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94CC6DAC-63E3-4708-9F2D-5FE40DE64B93}" xr6:coauthVersionLast="47" xr6:coauthVersionMax="47" xr10:uidLastSave="{00000000-0000-0000-0000-000000000000}"/>
  <bookViews>
    <workbookView xWindow="-108" yWindow="-108" windowWidth="23256" windowHeight="13896" xr2:uid="{00000000-000D-0000-FFFF-FFFF00000000}"/>
  </bookViews>
  <sheets>
    <sheet name="Lapas1" sheetId="1" r:id="rId1"/>
  </sheets>
  <definedNames>
    <definedName name="_xlnm._FilterDatabase" localSheetId="0" hidden="1">Lapas1!$A$47:$PZ$1680</definedName>
    <definedName name="_xlnm.Print_Area" localSheetId="0">Lapas1!$A$1:$AJ$193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523" i="1" l="1"/>
  <c r="T1523" i="1"/>
  <c r="U1523" i="1" s="1"/>
  <c r="AE1527" i="1"/>
  <c r="T1527" i="1"/>
  <c r="U1527" i="1" s="1"/>
  <c r="AE126" i="1" l="1"/>
  <c r="T126" i="1"/>
  <c r="AE1574" i="1" l="1"/>
  <c r="T1574" i="1"/>
  <c r="AE1065" i="1" l="1"/>
  <c r="T1065" i="1"/>
  <c r="AE1061" i="1"/>
  <c r="T1061" i="1"/>
  <c r="AE1681" i="1"/>
  <c r="T1681" i="1"/>
  <c r="AD1307" i="1" l="1"/>
  <c r="T1307" i="1"/>
  <c r="AD1304" i="1"/>
  <c r="T1304" i="1"/>
  <c r="AE649" i="1"/>
  <c r="T649" i="1"/>
  <c r="T22" i="1" l="1"/>
  <c r="T17" i="1"/>
  <c r="T15" i="1"/>
  <c r="AE923" i="1" l="1"/>
  <c r="T923" i="1"/>
  <c r="U923" i="1" s="1"/>
  <c r="AE1094" i="1"/>
  <c r="T1094" i="1"/>
  <c r="Z1091" i="1"/>
  <c r="AE1091" i="1" l="1"/>
  <c r="T1091" i="1"/>
  <c r="AE906" i="1"/>
  <c r="T906" i="1"/>
  <c r="U906" i="1" s="1"/>
  <c r="AE1520" i="1"/>
  <c r="T1520" i="1"/>
  <c r="U1520" i="1" s="1"/>
  <c r="AE1517" i="1" l="1"/>
  <c r="T1517" i="1"/>
  <c r="U1517" i="1" s="1"/>
  <c r="AE1514" i="1"/>
  <c r="T1514" i="1"/>
  <c r="U1514" i="1" s="1"/>
  <c r="AE172" i="1" l="1"/>
  <c r="T172" i="1"/>
  <c r="AE1613" i="1"/>
  <c r="T1613" i="1"/>
  <c r="AE1610" i="1"/>
  <c r="T1610" i="1"/>
  <c r="AE1606" i="1"/>
  <c r="T1606" i="1"/>
  <c r="U1606" i="1" s="1"/>
  <c r="AE123" i="1"/>
  <c r="T123" i="1"/>
  <c r="AE521" i="1"/>
  <c r="T521" i="1"/>
  <c r="AE524" i="1"/>
  <c r="T524" i="1"/>
  <c r="AE518" i="1"/>
  <c r="T518" i="1"/>
  <c r="AE514" i="1"/>
  <c r="T514" i="1"/>
  <c r="AE829" i="1"/>
  <c r="T829" i="1"/>
  <c r="AE826" i="1"/>
  <c r="T826" i="1"/>
  <c r="AE823" i="1"/>
  <c r="T823" i="1"/>
  <c r="T1450" i="1"/>
  <c r="AE279" i="1" l="1"/>
  <c r="T279" i="1"/>
  <c r="AE275" i="1"/>
  <c r="T275" i="1"/>
  <c r="AE1384" i="1"/>
  <c r="T1384" i="1"/>
  <c r="M401" i="1" l="1"/>
  <c r="AE401" i="1"/>
  <c r="AE871" i="1"/>
  <c r="T871" i="1"/>
  <c r="AE868" i="1"/>
  <c r="T868" i="1"/>
  <c r="AE864" i="1"/>
  <c r="T864" i="1"/>
  <c r="T1634" i="1"/>
  <c r="AE1634" i="1"/>
  <c r="AE1630" i="1"/>
  <c r="T1630" i="1"/>
  <c r="AE1058" i="1"/>
  <c r="T1058" i="1"/>
  <c r="U1058" i="1" s="1"/>
  <c r="AE1054" i="1"/>
  <c r="T1054" i="1"/>
  <c r="AE463" i="1"/>
  <c r="T463" i="1"/>
  <c r="U463" i="1" s="1"/>
  <c r="AE351" i="1"/>
  <c r="T351" i="1"/>
  <c r="AE1372" i="1"/>
  <c r="T1372" i="1"/>
  <c r="AE1370" i="1"/>
  <c r="T1370" i="1"/>
  <c r="AE1367" i="1"/>
  <c r="T1367" i="1"/>
  <c r="AD1300" i="1"/>
  <c r="T1300" i="1"/>
  <c r="T1571" i="1" l="1"/>
  <c r="AE1571" i="1"/>
  <c r="AE1127" i="1"/>
  <c r="T1127" i="1"/>
  <c r="AE1677" i="1"/>
  <c r="T1677" i="1"/>
  <c r="AE313" i="1" l="1"/>
  <c r="T313" i="1"/>
  <c r="U313" i="1" s="1"/>
  <c r="AE236" i="1" l="1"/>
  <c r="T236" i="1"/>
  <c r="U236" i="1" s="1"/>
  <c r="AE573" i="1"/>
  <c r="T573" i="1"/>
  <c r="U573" i="1" s="1"/>
  <c r="AE571" i="1"/>
  <c r="T571" i="1"/>
  <c r="U571" i="1" s="1"/>
  <c r="AE567" i="1"/>
  <c r="T567" i="1"/>
  <c r="U567" i="1" s="1"/>
  <c r="AE564" i="1"/>
  <c r="T564" i="1"/>
  <c r="U564" i="1" s="1"/>
  <c r="AE688" i="1"/>
  <c r="T688" i="1"/>
  <c r="AE718" i="1"/>
  <c r="T718" i="1"/>
  <c r="U718" i="1" s="1"/>
  <c r="AE715" i="1"/>
  <c r="T715" i="1"/>
  <c r="U715" i="1" s="1"/>
  <c r="AD1214" i="1"/>
  <c r="T1214" i="1"/>
  <c r="AE761" i="1"/>
  <c r="T761" i="1"/>
  <c r="U761" i="1" s="1"/>
  <c r="AE759" i="1"/>
  <c r="T759" i="1"/>
  <c r="U759" i="1" s="1"/>
  <c r="AE1002" i="1"/>
  <c r="T1002" i="1"/>
  <c r="T746" i="1"/>
  <c r="AD1173" i="1"/>
  <c r="T1173" i="1"/>
  <c r="U1173" i="1" s="1"/>
  <c r="AD1170" i="1"/>
  <c r="T1170" i="1"/>
  <c r="U1170" i="1" s="1"/>
  <c r="AD1166" i="1"/>
  <c r="T1166" i="1"/>
  <c r="U1166" i="1" s="1"/>
  <c r="AE788" i="1"/>
  <c r="T788" i="1"/>
  <c r="U788" i="1" s="1"/>
  <c r="AE785" i="1"/>
  <c r="T785" i="1"/>
  <c r="U785" i="1" s="1"/>
  <c r="AE208" i="1"/>
  <c r="AE206" i="1"/>
  <c r="AE203" i="1"/>
  <c r="AE199" i="1"/>
  <c r="AE195" i="1"/>
  <c r="T208" i="1"/>
  <c r="T206" i="1"/>
  <c r="T203" i="1"/>
  <c r="T460" i="1"/>
  <c r="U460" i="1" s="1"/>
  <c r="AE460" i="1"/>
  <c r="AE457" i="1"/>
  <c r="T457" i="1"/>
  <c r="U457" i="1" s="1"/>
  <c r="AE453" i="1"/>
  <c r="T453" i="1"/>
  <c r="U453" i="1" s="1"/>
  <c r="AE449" i="1"/>
  <c r="T449" i="1"/>
  <c r="U449" i="1" s="1"/>
  <c r="AE645" i="1" l="1"/>
  <c r="T645" i="1"/>
  <c r="AE642" i="1"/>
  <c r="T642" i="1"/>
  <c r="AE639" i="1"/>
  <c r="T639" i="1"/>
  <c r="AE636" i="1"/>
  <c r="T636" i="1"/>
  <c r="AE1567" i="1" l="1"/>
  <c r="T1567" i="1"/>
  <c r="AD1322" i="1" l="1"/>
  <c r="T1322" i="1"/>
  <c r="AE1653" i="1" l="1"/>
  <c r="T1653" i="1"/>
  <c r="U1653" i="1" s="1"/>
  <c r="AE1626" i="1"/>
  <c r="T1626" i="1"/>
  <c r="AE446" i="1" l="1"/>
  <c r="T446" i="1"/>
  <c r="U446" i="1" s="1"/>
  <c r="AE989" i="1" l="1"/>
  <c r="T989" i="1"/>
  <c r="AD1297" i="1"/>
  <c r="T1297" i="1"/>
  <c r="AD1294" i="1"/>
  <c r="T1294" i="1"/>
  <c r="AD1290" i="1"/>
  <c r="T1290" i="1"/>
  <c r="AE1674" i="1" l="1"/>
  <c r="T1674" i="1"/>
  <c r="AE1670" i="1"/>
  <c r="T1670" i="1"/>
  <c r="AE1667" i="1"/>
  <c r="T1667" i="1"/>
  <c r="AE72" i="1" l="1"/>
  <c r="T72" i="1"/>
  <c r="AE861" i="1" l="1"/>
  <c r="T861" i="1"/>
  <c r="AE233" i="1" l="1"/>
  <c r="T233" i="1"/>
  <c r="U233" i="1" s="1"/>
  <c r="AE120" i="1" l="1"/>
  <c r="T120" i="1"/>
  <c r="AE117" i="1"/>
  <c r="T117" i="1"/>
  <c r="AE1453" i="1" l="1"/>
  <c r="T1453" i="1"/>
  <c r="U1453" i="1" s="1"/>
  <c r="T345" i="1" l="1"/>
  <c r="AE1350" i="1" l="1"/>
  <c r="T1350" i="1"/>
  <c r="U1350" i="1" s="1"/>
  <c r="AE1347" i="1"/>
  <c r="T1347" i="1"/>
  <c r="U1347" i="1" s="1"/>
  <c r="AE511" i="1"/>
  <c r="T511" i="1"/>
  <c r="AE508" i="1"/>
  <c r="T508" i="1"/>
  <c r="AE1480" i="1" l="1"/>
  <c r="T1480" i="1"/>
  <c r="U1480" i="1" s="1"/>
  <c r="AE712" i="1"/>
  <c r="T712" i="1"/>
  <c r="U712" i="1" s="1"/>
  <c r="AE168" i="1"/>
  <c r="T168" i="1"/>
  <c r="AE166" i="1"/>
  <c r="T166" i="1"/>
  <c r="AE781" i="1"/>
  <c r="T781" i="1"/>
  <c r="AE398" i="1" l="1"/>
  <c r="T398" i="1"/>
  <c r="U398" i="1" s="1"/>
  <c r="AB598" i="1" l="1"/>
  <c r="Y598" i="1"/>
  <c r="AE598" i="1" s="1"/>
  <c r="AB588" i="1"/>
  <c r="Y588" i="1"/>
  <c r="T443" i="1"/>
  <c r="U443" i="1" s="1"/>
  <c r="AE443" i="1"/>
  <c r="AE440" i="1"/>
  <c r="T440" i="1"/>
  <c r="U440" i="1" s="1"/>
  <c r="T598" i="1" l="1"/>
  <c r="U598" i="1" s="1"/>
  <c r="AE348" i="1"/>
  <c r="T348" i="1"/>
  <c r="AE345" i="1"/>
  <c r="AE1603" i="1" l="1"/>
  <c r="T1603" i="1"/>
  <c r="AE1600" i="1"/>
  <c r="T1600" i="1"/>
  <c r="U1600" i="1" s="1"/>
  <c r="AE1051" i="1"/>
  <c r="T1051" i="1"/>
  <c r="AE858" i="1" l="1"/>
  <c r="T858" i="1"/>
  <c r="AE855" i="1"/>
  <c r="T855" i="1"/>
  <c r="AE1511" i="1" l="1"/>
  <c r="T1511" i="1"/>
  <c r="U1511" i="1" s="1"/>
  <c r="T1492" i="1" l="1"/>
  <c r="AE561" i="1" l="1"/>
  <c r="T561" i="1"/>
  <c r="U561" i="1" s="1"/>
  <c r="AE557" i="1"/>
  <c r="T557" i="1"/>
  <c r="U557" i="1" s="1"/>
  <c r="AE1564" i="1" l="1"/>
  <c r="T1564" i="1"/>
  <c r="AE1561" i="1"/>
  <c r="T1561" i="1"/>
  <c r="AE1558" i="1"/>
  <c r="T1558" i="1"/>
  <c r="AE1555" i="1"/>
  <c r="T1555" i="1"/>
  <c r="AE69" i="1"/>
  <c r="T69" i="1"/>
  <c r="AE1364" i="1"/>
  <c r="T1364" i="1"/>
  <c r="AE230" i="1" l="1"/>
  <c r="T230" i="1"/>
  <c r="U230" i="1" s="1"/>
  <c r="AE743" i="1" l="1"/>
  <c r="T743" i="1"/>
  <c r="AE1344" i="1"/>
  <c r="T1344" i="1"/>
  <c r="U1344" i="1" s="1"/>
  <c r="AE1341" i="1"/>
  <c r="T1341" i="1"/>
  <c r="U1341" i="1" s="1"/>
  <c r="AE1338" i="1"/>
  <c r="T1338" i="1"/>
  <c r="U1338" i="1" s="1"/>
  <c r="AE67" i="1"/>
  <c r="T67" i="1"/>
  <c r="AD1287" i="1" l="1"/>
  <c r="T1287" i="1"/>
  <c r="AD1284" i="1"/>
  <c r="T1284" i="1"/>
  <c r="AD1280" i="1"/>
  <c r="T1280" i="1"/>
  <c r="AE778" i="1" l="1"/>
  <c r="T778" i="1"/>
  <c r="AE1087" i="1"/>
  <c r="T1087" i="1"/>
  <c r="AE504" i="1" l="1"/>
  <c r="T504" i="1"/>
  <c r="AE1596" i="1" l="1"/>
  <c r="T1596" i="1"/>
  <c r="U1596" i="1" s="1"/>
  <c r="AD1251" i="1"/>
  <c r="T1251" i="1"/>
  <c r="U1251" i="1" s="1"/>
  <c r="AD1248" i="1"/>
  <c r="T1248" i="1"/>
  <c r="U1248" i="1" s="1"/>
  <c r="AD1254" i="1"/>
  <c r="T1254" i="1"/>
  <c r="U1254" i="1" s="1"/>
  <c r="AE1650" i="1"/>
  <c r="T1650" i="1"/>
  <c r="U1650" i="1" s="1"/>
  <c r="T611" i="1" l="1"/>
  <c r="T605" i="1"/>
  <c r="T291" i="1" l="1"/>
  <c r="U291" i="1" s="1"/>
  <c r="T285" i="1"/>
  <c r="U285" i="1" s="1"/>
  <c r="AE44" i="1" l="1"/>
  <c r="T44" i="1"/>
  <c r="AE272" i="1" l="1"/>
  <c r="T272" i="1"/>
  <c r="AE269" i="1"/>
  <c r="T269" i="1"/>
  <c r="AE309" i="1" l="1"/>
  <c r="T309" i="1"/>
  <c r="U309" i="1" s="1"/>
  <c r="AE306" i="1"/>
  <c r="T306" i="1"/>
  <c r="U306" i="1" s="1"/>
  <c r="AE304" i="1"/>
  <c r="T304" i="1"/>
  <c r="U304" i="1" s="1"/>
  <c r="AE301" i="1"/>
  <c r="T301" i="1"/>
  <c r="U301" i="1" s="1"/>
  <c r="AE298" i="1"/>
  <c r="T298" i="1"/>
  <c r="U298" i="1" s="1"/>
  <c r="AE1044" i="1" l="1"/>
  <c r="T1044" i="1"/>
  <c r="U1044" i="1" s="1"/>
  <c r="T1048" i="1"/>
  <c r="U1048" i="1" s="1"/>
  <c r="AE1048" i="1"/>
  <c r="AE595" i="1" l="1"/>
  <c r="T595" i="1"/>
  <c r="U595" i="1" s="1"/>
  <c r="AE635" i="1" l="1"/>
  <c r="T635" i="1"/>
  <c r="AE631" i="1"/>
  <c r="T631" i="1"/>
  <c r="T576" i="1" l="1"/>
  <c r="AE65" i="1"/>
  <c r="T65" i="1"/>
  <c r="AE227" i="1"/>
  <c r="T227" i="1"/>
  <c r="U227" i="1" s="1"/>
  <c r="AE1019" i="1" l="1"/>
  <c r="T1019" i="1"/>
  <c r="T332" i="1"/>
  <c r="AE1504" i="1" l="1"/>
  <c r="T1504" i="1"/>
  <c r="U1504" i="1" s="1"/>
  <c r="AE1498" i="1"/>
  <c r="T1498" i="1"/>
  <c r="U1498" i="1" s="1"/>
  <c r="AE1508" i="1"/>
  <c r="T1508" i="1"/>
  <c r="U1508" i="1" s="1"/>
  <c r="AE1502" i="1"/>
  <c r="T1502" i="1"/>
  <c r="U1502" i="1" s="1"/>
  <c r="AE1495" i="1"/>
  <c r="T1495" i="1"/>
  <c r="U1495" i="1" s="1"/>
  <c r="AE1492" i="1"/>
  <c r="U1492" i="1"/>
  <c r="AE1489" i="1"/>
  <c r="T1489" i="1"/>
  <c r="U1489" i="1" s="1"/>
  <c r="AE1486" i="1"/>
  <c r="T1486" i="1"/>
  <c r="U1486" i="1" s="1"/>
  <c r="AE1483" i="1"/>
  <c r="T1483" i="1"/>
  <c r="U1483" i="1" s="1"/>
  <c r="AE1440" i="1" l="1"/>
  <c r="T1440" i="1"/>
  <c r="U1440" i="1" s="1"/>
  <c r="AE1450" i="1"/>
  <c r="AE1447" i="1"/>
  <c r="T1447" i="1"/>
  <c r="U1447" i="1" s="1"/>
  <c r="AE1444" i="1"/>
  <c r="T1444" i="1"/>
  <c r="U1444" i="1" s="1"/>
  <c r="AE1437" i="1"/>
  <c r="T1437" i="1"/>
  <c r="U1437" i="1" s="1"/>
  <c r="AE1434" i="1"/>
  <c r="T1434" i="1"/>
  <c r="U1434" i="1" s="1"/>
  <c r="AE1430" i="1"/>
  <c r="T1430" i="1"/>
  <c r="U1430" i="1" s="1"/>
  <c r="AE1381" i="1"/>
  <c r="T1381" i="1"/>
  <c r="U1381" i="1" s="1"/>
  <c r="AE1374" i="1"/>
  <c r="T1374" i="1"/>
  <c r="U1374" i="1" s="1"/>
  <c r="AE1377" i="1"/>
  <c r="T1377" i="1"/>
  <c r="AE1619" i="1" l="1"/>
  <c r="T1619" i="1"/>
  <c r="AE1623" i="1"/>
  <c r="T1623" i="1"/>
  <c r="AE1616" i="1"/>
  <c r="T1616" i="1"/>
  <c r="AE1552" i="1"/>
  <c r="T1552" i="1"/>
  <c r="AE1548" i="1"/>
  <c r="T1548" i="1"/>
  <c r="AE1545" i="1"/>
  <c r="T1545" i="1"/>
  <c r="AE1542" i="1"/>
  <c r="T1542" i="1"/>
  <c r="AE1539" i="1"/>
  <c r="T1539" i="1"/>
  <c r="AE1536" i="1"/>
  <c r="T1536" i="1"/>
  <c r="AE1533" i="1"/>
  <c r="T1533" i="1"/>
  <c r="AE1530" i="1"/>
  <c r="T1530" i="1"/>
  <c r="AE1407" i="1" l="1"/>
  <c r="T1417" i="1"/>
  <c r="U1417" i="1" s="1"/>
  <c r="AE1417" i="1"/>
  <c r="T1407" i="1"/>
  <c r="U1407" i="1" s="1"/>
  <c r="AE1427" i="1"/>
  <c r="T1427" i="1"/>
  <c r="U1427" i="1" s="1"/>
  <c r="AE1424" i="1"/>
  <c r="T1424" i="1"/>
  <c r="U1424" i="1" s="1"/>
  <c r="AE1421" i="1"/>
  <c r="T1421" i="1"/>
  <c r="U1421" i="1" s="1"/>
  <c r="AE1414" i="1"/>
  <c r="T1414" i="1"/>
  <c r="U1414" i="1" s="1"/>
  <c r="AE1411" i="1"/>
  <c r="T1411" i="1"/>
  <c r="U1411" i="1" s="1"/>
  <c r="AE1334" i="1"/>
  <c r="T1334" i="1"/>
  <c r="U1334" i="1" s="1"/>
  <c r="AE1331" i="1"/>
  <c r="T1331" i="1"/>
  <c r="U1331" i="1" s="1"/>
  <c r="AE1328" i="1"/>
  <c r="T1328" i="1"/>
  <c r="U1328" i="1" s="1"/>
  <c r="AE1325" i="1"/>
  <c r="T1325" i="1"/>
  <c r="U1325" i="1" s="1"/>
  <c r="AE1403" i="1"/>
  <c r="T1403" i="1"/>
  <c r="T1400" i="1"/>
  <c r="AE1400" i="1"/>
  <c r="T1397" i="1"/>
  <c r="AE1397" i="1"/>
  <c r="T1394" i="1"/>
  <c r="AE1394" i="1"/>
  <c r="T1391" i="1"/>
  <c r="AE1391" i="1"/>
  <c r="AE1388" i="1"/>
  <c r="T1388" i="1"/>
  <c r="AE685" i="1"/>
  <c r="T685" i="1"/>
  <c r="AE681" i="1"/>
  <c r="T681" i="1"/>
  <c r="AE678" i="1"/>
  <c r="T678" i="1"/>
  <c r="AE675" i="1"/>
  <c r="T675" i="1"/>
  <c r="T1647" i="1"/>
  <c r="U1647" i="1" s="1"/>
  <c r="T1643" i="1"/>
  <c r="U1643" i="1" s="1"/>
  <c r="T1640" i="1"/>
  <c r="U1640" i="1" s="1"/>
  <c r="T1637" i="1"/>
  <c r="U1637" i="1" s="1"/>
  <c r="AE1647" i="1"/>
  <c r="AE1643" i="1"/>
  <c r="AE1640" i="1"/>
  <c r="AE1637" i="1"/>
  <c r="AE1666" i="1" l="1"/>
  <c r="T1666" i="1"/>
  <c r="AE1662" i="1" l="1"/>
  <c r="T1662" i="1"/>
  <c r="T1659" i="1"/>
  <c r="AE1659" i="1"/>
  <c r="T1656" i="1"/>
  <c r="AE1656" i="1"/>
  <c r="AD1320" i="1"/>
  <c r="AD1316" i="1"/>
  <c r="AD1313" i="1"/>
  <c r="AD1310" i="1"/>
  <c r="T1320" i="1"/>
  <c r="U1320" i="1" s="1"/>
  <c r="T1316" i="1"/>
  <c r="U1316" i="1" s="1"/>
  <c r="T1313" i="1"/>
  <c r="U1313" i="1" s="1"/>
  <c r="T1310" i="1"/>
  <c r="AE1593" i="1" l="1"/>
  <c r="T1593" i="1"/>
  <c r="U1593" i="1" s="1"/>
  <c r="AE1590" i="1"/>
  <c r="T1590" i="1"/>
  <c r="U1590" i="1" s="1"/>
  <c r="AE1587" i="1"/>
  <c r="T1587" i="1"/>
  <c r="U1587" i="1" s="1"/>
  <c r="AE1584" i="1"/>
  <c r="T1584" i="1"/>
  <c r="AE1581" i="1"/>
  <c r="T1581" i="1"/>
  <c r="U1581" i="1" s="1"/>
  <c r="AE1577" i="1"/>
  <c r="T1577" i="1"/>
  <c r="U1577" i="1" s="1"/>
  <c r="AD1261" i="1" l="1"/>
  <c r="AD1277" i="1"/>
  <c r="AD1274" i="1"/>
  <c r="AD1271" i="1"/>
  <c r="AD1268" i="1"/>
  <c r="AD1265" i="1"/>
  <c r="AD1258" i="1"/>
  <c r="T1277" i="1"/>
  <c r="T1274" i="1"/>
  <c r="T1271" i="1"/>
  <c r="T1268" i="1"/>
  <c r="T1265" i="1"/>
  <c r="T1261" i="1"/>
  <c r="T1258" i="1"/>
  <c r="AE800" i="1" l="1"/>
  <c r="AE797" i="1"/>
  <c r="AE794" i="1"/>
  <c r="AE791" i="1"/>
  <c r="T800" i="1"/>
  <c r="U800" i="1" s="1"/>
  <c r="T797" i="1"/>
  <c r="U797" i="1" s="1"/>
  <c r="T794" i="1"/>
  <c r="U794" i="1" s="1"/>
  <c r="T791" i="1"/>
  <c r="U791" i="1" s="1"/>
  <c r="T708" i="1" l="1"/>
  <c r="U708" i="1" s="1"/>
  <c r="AE706" i="1"/>
  <c r="T706" i="1"/>
  <c r="U706" i="1" s="1"/>
  <c r="T694" i="1"/>
  <c r="U694" i="1" s="1"/>
  <c r="AE694" i="1"/>
  <c r="T697" i="1"/>
  <c r="U697" i="1" s="1"/>
  <c r="AE697" i="1"/>
  <c r="T700" i="1"/>
  <c r="U700" i="1" s="1"/>
  <c r="AE700" i="1"/>
  <c r="T703" i="1"/>
  <c r="U703" i="1" s="1"/>
  <c r="AE703" i="1"/>
  <c r="AE691" i="1"/>
  <c r="T691" i="1"/>
  <c r="U691" i="1" s="1"/>
  <c r="AE708" i="1"/>
  <c r="AE1477" i="1"/>
  <c r="AE1475" i="1"/>
  <c r="AE1473" i="1"/>
  <c r="AE1470" i="1"/>
  <c r="AE1466" i="1"/>
  <c r="AE1463" i="1"/>
  <c r="AE1460" i="1"/>
  <c r="AE1457" i="1"/>
  <c r="T1477" i="1"/>
  <c r="U1477" i="1" s="1"/>
  <c r="T1475" i="1"/>
  <c r="T1473" i="1"/>
  <c r="T1470" i="1"/>
  <c r="T1466" i="1"/>
  <c r="U1466" i="1" s="1"/>
  <c r="T1463" i="1"/>
  <c r="T1460" i="1"/>
  <c r="U1460" i="1" s="1"/>
  <c r="T1457" i="1"/>
  <c r="U1457" i="1" s="1"/>
  <c r="AE1360" i="1"/>
  <c r="AE1358" i="1"/>
  <c r="AE1356" i="1"/>
  <c r="AE1353" i="1"/>
  <c r="T1211" i="1"/>
  <c r="U1211" i="1" s="1"/>
  <c r="T1202" i="1"/>
  <c r="U1202" i="1" s="1"/>
  <c r="T1199" i="1"/>
  <c r="U1199" i="1" s="1"/>
  <c r="T1196" i="1"/>
  <c r="U1196" i="1" s="1"/>
  <c r="T1193" i="1"/>
  <c r="U1193" i="1" s="1"/>
  <c r="T1189" i="1"/>
  <c r="T1186" i="1"/>
  <c r="U1186" i="1" s="1"/>
  <c r="T1183" i="1"/>
  <c r="U1183" i="1" s="1"/>
  <c r="T1180" i="1"/>
  <c r="U1180" i="1" s="1"/>
  <c r="AD1211" i="1"/>
  <c r="AD1202" i="1"/>
  <c r="AD1199" i="1"/>
  <c r="AD1196" i="1"/>
  <c r="AD1193" i="1"/>
  <c r="AD1189" i="1"/>
  <c r="AD1186" i="1"/>
  <c r="AD1183" i="1"/>
  <c r="AD1180" i="1"/>
  <c r="AD1176" i="1"/>
  <c r="AB1176" i="1"/>
  <c r="T1176" i="1"/>
  <c r="U1176" i="1" s="1"/>
  <c r="T141" i="1" l="1"/>
  <c r="AE628" i="1"/>
  <c r="T628" i="1"/>
  <c r="AE899" i="1"/>
  <c r="AE904" i="1"/>
  <c r="T904" i="1"/>
  <c r="U904" i="1" s="1"/>
  <c r="T899" i="1"/>
  <c r="U899" i="1" s="1"/>
  <c r="AE901" i="1"/>
  <c r="T901" i="1"/>
  <c r="U901" i="1" s="1"/>
  <c r="AE896" i="1"/>
  <c r="T896" i="1"/>
  <c r="U896" i="1" s="1"/>
  <c r="AE893" i="1"/>
  <c r="T893" i="1"/>
  <c r="U893" i="1" s="1"/>
  <c r="AE889" i="1"/>
  <c r="T889" i="1"/>
  <c r="U889" i="1" s="1"/>
  <c r="AE916" i="1" l="1"/>
  <c r="T916" i="1"/>
  <c r="U916" i="1" s="1"/>
  <c r="AE920" i="1"/>
  <c r="T920" i="1"/>
  <c r="AE913" i="1"/>
  <c r="T913" i="1"/>
  <c r="U913" i="1" s="1"/>
  <c r="AE910" i="1"/>
  <c r="T910" i="1"/>
  <c r="U910" i="1" s="1"/>
  <c r="T727" i="1" l="1"/>
  <c r="T740" i="1"/>
  <c r="AE734" i="1"/>
  <c r="AE724" i="1"/>
  <c r="AE740" i="1"/>
  <c r="AE737" i="1"/>
  <c r="T737" i="1"/>
  <c r="AE731" i="1"/>
  <c r="T731" i="1"/>
  <c r="T724" i="1"/>
  <c r="AE721" i="1"/>
  <c r="T721" i="1"/>
  <c r="T734" i="1" l="1"/>
  <c r="T1353" i="1"/>
  <c r="T1360" i="1"/>
  <c r="T1356" i="1"/>
  <c r="T1358" i="1"/>
  <c r="AE755" i="1"/>
  <c r="T755" i="1"/>
  <c r="U755" i="1" s="1"/>
  <c r="AE753" i="1"/>
  <c r="T753" i="1"/>
  <c r="U753" i="1" s="1"/>
  <c r="AE750" i="1"/>
  <c r="T750" i="1"/>
  <c r="U750" i="1" s="1"/>
  <c r="T555" i="1"/>
  <c r="U555" i="1" s="1"/>
  <c r="AE555" i="1"/>
  <c r="AE576" i="1"/>
  <c r="AE552" i="1"/>
  <c r="T552" i="1"/>
  <c r="U552" i="1" s="1"/>
  <c r="AE549" i="1"/>
  <c r="T549" i="1"/>
  <c r="U549" i="1" s="1"/>
  <c r="AE545" i="1"/>
  <c r="T545" i="1"/>
  <c r="U545" i="1" s="1"/>
  <c r="AE542" i="1"/>
  <c r="T542" i="1"/>
  <c r="U542" i="1" s="1"/>
  <c r="AE540" i="1"/>
  <c r="T540" i="1"/>
  <c r="U540" i="1" s="1"/>
  <c r="AE537" i="1"/>
  <c r="T537" i="1"/>
  <c r="U537" i="1" s="1"/>
  <c r="T534" i="1"/>
  <c r="U534" i="1" s="1"/>
  <c r="AE534" i="1"/>
  <c r="AE530" i="1"/>
  <c r="AE527" i="1"/>
  <c r="T530" i="1"/>
  <c r="U530" i="1" s="1"/>
  <c r="T527" i="1"/>
  <c r="U527" i="1" s="1"/>
  <c r="AE820" i="1" l="1"/>
  <c r="T820" i="1"/>
  <c r="AE816" i="1"/>
  <c r="T816" i="1"/>
  <c r="AE813" i="1"/>
  <c r="T813" i="1"/>
  <c r="AE810" i="1"/>
  <c r="T810" i="1"/>
  <c r="AE807" i="1"/>
  <c r="T807" i="1"/>
  <c r="AE804" i="1"/>
  <c r="T804" i="1"/>
  <c r="AE369" i="1" l="1"/>
  <c r="T369" i="1"/>
  <c r="U369" i="1" s="1"/>
  <c r="AE366" i="1"/>
  <c r="T366" i="1"/>
  <c r="U366" i="1" s="1"/>
  <c r="AE363" i="1"/>
  <c r="T363" i="1"/>
  <c r="U363" i="1" s="1"/>
  <c r="AE360" i="1"/>
  <c r="T360" i="1"/>
  <c r="U360" i="1" s="1"/>
  <c r="AE357" i="1"/>
  <c r="T357" i="1"/>
  <c r="U357" i="1" s="1"/>
  <c r="AE354" i="1"/>
  <c r="T354" i="1"/>
  <c r="U354" i="1" s="1"/>
  <c r="T188" i="1" l="1"/>
  <c r="AE188" i="1"/>
  <c r="AE986" i="1"/>
  <c r="T986" i="1"/>
  <c r="AE982" i="1"/>
  <c r="T982" i="1"/>
  <c r="AE979" i="1"/>
  <c r="T979" i="1"/>
  <c r="AE976" i="1"/>
  <c r="T976" i="1"/>
  <c r="AE973" i="1"/>
  <c r="T973" i="1"/>
  <c r="AE970" i="1"/>
  <c r="T970" i="1"/>
  <c r="AE967" i="1"/>
  <c r="T967" i="1"/>
  <c r="AE964" i="1"/>
  <c r="T964" i="1"/>
  <c r="AE961" i="1"/>
  <c r="T961" i="1"/>
  <c r="AE958" i="1"/>
  <c r="T958" i="1"/>
  <c r="AE955" i="1"/>
  <c r="T955" i="1"/>
  <c r="AE952" i="1"/>
  <c r="T952" i="1"/>
  <c r="AE949" i="1"/>
  <c r="T949" i="1"/>
  <c r="AE946" i="1"/>
  <c r="T946" i="1"/>
  <c r="AE592" i="1" l="1"/>
  <c r="T592" i="1"/>
  <c r="U592" i="1" s="1"/>
  <c r="AE588" i="1"/>
  <c r="T588" i="1"/>
  <c r="U588" i="1" s="1"/>
  <c r="AE585" i="1"/>
  <c r="T585" i="1"/>
  <c r="U585" i="1" s="1"/>
  <c r="AE582" i="1"/>
  <c r="T582" i="1"/>
  <c r="U582" i="1" s="1"/>
  <c r="AE579" i="1"/>
  <c r="T579" i="1"/>
  <c r="AE1123" i="1"/>
  <c r="AE1119" i="1"/>
  <c r="AE1115" i="1"/>
  <c r="AE1112" i="1"/>
  <c r="T1123" i="1" l="1"/>
  <c r="T1119" i="1"/>
  <c r="T1115" i="1"/>
  <c r="T1112" i="1"/>
  <c r="AE1109" i="1"/>
  <c r="T1109" i="1"/>
  <c r="AE1106" i="1"/>
  <c r="T1106" i="1"/>
  <c r="AE1103" i="1"/>
  <c r="T1103" i="1"/>
  <c r="AE1100" i="1"/>
  <c r="T1100" i="1"/>
  <c r="AE1097" i="1"/>
  <c r="T1097" i="1"/>
  <c r="AE1016" i="1" l="1"/>
  <c r="T1016" i="1"/>
  <c r="AE1009" i="1" l="1"/>
  <c r="T1009" i="1"/>
  <c r="AE1012" i="1" l="1"/>
  <c r="T1012" i="1"/>
  <c r="AE1006" i="1"/>
  <c r="T1006" i="1"/>
  <c r="AE253" i="1"/>
  <c r="T253" i="1"/>
  <c r="AE265" i="1" l="1"/>
  <c r="T265" i="1"/>
  <c r="AE262" i="1"/>
  <c r="T262" i="1"/>
  <c r="AE259" i="1"/>
  <c r="T259" i="1"/>
  <c r="AE256" i="1"/>
  <c r="T256" i="1"/>
  <c r="AE668" i="1"/>
  <c r="T668" i="1"/>
  <c r="AE665" i="1"/>
  <c r="T665" i="1"/>
  <c r="AE662" i="1"/>
  <c r="T662" i="1"/>
  <c r="T653" i="1"/>
  <c r="AE625" i="1" l="1"/>
  <c r="T625" i="1"/>
  <c r="AE622" i="1"/>
  <c r="T622" i="1"/>
  <c r="AE619" i="1"/>
  <c r="T619" i="1"/>
  <c r="AE615" i="1"/>
  <c r="T615" i="1"/>
  <c r="AE611" i="1"/>
  <c r="AE608" i="1"/>
  <c r="T608" i="1"/>
  <c r="AE605" i="1"/>
  <c r="AE602" i="1"/>
  <c r="T602" i="1"/>
  <c r="AE417" i="1" l="1"/>
  <c r="T417" i="1"/>
  <c r="U417" i="1" s="1"/>
  <c r="AE414" i="1"/>
  <c r="T414" i="1"/>
  <c r="U414" i="1" s="1"/>
  <c r="AE411" i="1"/>
  <c r="T411" i="1"/>
  <c r="U411" i="1" s="1"/>
  <c r="AE408" i="1"/>
  <c r="T408" i="1"/>
  <c r="U408" i="1" s="1"/>
  <c r="AE437" i="1"/>
  <c r="T437" i="1"/>
  <c r="U437" i="1" s="1"/>
  <c r="AE434" i="1"/>
  <c r="T434" i="1"/>
  <c r="U434" i="1" s="1"/>
  <c r="AE431" i="1"/>
  <c r="T431" i="1"/>
  <c r="U431" i="1" s="1"/>
  <c r="AE427" i="1"/>
  <c r="T427" i="1"/>
  <c r="U427" i="1" s="1"/>
  <c r="AE423" i="1"/>
  <c r="T423" i="1"/>
  <c r="U423" i="1" s="1"/>
  <c r="AE420" i="1"/>
  <c r="T420" i="1"/>
  <c r="U420" i="1" s="1"/>
  <c r="AE405" i="1"/>
  <c r="T405" i="1"/>
  <c r="U405" i="1" s="1"/>
  <c r="AE498" i="1" l="1"/>
  <c r="T498" i="1"/>
  <c r="AE495" i="1"/>
  <c r="T495" i="1"/>
  <c r="AE492" i="1"/>
  <c r="T492" i="1"/>
  <c r="AE489" i="1"/>
  <c r="T489" i="1"/>
  <c r="AE472" i="1"/>
  <c r="T472" i="1"/>
  <c r="AE476" i="1"/>
  <c r="T476" i="1"/>
  <c r="AE501" i="1"/>
  <c r="T501" i="1"/>
  <c r="AE486" i="1"/>
  <c r="T486" i="1"/>
  <c r="AE483" i="1"/>
  <c r="T483" i="1"/>
  <c r="AE480" i="1"/>
  <c r="T480" i="1"/>
  <c r="AE469" i="1"/>
  <c r="T469" i="1"/>
  <c r="AE466" i="1"/>
  <c r="T466" i="1"/>
  <c r="AE845" i="1"/>
  <c r="T845" i="1"/>
  <c r="AE842" i="1"/>
  <c r="T842" i="1"/>
  <c r="AE839" i="1"/>
  <c r="T839" i="1"/>
  <c r="AE836" i="1"/>
  <c r="T836" i="1"/>
  <c r="AE833" i="1"/>
  <c r="T833" i="1"/>
  <c r="AE851" i="1"/>
  <c r="T851" i="1"/>
  <c r="AE848" i="1"/>
  <c r="T848" i="1"/>
  <c r="T1041" i="1"/>
  <c r="AE1038" i="1"/>
  <c r="T1038" i="1"/>
  <c r="U1038" i="1" s="1"/>
  <c r="AE1041" i="1"/>
  <c r="AE1035" i="1"/>
  <c r="T1035" i="1"/>
  <c r="AE1032" i="1"/>
  <c r="T1032" i="1"/>
  <c r="U1032" i="1" s="1"/>
  <c r="AE1029" i="1"/>
  <c r="T1029" i="1"/>
  <c r="U1029" i="1" s="1"/>
  <c r="AE1022" i="1"/>
  <c r="T1022" i="1"/>
  <c r="U1022" i="1" s="1"/>
  <c r="AE1025" i="1"/>
  <c r="T1025" i="1"/>
  <c r="U1025" i="1" s="1"/>
  <c r="AD1235" i="1"/>
  <c r="T1235" i="1"/>
  <c r="U1235" i="1" s="1"/>
  <c r="AD1218" i="1"/>
  <c r="T1218" i="1"/>
  <c r="U1218" i="1" s="1"/>
  <c r="AD1163" i="1"/>
  <c r="T1163" i="1"/>
  <c r="U1163" i="1" s="1"/>
  <c r="AD1160" i="1"/>
  <c r="T1160" i="1"/>
  <c r="U1160" i="1" s="1"/>
  <c r="AD1157" i="1"/>
  <c r="T1157" i="1"/>
  <c r="U1157" i="1" s="1"/>
  <c r="AD1154" i="1"/>
  <c r="T1154" i="1"/>
  <c r="U1154" i="1" s="1"/>
  <c r="AD1150" i="1"/>
  <c r="T1150" i="1"/>
  <c r="U1150" i="1" s="1"/>
  <c r="AD1147" i="1"/>
  <c r="T1147" i="1"/>
  <c r="U1147" i="1" s="1"/>
  <c r="AD1144" i="1"/>
  <c r="T1144" i="1"/>
  <c r="U1144" i="1" s="1"/>
  <c r="AD1141" i="1"/>
  <c r="T1141" i="1"/>
  <c r="U1141" i="1" s="1"/>
  <c r="AD1138" i="1"/>
  <c r="T1138" i="1"/>
  <c r="U1138" i="1" s="1"/>
  <c r="AD1135" i="1"/>
  <c r="T1135" i="1"/>
  <c r="U1135" i="1" s="1"/>
  <c r="AD1131" i="1"/>
  <c r="T1131" i="1"/>
  <c r="U1131" i="1" s="1"/>
  <c r="AE775" i="1"/>
  <c r="T775" i="1"/>
  <c r="AE771" i="1"/>
  <c r="T771" i="1"/>
  <c r="AE768" i="1"/>
  <c r="T768" i="1"/>
  <c r="AE765" i="1"/>
  <c r="T765" i="1"/>
  <c r="AE246" i="1"/>
  <c r="T246" i="1"/>
  <c r="AE250" i="1"/>
  <c r="T250" i="1"/>
  <c r="AE243" i="1"/>
  <c r="T243" i="1"/>
  <c r="AE240" i="1"/>
  <c r="T240" i="1"/>
  <c r="AE385" i="1" l="1"/>
  <c r="T385" i="1"/>
  <c r="U385" i="1" s="1"/>
  <c r="AE382" i="1"/>
  <c r="T382" i="1"/>
  <c r="U382" i="1" s="1"/>
  <c r="AE388" i="1"/>
  <c r="T388" i="1"/>
  <c r="U388" i="1" s="1"/>
  <c r="AE395" i="1"/>
  <c r="T395" i="1"/>
  <c r="U395" i="1" s="1"/>
  <c r="AE391" i="1"/>
  <c r="T391" i="1"/>
  <c r="U391" i="1" s="1"/>
  <c r="AE379" i="1"/>
  <c r="T379" i="1"/>
  <c r="U379" i="1" s="1"/>
  <c r="AE376" i="1"/>
  <c r="T376" i="1"/>
  <c r="U376" i="1" s="1"/>
  <c r="AE373" i="1"/>
  <c r="T373" i="1"/>
  <c r="U373" i="1" s="1"/>
  <c r="AE877" i="1" l="1"/>
  <c r="T877" i="1"/>
  <c r="AE887" i="1"/>
  <c r="T887" i="1"/>
  <c r="AE884" i="1"/>
  <c r="T884" i="1"/>
  <c r="AE881" i="1"/>
  <c r="T881" i="1"/>
  <c r="AE874" i="1"/>
  <c r="T874" i="1"/>
  <c r="AE60" i="1"/>
  <c r="T60" i="1"/>
  <c r="AE56" i="1"/>
  <c r="T56" i="1"/>
  <c r="AE53" i="1"/>
  <c r="T53" i="1"/>
  <c r="AE50" i="1"/>
  <c r="T50" i="1"/>
  <c r="AE47" i="1"/>
  <c r="T47" i="1"/>
  <c r="T199" i="1"/>
  <c r="T195" i="1"/>
  <c r="AE192" i="1"/>
  <c r="T192" i="1"/>
  <c r="AE189" i="1"/>
  <c r="T189" i="1"/>
  <c r="AE185" i="1"/>
  <c r="T185" i="1"/>
  <c r="AE182" i="1"/>
  <c r="T182" i="1"/>
  <c r="AE179" i="1"/>
  <c r="T179" i="1"/>
  <c r="AE176" i="1"/>
  <c r="T176" i="1"/>
  <c r="AE995" i="1" l="1"/>
  <c r="T995" i="1"/>
  <c r="AE341" i="1"/>
  <c r="T341" i="1"/>
  <c r="AE335" i="1"/>
  <c r="T335" i="1"/>
  <c r="AE338" i="1"/>
  <c r="T338" i="1"/>
  <c r="AE332" i="1"/>
  <c r="AE329" i="1"/>
  <c r="T329" i="1"/>
  <c r="AE325" i="1"/>
  <c r="T325" i="1"/>
  <c r="AE322" i="1"/>
  <c r="T322" i="1"/>
  <c r="AE319" i="1"/>
  <c r="T319" i="1"/>
  <c r="AE316" i="1"/>
  <c r="T316" i="1"/>
  <c r="AE1068" i="1" l="1"/>
  <c r="T1068" i="1"/>
  <c r="AE999" i="1"/>
  <c r="T999" i="1"/>
  <c r="AE992" i="1"/>
  <c r="T992" i="1"/>
  <c r="AE942" i="1"/>
  <c r="T942" i="1"/>
  <c r="U942" i="1" s="1"/>
  <c r="AE939" i="1"/>
  <c r="T939" i="1"/>
  <c r="AE936" i="1"/>
  <c r="T936" i="1"/>
  <c r="U936" i="1" s="1"/>
  <c r="AE933" i="1"/>
  <c r="T933" i="1"/>
  <c r="U933" i="1" s="1"/>
  <c r="AE930" i="1"/>
  <c r="T930" i="1"/>
  <c r="U930" i="1" s="1"/>
  <c r="AE927" i="1"/>
  <c r="T927" i="1"/>
  <c r="U927" i="1" s="1"/>
  <c r="AE671" i="1" l="1"/>
  <c r="T671" i="1"/>
  <c r="AE294" i="1"/>
  <c r="T294" i="1"/>
  <c r="AE291" i="1"/>
  <c r="AE288" i="1"/>
  <c r="T288" i="1"/>
  <c r="AE285" i="1"/>
  <c r="AE282" i="1"/>
  <c r="T282" i="1"/>
  <c r="U282" i="1" s="1"/>
  <c r="AE113" i="1"/>
  <c r="T113" i="1"/>
  <c r="AE103" i="1"/>
  <c r="T103" i="1"/>
  <c r="AE110" i="1"/>
  <c r="T110" i="1"/>
  <c r="AE107" i="1"/>
  <c r="T107" i="1"/>
  <c r="AE100" i="1"/>
  <c r="T100" i="1"/>
  <c r="AE97" i="1"/>
  <c r="T97" i="1"/>
  <c r="AE94" i="1"/>
  <c r="T94" i="1"/>
  <c r="AE91" i="1"/>
  <c r="T91" i="1"/>
  <c r="AE87" i="1"/>
  <c r="T87" i="1"/>
  <c r="AE84" i="1"/>
  <c r="T84" i="1"/>
  <c r="AE81" i="1"/>
  <c r="T81" i="1"/>
  <c r="AE78" i="1"/>
  <c r="T78" i="1"/>
  <c r="AE75" i="1"/>
  <c r="T75" i="1"/>
  <c r="AD1245" i="1" l="1"/>
  <c r="T1245" i="1"/>
  <c r="U1245" i="1" s="1"/>
  <c r="AD1242" i="1"/>
  <c r="AD1239" i="1"/>
  <c r="AD1232" i="1"/>
  <c r="AD1229" i="1"/>
  <c r="AD1226" i="1"/>
  <c r="AD1222" i="1"/>
  <c r="T1222" i="1"/>
  <c r="U1222" i="1" s="1"/>
  <c r="AE1084" i="1"/>
  <c r="T1084" i="1"/>
  <c r="AE1081" i="1"/>
  <c r="T1081" i="1"/>
  <c r="U1081" i="1" s="1"/>
  <c r="AE1078" i="1"/>
  <c r="T1078" i="1"/>
  <c r="AE1075" i="1"/>
  <c r="T1075" i="1"/>
  <c r="AE1072" i="1"/>
  <c r="T1072" i="1"/>
  <c r="U1072" i="1" s="1"/>
  <c r="AE659" i="1" l="1"/>
  <c r="T659" i="1"/>
  <c r="AE656" i="1"/>
  <c r="T656" i="1"/>
  <c r="AE653" i="1"/>
  <c r="AE165" i="1"/>
  <c r="T165" i="1"/>
  <c r="AE159" i="1"/>
  <c r="T159" i="1"/>
  <c r="AE162" i="1"/>
  <c r="T162" i="1"/>
  <c r="U162" i="1" s="1"/>
  <c r="AE156" i="1"/>
  <c r="T156" i="1"/>
  <c r="AE141" i="1"/>
  <c r="AE152" i="1"/>
  <c r="T152" i="1"/>
  <c r="AE149" i="1"/>
  <c r="T149" i="1"/>
  <c r="AE145" i="1"/>
  <c r="T145" i="1"/>
  <c r="AE140" i="1"/>
  <c r="T140" i="1"/>
  <c r="AE138" i="1"/>
  <c r="T138" i="1"/>
  <c r="AE135" i="1"/>
  <c r="T135" i="1"/>
  <c r="AE132" i="1"/>
  <c r="T132" i="1"/>
  <c r="AE129" i="1"/>
  <c r="T129" i="1"/>
  <c r="T1229" i="1" l="1"/>
  <c r="U1229" i="1" s="1"/>
  <c r="T1232" i="1"/>
  <c r="U1232" i="1" s="1"/>
  <c r="T1239" i="1"/>
  <c r="U1239" i="1" s="1"/>
  <c r="T1226" i="1"/>
  <c r="U1226" i="1" s="1"/>
  <c r="T1242" i="1"/>
  <c r="U1242" i="1" s="1"/>
  <c r="AE223" i="1"/>
  <c r="T223" i="1"/>
  <c r="U223" i="1" s="1"/>
  <c r="AE220" i="1"/>
  <c r="T220" i="1"/>
  <c r="U220" i="1" s="1"/>
  <c r="AE218" i="1"/>
  <c r="T218" i="1"/>
  <c r="AE215" i="1"/>
  <c r="T215" i="1"/>
  <c r="U215" i="1" s="1"/>
  <c r="T212" i="1"/>
  <c r="U212" i="1" s="1"/>
  <c r="AE212" i="1"/>
  <c r="T209" i="1"/>
  <c r="U209" i="1" s="1"/>
  <c r="AE209" i="1"/>
  <c r="T9" i="1"/>
  <c r="T1205" i="1" l="1"/>
  <c r="AD1205" i="1"/>
  <c r="T1208" i="1"/>
  <c r="U1208" i="1" s="1"/>
  <c r="AD1208" i="1"/>
</calcChain>
</file>

<file path=xl/sharedStrings.xml><?xml version="1.0" encoding="utf-8"?>
<sst xmlns="http://schemas.openxmlformats.org/spreadsheetml/2006/main" count="17993" uniqueCount="1299">
  <si>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</si>
  <si>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</si>
  <si>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</si>
  <si>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</si>
  <si>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</si>
  <si>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</si>
  <si>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</si>
  <si>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</si>
  <si>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</si>
  <si>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</si>
  <si>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</si>
  <si>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</si>
  <si>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</si>
  <si>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</si>
  <si>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</si>
  <si>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</si>
  <si>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</si>
  <si>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</si>
  <si>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</si>
  <si>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</si>
  <si>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</si>
  <si>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</si>
  <si>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</si>
  <si>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</si>
  <si>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</si>
  <si>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</si>
  <si>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</si>
  <si>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</si>
  <si>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</si>
  <si>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</si>
  <si>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</si>
  <si>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</si>
  <si>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</si>
  <si>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</si>
  <si>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</si>
  <si>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</si>
  <si>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</si>
  <si>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</si>
  <si>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</si>
  <si>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</si>
  <si>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</si>
  <si>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</si>
  <si>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</si>
  <si>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</si>
  <si>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</si>
  <si>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</si>
  <si>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</si>
  <si>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</si>
  <si>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</si>
  <si>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</si>
  <si>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</si>
  <si>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</si>
  <si>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</si>
  <si>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</si>
  <si>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</si>
  <si>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</si>
  <si>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</si>
  <si>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</si>
  <si>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</si>
  <si>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</si>
  <si>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</si>
  <si>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</si>
  <si>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</si>
  <si>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</si>
  <si>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</si>
  <si>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</si>
  <si>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</si>
  <si>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</si>
  <si>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</si>
  <si>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</si>
  <si>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</si>
  <si>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</si>
  <si>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</si>
  <si>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</si>
  <si>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</si>
  <si>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</si>
  <si>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</si>
  <si>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</si>
  <si>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</si>
  <si>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</si>
  <si>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</si>
  <si>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</si>
  <si>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</si>
  <si>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</si>
  <si>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</si>
  <si>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</si>
  <si>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</si>
  <si>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</si>
  <si>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</si>
  <si>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</si>
  <si>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</si>
  <si>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</si>
  <si>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</si>
  <si>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</si>
  <si>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</si>
  <si>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</si>
  <si>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</si>
  <si>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</si>
  <si>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</si>
  <si>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</si>
  <si>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</si>
  <si>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</si>
  <si>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</si>
  <si>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</si>
  <si>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</si>
  <si>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</si>
  <si>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</si>
  <si>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</si>
  <si>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</si>
  <si>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</si>
  <si>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</si>
  <si>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</si>
  <si>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</si>
  <si>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</si>
  <si>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</si>
  <si>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</si>
  <si>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</si>
  <si>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</si>
  <si>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</si>
  <si>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</si>
  <si>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</si>
  <si>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</si>
  <si>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</si>
  <si>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</si>
  <si>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</si>
  <si>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</si>
  <si>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</si>
  <si>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</si>
  <si>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</si>
  <si>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</si>
  <si>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</si>
  <si>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</si>
  <si>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</si>
  <si>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</si>
  <si>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</si>
  <si>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</si>
  <si>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</si>
  <si>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</si>
  <si>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</si>
  <si>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</si>
  <si>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</si>
  <si>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</si>
  <si>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</si>
  <si>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</si>
  <si>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</si>
  <si>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</si>
  <si>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</si>
  <si>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</si>
  <si>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</si>
  <si>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</si>
  <si>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</si>
  <si>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</si>
  <si>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</si>
  <si>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</si>
  <si>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</si>
  <si>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</si>
  <si>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</si>
  <si>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</si>
  <si>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</si>
  <si>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</si>
  <si>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</si>
  <si>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</si>
  <si>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</si>
  <si>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</si>
  <si>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</si>
  <si>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</si>
  <si>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</si>
  <si>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</si>
  <si>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</si>
  <si>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</si>
  <si>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</si>
  <si>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</si>
  <si>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</si>
  <si>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</si>
  <si>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</si>
  <si>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</si>
  <si>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</si>
  <si>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</si>
  <si>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</si>
  <si>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</si>
  <si>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</si>
  <si>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</si>
  <si>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</si>
  <si>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</si>
  <si>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</si>
  <si>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</si>
  <si>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</si>
  <si>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</si>
  <si>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</si>
  <si>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</si>
  <si>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</si>
  <si>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</si>
  <si>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</si>
  <si>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</si>
  <si>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</si>
  <si>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</si>
  <si>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</si>
  <si>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</si>
  <si>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</si>
  <si>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</si>
  <si>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</si>
  <si>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</si>
  <si>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</si>
  <si>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</si>
  <si>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</si>
  <si>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</si>
  <si>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</si>
  <si>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</si>
  <si>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</si>
  <si>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</si>
  <si>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</si>
  <si>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</si>
  <si>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</si>
  <si>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</si>
  <si>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</si>
  <si>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</si>
  <si>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</si>
  <si>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</si>
  <si>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</si>
  <si>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</si>
  <si>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</si>
  <si>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</si>
  <si>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</si>
  <si>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</si>
  <si>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</si>
  <si>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</si>
  <si>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</si>
  <si>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</si>
  <si>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</si>
  <si>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</si>
  <si>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</si>
  <si>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</si>
  <si>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</si>
  <si>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</si>
  <si>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</si>
  <si>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</si>
  <si>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</si>
  <si>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</si>
  <si>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</si>
  <si>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</si>
  <si>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</si>
  <si>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</si>
  <si>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</si>
  <si>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</si>
  <si>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</si>
  <si>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</si>
  <si>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</si>
  <si>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</si>
  <si>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</si>
  <si>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</si>
  <si>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</si>
  <si>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</si>
  <si>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</si>
  <si>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</si>
  <si>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</si>
  <si>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</si>
  <si>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</si>
  <si>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</si>
  <si>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</si>
  <si>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</si>
  <si>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</si>
  <si>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</si>
  <si>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</si>
  <si>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</si>
  <si>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</si>
  <si>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</si>
  <si>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</si>
  <si>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</si>
  <si>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</si>
  <si>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</si>
  <si>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</si>
  <si>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</si>
  <si>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</si>
  <si>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</si>
  <si>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</si>
  <si>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</si>
  <si>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</si>
  <si>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</si>
  <si>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</si>
  <si>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</si>
  <si>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</si>
  <si>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</si>
  <si>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</si>
  <si>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</si>
  <si>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</si>
  <si>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</si>
  <si>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</si>
  <si>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</si>
  <si>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</si>
  <si>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</si>
  <si>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</si>
  <si>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</si>
  <si>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</si>
  <si>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</si>
  <si>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</si>
  <si>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</si>
  <si>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</si>
  <si>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</si>
  <si>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</si>
  <si>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</si>
  <si>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</si>
  <si>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</si>
  <si>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</si>
  <si>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</si>
  <si>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</si>
  <si>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</si>
  <si>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</si>
  <si>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</si>
  <si>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</si>
  <si>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</si>
  <si>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</si>
  <si>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</si>
  <si>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</si>
  <si>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</si>
  <si>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</si>
  <si>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</si>
  <si>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</si>
  <si>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</si>
  <si>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</si>
  <si>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</si>
  <si>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</si>
  <si>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</si>
  <si>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</si>
  <si>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</si>
  <si>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</si>
  <si>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</si>
  <si>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</si>
  <si>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</si>
  <si>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</si>
  <si>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</si>
  <si>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</si>
  <si>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</si>
  <si>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</si>
  <si>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</si>
  <si>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</si>
  <si>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</si>
  <si>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</si>
  <si>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</si>
  <si>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</si>
  <si>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</si>
  <si>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</si>
  <si>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</si>
  <si>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</si>
  <si>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</si>
  <si>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</si>
  <si>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</si>
  <si>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</si>
  <si>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</si>
  <si>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</si>
  <si>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</si>
  <si>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</si>
  <si>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</si>
  <si>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</si>
  <si>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</si>
  <si>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</si>
  <si>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</si>
  <si>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</si>
  <si>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</si>
  <si>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</si>
  <si>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</si>
  <si>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</si>
  <si>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</si>
  <si>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</si>
  <si>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</si>
  <si>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</si>
  <si>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</si>
  <si>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</si>
  <si>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</si>
  <si>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</si>
  <si>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</si>
  <si>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</si>
  <si>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</si>
  <si>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</si>
  <si>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</si>
  <si>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</si>
  <si>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</si>
  <si>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</si>
  <si>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</si>
  <si>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</si>
  <si>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</si>
  <si>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</si>
  <si>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</si>
  <si>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</si>
  <si>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</si>
  <si>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</si>
  <si>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</si>
  <si>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</si>
  <si>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</si>
  <si>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</si>
  <si>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</si>
  <si>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</si>
  <si>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</si>
  <si>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</si>
  <si>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</si>
  <si>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</si>
  <si>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</si>
  <si>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</si>
  <si>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</si>
  <si>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</si>
  <si>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</si>
  <si>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</si>
  <si>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</si>
  <si>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</si>
  <si>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</si>
  <si>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</si>
  <si>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</si>
  <si>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</si>
  <si>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</si>
  <si>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</si>
  <si>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</si>
  <si>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</si>
  <si>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</si>
  <si>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</si>
  <si>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</si>
  <si>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</si>
  <si>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</si>
  <si>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</si>
  <si>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</si>
  <si>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</si>
  <si>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</si>
  <si>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</si>
  <si>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</si>
  <si>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</si>
  <si>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</si>
  <si>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</si>
  <si>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</si>
  <si>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</si>
  <si>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</si>
  <si>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</si>
  <si>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</si>
  <si>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</si>
  <si>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</si>
  <si>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</si>
  <si>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</si>
  <si>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</si>
  <si>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</si>
  <si>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</si>
  <si>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</si>
  <si>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</si>
  <si>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</si>
  <si>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</si>
  <si>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</si>
  <si>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</si>
  <si>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</si>
  <si>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</si>
  <si>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</si>
  <si>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</si>
  <si>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</si>
  <si>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</si>
  <si>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</si>
  <si>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</si>
  <si>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</si>
  <si>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</si>
  <si>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</si>
  <si>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</si>
  <si>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</si>
  <si>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</si>
  <si>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</si>
  <si>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</si>
  <si>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</si>
  <si>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</si>
  <si>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</si>
  <si>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</si>
  <si>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</si>
  <si>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</si>
  <si>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</si>
  <si>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</si>
  <si>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</si>
  <si>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</si>
  <si>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</si>
  <si>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</si>
  <si>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</si>
  <si>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</si>
  <si>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</si>
  <si>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</si>
  <si>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</si>
  <si>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</si>
  <si>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</si>
  <si>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</si>
  <si>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</si>
  <si>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</si>
  <si>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</si>
  <si>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</si>
  <si>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</si>
  <si>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</si>
  <si>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</si>
  <si>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</si>
  <si>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</si>
  <si>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</si>
  <si>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</si>
  <si>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</si>
  <si>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</si>
  <si>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</si>
  <si>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</si>
  <si>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</si>
  <si>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</si>
  <si>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</si>
  <si>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</si>
  <si>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</si>
  <si>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</si>
  <si>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</si>
  <si>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</si>
  <si>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</si>
  <si>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</si>
  <si>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</si>
  <si>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</si>
  <si>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</si>
  <si>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</si>
  <si>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</si>
  <si>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</si>
  <si>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</si>
  <si>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</si>
  <si>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</si>
  <si>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</si>
  <si>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</si>
  <si>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</si>
  <si>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</si>
  <si>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</si>
  <si>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</si>
  <si>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</si>
  <si>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</si>
  <si>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</si>
  <si>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</si>
  <si>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</si>
  <si>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</si>
  <si>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</si>
  <si>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</si>
  <si>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</si>
  <si>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</si>
  <si>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</si>
  <si>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</si>
  <si>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</si>
  <si>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</si>
  <si>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</si>
  <si>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</si>
  <si>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</si>
  <si>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</si>
  <si>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</si>
  <si>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</si>
  <si>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</si>
  <si>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</si>
  <si>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</si>
  <si>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</si>
  <si>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</si>
  <si>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</si>
  <si>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</si>
  <si>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</si>
  <si>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</si>
  <si>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</si>
  <si>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</si>
  <si>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</si>
  <si>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</si>
  <si>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</si>
  <si>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</si>
  <si>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</si>
  <si>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</si>
  <si>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</si>
  <si>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</si>
  <si>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</si>
  <si>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</si>
  <si>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</si>
  <si>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</si>
  <si>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</si>
  <si>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</si>
  <si>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</si>
  <si>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</si>
  <si>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</si>
  <si>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</si>
  <si>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</si>
  <si>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</si>
  <si>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</si>
  <si>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</si>
  <si>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</si>
  <si>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</si>
  <si>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</si>
  <si>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Raseinių miesto 2023-2029 m. vietos plėtros strategija. Kvietimas "Verslumo įgūdžių, skirtų verslo pradžiai ir plėtrai, skatinimas suteikiant reikalingas priemones"</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</si>
  <si>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</si>
  <si>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</si>
  <si>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</si>
  <si>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</si>
  <si>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</si>
  <si>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</si>
  <si>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</si>
  <si>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</si>
  <si>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</si>
  <si>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</si>
  <si>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</si>
  <si>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</si>
  <si>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</si>
  <si>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</si>
  <si>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</si>
  <si>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</si>
  <si>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</si>
  <si>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</si>
  <si>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</si>
  <si>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</si>
  <si>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</si>
  <si>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</si>
  <si>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</si>
  <si>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</si>
  <si>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</si>
  <si>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</si>
  <si>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</si>
  <si>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</si>
  <si>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</si>
  <si>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</si>
  <si>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</si>
  <si>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</si>
  <si>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</si>
  <si>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</si>
  <si>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</si>
  <si>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</si>
  <si>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</si>
  <si>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</si>
  <si>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</si>
  <si>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</si>
  <si>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</si>
  <si>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</si>
  <si>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</si>
  <si>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</si>
  <si>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</si>
  <si>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</si>
  <si>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</si>
  <si>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</si>
  <si>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</si>
  <si>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</si>
  <si>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</si>
  <si>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</si>
  <si>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</si>
  <si>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</si>
  <si>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</si>
  <si>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</si>
  <si>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</si>
  <si>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</si>
  <si>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</si>
  <si>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</si>
  <si>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</si>
  <si>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</si>
  <si>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</si>
  <si>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</si>
  <si>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</si>
  <si>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</si>
  <si>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</si>
  <si>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</si>
  <si>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</si>
  <si>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</si>
  <si>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</si>
  <si>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</si>
  <si>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</si>
  <si>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</si>
  <si>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</si>
  <si>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</si>
  <si>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</si>
  <si>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</si>
  <si>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</si>
  <si>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</si>
  <si>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</si>
  <si>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</si>
  <si>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</si>
  <si>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</si>
  <si>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</si>
  <si>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</si>
  <si>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</si>
  <si>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</si>
  <si>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</si>
  <si>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</si>
  <si>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</si>
  <si>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</si>
  <si>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</si>
  <si>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</si>
  <si>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</si>
  <si>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</si>
  <si>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</si>
  <si>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</si>
  <si>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</si>
  <si>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</si>
  <si>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</si>
  <si>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</si>
  <si>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</si>
  <si>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</si>
  <si>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</si>
  <si>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</si>
  <si>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</si>
  <si>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</si>
  <si>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</si>
  <si>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</si>
  <si>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</si>
  <si>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</si>
  <si>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</si>
  <si>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</si>
  <si>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</si>
  <si>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</si>
  <si>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</si>
  <si>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</si>
  <si>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</si>
  <si>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</si>
  <si>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</si>
  <si>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</si>
  <si>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</si>
  <si>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</si>
  <si>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</si>
  <si>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</si>
  <si>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</si>
  <si>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</si>
  <si>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</si>
  <si>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</si>
  <si>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</si>
  <si>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</si>
  <si>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</si>
  <si>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</si>
  <si>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</si>
  <si>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</si>
  <si>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</si>
  <si>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</si>
  <si>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</si>
  <si>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</si>
  <si>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</si>
  <si>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</si>
  <si>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</si>
  <si>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</si>
  <si>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</si>
  <si>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</si>
  <si>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</si>
  <si>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</si>
  <si>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</si>
  <si>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</si>
  <si>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</si>
  <si>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</si>
  <si>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</si>
  <si>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</si>
  <si>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</si>
  <si>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</si>
  <si>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</si>
  <si>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</si>
  <si>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</si>
  <si>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</si>
  <si>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</si>
  <si>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</si>
  <si>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</si>
  <si>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</si>
  <si>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</si>
  <si>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</si>
  <si>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</si>
  <si>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</si>
  <si>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</si>
  <si>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</si>
  <si>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</si>
  <si>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</si>
  <si>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</si>
  <si>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</si>
  <si>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</si>
  <si>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</si>
  <si>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</si>
  <si>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</si>
  <si>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</si>
  <si>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</si>
  <si>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</si>
  <si>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</si>
  <si>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</si>
  <si>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</si>
  <si>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</si>
  <si>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</si>
  <si>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</si>
  <si>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</si>
  <si>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</si>
  <si>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</si>
  <si>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</si>
  <si>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</si>
  <si>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</si>
  <si>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</si>
  <si>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</si>
  <si>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</si>
  <si>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</si>
  <si>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</si>
  <si>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</si>
  <si>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</si>
  <si>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</si>
  <si>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</si>
  <si>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</si>
  <si>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</si>
  <si>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</si>
  <si>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</si>
  <si>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</si>
  <si>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</si>
  <si>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</si>
  <si>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</si>
  <si>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</si>
  <si>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</si>
  <si>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</si>
  <si>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</si>
  <si>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</si>
  <si>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</si>
  <si>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</si>
  <si>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</si>
  <si>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</si>
  <si>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</si>
  <si>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</si>
  <si>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</si>
  <si>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</si>
  <si>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</si>
  <si>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</si>
  <si>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</si>
  <si>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</si>
  <si>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</si>
  <si>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</si>
  <si>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</si>
  <si>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</si>
  <si>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</si>
  <si>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</si>
  <si>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</si>
  <si>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</si>
  <si>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</si>
  <si>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</si>
  <si>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</si>
  <si>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</si>
  <si>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</si>
  <si>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</si>
  <si>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</si>
  <si>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</si>
  <si>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</si>
  <si>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</si>
  <si>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</si>
  <si>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</si>
  <si>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</si>
  <si>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</si>
  <si>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</si>
  <si>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</si>
  <si>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</si>
  <si>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</si>
  <si>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</si>
  <si>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</si>
  <si>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</si>
  <si>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</si>
  <si>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</si>
  <si>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</si>
  <si>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</si>
  <si>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</si>
  <si>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</si>
  <si>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</si>
  <si>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</si>
  <si>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</si>
  <si>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</si>
  <si>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</si>
  <si>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</si>
  <si>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</si>
  <si>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</si>
  <si>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</si>
  <si>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</si>
  <si>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</si>
  <si>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</si>
  <si>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</si>
  <si>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</si>
  <si>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</si>
  <si>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</si>
  <si>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</si>
  <si>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</si>
  <si>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</si>
  <si>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</si>
  <si>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</si>
  <si>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</si>
  <si>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</si>
  <si>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</si>
  <si>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</si>
  <si>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</si>
  <si>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</si>
  <si>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</si>
  <si>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</si>
  <si>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</si>
  <si>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</si>
  <si>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</si>
  <si>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</si>
  <si>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</si>
  <si>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</si>
  <si>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</si>
  <si>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</si>
  <si>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</si>
  <si>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</si>
  <si>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</si>
  <si>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</si>
  <si>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</si>
  <si>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</si>
  <si>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</si>
  <si>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</si>
  <si>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</si>
  <si>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</si>
  <si>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</si>
  <si>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</si>
  <si>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</si>
  <si>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</si>
  <si>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</si>
  <si>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</si>
  <si>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</si>
  <si>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</si>
  <si>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</si>
  <si>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</si>
  <si>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</si>
  <si>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</si>
  <si>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</si>
  <si>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</si>
  <si>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</si>
  <si>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</si>
  <si>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</si>
  <si>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</si>
  <si>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</si>
  <si>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</si>
  <si>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11-707-K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</si>
  <si>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</si>
  <si>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</si>
  <si>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</si>
  <si>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</si>
  <si>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</si>
  <si>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</si>
  <si>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</si>
  <si>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</si>
  <si>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</si>
  <si>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</si>
  <si>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</si>
  <si>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</si>
  <si>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</si>
  <si>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</si>
  <si>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</si>
  <si>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</si>
  <si>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</si>
  <si>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</si>
  <si>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</si>
  <si>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</si>
  <si>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</si>
  <si>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</si>
  <si>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</si>
  <si>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Nr. 11-226-K</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</si>
  <si>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</si>
  <si>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</si>
  <si>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</si>
  <si>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</si>
  <si>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</si>
  <si>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</si>
  <si>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</si>
  <si>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</si>
  <si>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</si>
  <si>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</si>
  <si>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</si>
  <si>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</si>
  <si>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</si>
  <si>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</si>
  <si>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</si>
  <si>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</si>
  <si>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</si>
  <si>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</si>
  <si>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</si>
  <si>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</si>
  <si>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</si>
  <si>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</si>
  <si>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</si>
  <si>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</si>
  <si>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</si>
  <si>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</si>
  <si>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</si>
  <si>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</si>
  <si>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</si>
  <si>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</si>
  <si>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</si>
  <si>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</si>
  <si>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</si>
  <si>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</si>
  <si>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</si>
  <si>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2025 m. liepa
</t>
  </si>
  <si>
    <t>Bendruomenės inicijuotos vietos plėtros projektai, kuriuos įgyvendino nevyriausybinės organizacijos ir (arba) kurie įgyvendinti kartu su partneriu</t>
  </si>
  <si>
    <t xml:space="preserve">Nr. 11-709-K </t>
  </si>
  <si>
    <t>2025 m. rugjūtis</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</si>
  <si>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</si>
  <si>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</si>
  <si>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</si>
  <si>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</si>
  <si>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</si>
  <si>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</si>
  <si>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</si>
  <si>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</si>
  <si>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</si>
  <si>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</si>
  <si>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</si>
  <si>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</si>
  <si>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</si>
  <si>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</si>
  <si>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</si>
  <si>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</si>
  <si>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</si>
  <si>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</si>
  <si>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</si>
  <si>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</si>
  <si>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</si>
  <si>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</si>
  <si>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</si>
  <si>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</si>
  <si>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 xml:space="preserve">Nr. 11-078-K </t>
  </si>
  <si>
    <t xml:space="preserve">Nr. 11-364-K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</si>
  <si>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</si>
  <si>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</si>
  <si>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</si>
  <si>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</si>
  <si>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</si>
  <si>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</si>
  <si>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</si>
  <si>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</si>
  <si>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</si>
  <si>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</si>
  <si>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</si>
  <si>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</si>
  <si>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</si>
  <si>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</si>
  <si>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</si>
  <si>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</si>
  <si>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</si>
  <si>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</si>
  <si>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</si>
  <si>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</si>
  <si>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Nr. 11-189-K</t>
  </si>
  <si>
    <t>Nr. 11-790-K</t>
  </si>
  <si>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</si>
  <si>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</si>
  <si>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</si>
  <si>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</si>
  <si>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</si>
  <si>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</si>
  <si>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</si>
  <si>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</si>
  <si>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</si>
  <si>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</si>
  <si>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</si>
  <si>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</si>
  <si>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</si>
  <si>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</si>
  <si>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</si>
  <si>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</si>
  <si>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</si>
  <si>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</si>
  <si>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</si>
  <si>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</si>
  <si>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</si>
  <si>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</si>
  <si>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</si>
  <si>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</si>
  <si>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</si>
  <si>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</si>
  <si>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</si>
  <si>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</si>
  <si>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</si>
  <si>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</si>
  <si>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</si>
  <si>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</si>
  <si>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</si>
  <si>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</si>
  <si>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</si>
  <si>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</si>
  <si>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</si>
  <si>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</si>
  <si>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</si>
  <si>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</si>
  <si>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</si>
  <si>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</si>
  <si>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</si>
  <si>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</si>
  <si>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</si>
  <si>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</si>
  <si>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</si>
  <si>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</si>
  <si>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</si>
  <si>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</si>
  <si>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</si>
  <si>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</si>
  <si>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</si>
  <si>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</si>
  <si>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</si>
  <si>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</si>
  <si>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</si>
  <si>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</si>
  <si>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</si>
  <si>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</si>
  <si>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</si>
  <si>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</si>
  <si>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</si>
  <si>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</si>
  <si>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</si>
  <si>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</si>
  <si>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</si>
  <si>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</si>
  <si>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</si>
  <si>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</si>
  <si>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</si>
  <si>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</si>
  <si>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</si>
  <si>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</si>
  <si>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</si>
  <si>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</si>
  <si>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</si>
  <si>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</si>
  <si>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</si>
  <si>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</si>
  <si>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</si>
  <si>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</si>
  <si>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</si>
  <si>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</si>
  <si>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</si>
  <si>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</si>
  <si>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</si>
  <si>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</si>
  <si>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</si>
  <si>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</si>
  <si>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</si>
  <si>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</si>
  <si>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</si>
  <si>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</si>
  <si>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</si>
  <si>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 xml:space="preserve">Nr. 11-298-K </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</si>
  <si>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</si>
  <si>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</si>
  <si>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</si>
  <si>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</si>
  <si>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</si>
  <si>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</si>
  <si>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</si>
  <si>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</si>
  <si>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t>Nr. 11-274-K</t>
  </si>
  <si>
    <t>11-261-K</t>
  </si>
  <si>
    <t xml:space="preserve">Nr. 11-217-K </t>
  </si>
  <si>
    <t xml:space="preserve">Nr. 11-218-K </t>
  </si>
  <si>
    <t xml:space="preserve">Nr. 11-219-K </t>
  </si>
  <si>
    <t xml:space="preserve">Nr. 11-793-K </t>
  </si>
  <si>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</si>
  <si>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</si>
  <si>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</si>
  <si>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</si>
  <si>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</si>
  <si>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</si>
  <si>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</si>
  <si>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t>Nr. 11-615-K</t>
  </si>
  <si>
    <t>Nr. 11-616-K</t>
  </si>
  <si>
    <t xml:space="preserve">2026 m. balandis </t>
  </si>
  <si>
    <t>Nr. 11-141-K</t>
  </si>
  <si>
    <t>Nr. 11-782-K</t>
  </si>
  <si>
    <t>Nr. 11-617-K</t>
  </si>
  <si>
    <t>Nr. 11-803-K</t>
  </si>
  <si>
    <t>Nr. 11-485-K</t>
  </si>
  <si>
    <t>Nr. 11-486-K</t>
  </si>
  <si>
    <t>Nr. 11-749-K</t>
  </si>
  <si>
    <t>Nr. 11-750-K</t>
  </si>
  <si>
    <t>Nr. 11-365-K</t>
  </si>
  <si>
    <t xml:space="preserve">Nr. 11-366-K </t>
  </si>
  <si>
    <t xml:space="preserve">Nr. 11-367-K </t>
  </si>
  <si>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</si>
  <si>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t xml:space="preserve">2026 m. vasaris
</t>
  </si>
  <si>
    <t>Nr. 11-728-K</t>
  </si>
  <si>
    <t xml:space="preserve">   2026 m. vasaris</t>
  </si>
  <si>
    <t>Nr. 11-169-K</t>
  </si>
  <si>
    <t>Nr. 11-628-K</t>
  </si>
  <si>
    <r>
      <t xml:space="preserve">Nr. 11-104-K
</t>
    </r>
    <r>
      <rPr>
        <sz val="10"/>
        <rFont val="Calibri"/>
        <family val="2"/>
        <charset val="186"/>
        <scheme val="minor"/>
      </rPr>
      <t>Įvyykusio kvietimo metu,  nepateikti PĮP</t>
    </r>
  </si>
  <si>
    <t xml:space="preserve">Nr. 11-108-K </t>
  </si>
  <si>
    <t xml:space="preserve">Kėdainių miesto VVG vietos plėtros 2023-2029 m. strategija Kvietimas  „Socialiai pažeidžiamų ir  socialinę riziką (atskirtį) patiriančių asmenų sociokultūrinės integracijos veiklos ir pagalba įsitraukiant į visuomenės gyvenimą.“
</t>
  </si>
  <si>
    <t>2026 m.kovas</t>
  </si>
  <si>
    <r>
      <t xml:space="preserve">Nr. 11-013-K
</t>
    </r>
    <r>
      <rPr>
        <sz val="10"/>
        <rFont val="Calibri"/>
        <family val="2"/>
        <charset val="186"/>
        <scheme val="minor"/>
      </rPr>
      <t>(Įvykusio kvietimo metu, nepateikti PĮP)</t>
    </r>
  </si>
  <si>
    <r>
      <t xml:space="preserve">Nr. 11-188-K
</t>
    </r>
    <r>
      <rPr>
        <sz val="10"/>
        <rFont val="Calibri"/>
        <family val="2"/>
        <charset val="186"/>
        <scheme val="minor"/>
      </rPr>
      <t>(Įvykusio kvietimo metu, nepateikti PĮP)</t>
    </r>
  </si>
  <si>
    <r>
      <t xml:space="preserve">Nr. 11-208-K 
</t>
    </r>
    <r>
      <rPr>
        <sz val="10"/>
        <rFont val="Calibri"/>
        <family val="2"/>
        <charset val="186"/>
        <scheme val="minor"/>
      </rPr>
      <t>(Įvykusio kvietimo metu, nepateikti PĮP)</t>
    </r>
  </si>
  <si>
    <r>
      <t xml:space="preserve">Nr. 11-209-K 
</t>
    </r>
    <r>
      <rPr>
        <sz val="10"/>
        <rFont val="Calibri"/>
        <family val="2"/>
        <charset val="186"/>
        <scheme val="minor"/>
      </rPr>
      <t>(Įvykusio kvietimo metu, nepateikti PĮP)</t>
    </r>
    <r>
      <rPr>
        <strike/>
        <sz val="10"/>
        <rFont val="Calibri"/>
        <family val="2"/>
        <charset val="186"/>
        <scheme val="minor"/>
      </rPr>
      <t xml:space="preserve">
</t>
    </r>
  </si>
  <si>
    <r>
      <t xml:space="preserve">Nr. 11-211-K 
</t>
    </r>
    <r>
      <rPr>
        <sz val="10"/>
        <rFont val="Calibri"/>
        <family val="2"/>
        <charset val="186"/>
        <scheme val="minor"/>
      </rPr>
      <t>(Įvykusio kvietimo metu, nepateikti PĮP)</t>
    </r>
  </si>
  <si>
    <r>
      <t xml:space="preserve">Nr. 11-216-K 
</t>
    </r>
    <r>
      <rPr>
        <sz val="10"/>
        <rFont val="Calibri"/>
        <family val="2"/>
        <charset val="186"/>
        <scheme val="minor"/>
      </rPr>
      <t>(Įvykusio kvietimo metu, nepateikti PĮP)</t>
    </r>
  </si>
  <si>
    <r>
      <t xml:space="preserve">Nr. 11-361-K
</t>
    </r>
    <r>
      <rPr>
        <sz val="10"/>
        <rFont val="Calibri"/>
        <family val="2"/>
        <charset val="186"/>
        <scheme val="minor"/>
      </rPr>
      <t>(Įvykusio kvietimo metu, nepateikti PĮP)</t>
    </r>
  </si>
  <si>
    <r>
      <t xml:space="preserve">Nr. 11-362-K 
</t>
    </r>
    <r>
      <rPr>
        <sz val="10"/>
        <rFont val="Calibri"/>
        <family val="2"/>
        <charset val="186"/>
        <scheme val="minor"/>
      </rPr>
      <t>(Įvykusio kvietimo metu, nepateikti PĮP)</t>
    </r>
  </si>
  <si>
    <r>
      <t xml:space="preserve">Nr. 11-363-K 
</t>
    </r>
    <r>
      <rPr>
        <sz val="10"/>
        <rFont val="Calibri"/>
        <family val="2"/>
        <charset val="186"/>
        <scheme val="minor"/>
      </rPr>
      <t>(Įvykusio kvietimo metu, nepateikti PĮP)</t>
    </r>
  </si>
  <si>
    <r>
      <t xml:space="preserve">Nr. 11-483-K 
</t>
    </r>
    <r>
      <rPr>
        <sz val="10"/>
        <rFont val="Calibri"/>
        <family val="2"/>
        <charset val="186"/>
        <scheme val="minor"/>
      </rPr>
      <t>(Įvykusio kvietimo metu, nepateikti PĮP)</t>
    </r>
  </si>
  <si>
    <r>
      <t xml:space="preserve">Nr. 11-575-K
</t>
    </r>
    <r>
      <rPr>
        <sz val="10"/>
        <rFont val="Calibri"/>
        <family val="2"/>
        <charset val="186"/>
        <scheme val="minor"/>
      </rPr>
      <t>(Įvykusio kvietimo metu, nepateikti PĮP)</t>
    </r>
  </si>
  <si>
    <r>
      <t xml:space="preserve">Nr. 11-626-K
</t>
    </r>
    <r>
      <rPr>
        <sz val="10"/>
        <rFont val="Calibri"/>
        <family val="2"/>
        <charset val="186"/>
        <scheme val="minor"/>
      </rPr>
      <t>(Įvykusio kvietimo metu, nepateikti PĮP)</t>
    </r>
  </si>
  <si>
    <r>
      <t xml:space="preserve">Nr. 11-721-K
</t>
    </r>
    <r>
      <rPr>
        <sz val="10"/>
        <rFont val="Calibri"/>
        <family val="2"/>
        <charset val="186"/>
        <scheme val="minor"/>
      </rPr>
      <t>(Įvykusio kvietimo metu, nepateikti PĮP)</t>
    </r>
    <r>
      <rPr>
        <strike/>
        <sz val="10"/>
        <rFont val="Calibri"/>
        <family val="2"/>
        <charset val="186"/>
        <scheme val="minor"/>
      </rPr>
      <t xml:space="preserve">
</t>
    </r>
  </si>
  <si>
    <r>
      <t xml:space="preserve">Nr. 11-181-K
</t>
    </r>
    <r>
      <rPr>
        <sz val="10"/>
        <rFont val="Calibri"/>
        <family val="2"/>
        <charset val="186"/>
        <scheme val="minor"/>
      </rPr>
      <t>(Įvykusio kvietimo metu, neatrinkti PĮP)</t>
    </r>
  </si>
  <si>
    <r>
      <t xml:space="preserve">Nr. 11-182-K
</t>
    </r>
    <r>
      <rPr>
        <sz val="10"/>
        <rFont val="Calibri"/>
        <family val="2"/>
        <charset val="186"/>
        <scheme val="minor"/>
      </rPr>
      <t>(Įvykusio kvietimo metu, neatrinkti PĮP)</t>
    </r>
  </si>
  <si>
    <r>
      <t xml:space="preserve">Nr. 11-265-K
</t>
    </r>
    <r>
      <rPr>
        <sz val="10"/>
        <rFont val="Calibri"/>
        <family val="2"/>
        <charset val="186"/>
        <scheme val="minor"/>
      </rPr>
      <t>(Įvykusio kvietimo metu, neatrinkti PĮP)</t>
    </r>
  </si>
  <si>
    <r>
      <t xml:space="preserve">Nr. 11-282-K
</t>
    </r>
    <r>
      <rPr>
        <sz val="10"/>
        <rFont val="Calibri"/>
        <family val="2"/>
        <charset val="186"/>
        <scheme val="minor"/>
      </rPr>
      <t>(Įvykusio kvietimo metu, neatrinkti PĮP)</t>
    </r>
  </si>
  <si>
    <r>
      <t xml:space="preserve">Nr. 11-438-K 
</t>
    </r>
    <r>
      <rPr>
        <sz val="10"/>
        <rFont val="Calibri"/>
        <family val="2"/>
        <charset val="186"/>
        <scheme val="minor"/>
      </rPr>
      <t>(Įvykusio kvietimo metu, neatrinkti PĮP)</t>
    </r>
  </si>
  <si>
    <t>2026 m.  balandis</t>
  </si>
  <si>
    <t>Nr. 11-804-K</t>
  </si>
  <si>
    <t>Nr. 11-346-K</t>
  </si>
  <si>
    <t>Nr. 11-347-K</t>
  </si>
  <si>
    <t>Nr. 11-348-K</t>
  </si>
  <si>
    <r>
      <t xml:space="preserve">Nr. 11-343-K
</t>
    </r>
    <r>
      <rPr>
        <sz val="10"/>
        <rFont val="Calibri"/>
        <family val="2"/>
        <charset val="186"/>
        <scheme val="minor"/>
      </rPr>
      <t>(Įvykusio kvietimo metu, nepateikti PĮP)</t>
    </r>
  </si>
  <si>
    <r>
      <t xml:space="preserve">Nr. 11-344-K
</t>
    </r>
    <r>
      <rPr>
        <sz val="10"/>
        <rFont val="Calibri"/>
        <family val="2"/>
        <charset val="186"/>
        <scheme val="minor"/>
      </rPr>
      <t>(Įvykusio kvietimo metu, nepateikti PĮP)</t>
    </r>
  </si>
  <si>
    <r>
      <t xml:space="preserve">Nr. 11-673-K
</t>
    </r>
    <r>
      <rPr>
        <sz val="10"/>
        <rFont val="Calibri"/>
        <family val="2"/>
        <charset val="186"/>
        <scheme val="minor"/>
      </rPr>
      <t>(Įvykusio kvietimo metu, nepateikti PĮP)</t>
    </r>
  </si>
  <si>
    <r>
      <t xml:space="preserve">Nr. 11-674-K
</t>
    </r>
    <r>
      <rPr>
        <sz val="10"/>
        <rFont val="Calibri"/>
        <family val="2"/>
        <charset val="186"/>
        <scheme val="minor"/>
      </rPr>
      <t>(Įvykusio kvietimo metu, nepateikti PĮP)</t>
    </r>
  </si>
  <si>
    <t>Nr. 11-794-K</t>
  </si>
  <si>
    <t>Nr. 11-795-K</t>
  </si>
  <si>
    <t>Nr. 11-797-K</t>
  </si>
  <si>
    <t>Nr. 11-796-K</t>
  </si>
  <si>
    <r>
      <t xml:space="preserve">Nr. 11-194-K
</t>
    </r>
    <r>
      <rPr>
        <sz val="10"/>
        <rFont val="Calibri"/>
        <family val="2"/>
        <charset val="186"/>
        <scheme val="minor"/>
      </rPr>
      <t>(Įvykusio kvietimo metu, neatrinkti PĮP)</t>
    </r>
  </si>
  <si>
    <r>
      <t xml:space="preserve">Nr. 11-200-K
</t>
    </r>
    <r>
      <rPr>
        <sz val="10"/>
        <rFont val="Calibri"/>
        <family val="2"/>
        <charset val="186"/>
        <scheme val="minor"/>
      </rPr>
      <t>(Įvykusio kvietimo metu, neatrinkti PĮP)</t>
    </r>
  </si>
  <si>
    <r>
      <t xml:space="preserve">Nr. 11-202-K
</t>
    </r>
    <r>
      <rPr>
        <sz val="10"/>
        <rFont val="Calibri"/>
        <family val="2"/>
        <charset val="186"/>
        <scheme val="minor"/>
      </rPr>
      <t>(Įvykusio kvietimo metu, neatrinkti PĮP)</t>
    </r>
  </si>
  <si>
    <t>Nr. 11-798-K</t>
  </si>
  <si>
    <t>Nr. 11-739-K</t>
  </si>
  <si>
    <t>Nr. 11-740-K</t>
  </si>
  <si>
    <t>Nr. 11-741-K</t>
  </si>
  <si>
    <r>
      <t xml:space="preserve">Nr. 11-736-K
</t>
    </r>
    <r>
      <rPr>
        <sz val="10"/>
        <rFont val="Calibri"/>
        <family val="2"/>
        <charset val="186"/>
        <scheme val="minor"/>
      </rPr>
      <t>(Įvykusio kvietimo metu, nepateikti PĮP)</t>
    </r>
  </si>
  <si>
    <t>Nr. 11-805-K</t>
  </si>
  <si>
    <t xml:space="preserve">Nr. 11-710-K </t>
  </si>
  <si>
    <t xml:space="preserve">Nr. 11-711-K </t>
  </si>
  <si>
    <t xml:space="preserve">Nr. 11-712-K </t>
  </si>
  <si>
    <r>
      <t xml:space="preserve">Nr. 11-708-K 
</t>
    </r>
    <r>
      <rPr>
        <sz val="10"/>
        <rFont val="Calibri"/>
        <family val="2"/>
        <charset val="186"/>
        <scheme val="minor"/>
      </rPr>
      <t>(Įvykusio kvietimo metu, nepateikti PĮP)</t>
    </r>
  </si>
  <si>
    <r>
      <t xml:space="preserve">Nr. 11-706-K 
</t>
    </r>
    <r>
      <rPr>
        <sz val="10"/>
        <rFont val="Calibri"/>
        <family val="2"/>
        <charset val="186"/>
        <scheme val="minor"/>
      </rPr>
      <t>(Nebeplanuojamas)</t>
    </r>
  </si>
  <si>
    <r>
      <t xml:space="preserve">Nr. 11-704-K 
</t>
    </r>
    <r>
      <rPr>
        <sz val="10"/>
        <rFont val="Calibri"/>
        <family val="2"/>
        <charset val="186"/>
        <scheme val="minor"/>
      </rPr>
      <t>(Įvykusio kvietimo metu, nepateikti PĮP)</t>
    </r>
  </si>
  <si>
    <r>
      <t xml:space="preserve">Nr. 11-701-K 
</t>
    </r>
    <r>
      <rPr>
        <sz val="10"/>
        <rFont val="Calibri"/>
        <family val="2"/>
        <charset val="186"/>
        <scheme val="minor"/>
      </rPr>
      <t>(Įvykusio kvietimo metu, nepateikti PĮP)</t>
    </r>
  </si>
  <si>
    <t xml:space="preserve">Nr. 11-391-K </t>
  </si>
  <si>
    <t>Druskininkų miesto vietos plėtros 2024-2029 m. strategija                  Kvietimas:  "Socialinių ir kitų viešųjų paslaugų spektro didinimas ir prieinamumo gerinimas, remiant socialinio verslo kūrimą ir plėtrą Druskininkų mieste".</t>
  </si>
  <si>
    <t>Nr. 11-497-K</t>
  </si>
  <si>
    <t>Nr. 11-498-K</t>
  </si>
  <si>
    <t>Nr. 11-404-K</t>
  </si>
  <si>
    <r>
      <t xml:space="preserve">Nr. 11-402-K
</t>
    </r>
    <r>
      <rPr>
        <sz val="10"/>
        <rFont val="Calibri"/>
        <family val="2"/>
        <charset val="186"/>
        <scheme val="minor"/>
      </rPr>
      <t>(Įvykusio kvietimo metu, neatrinkti PĮP)</t>
    </r>
  </si>
  <si>
    <t>Kalvarijos miesto vietos veiklos grupės vietos plėtros 2024 – 2029 metų  strategija.  Kvietimas "Socialinio verslo iniciatyvų vykdymas Kalvarijos mieste"</t>
  </si>
  <si>
    <t>KVIETIMŲ TEIKTI PROJEKTŲ ĮGYVENDINIMO PLANUS PLANAS</t>
  </si>
  <si>
    <t>Nr. 11-002-P</t>
  </si>
  <si>
    <t>Valstybės tarnybos vadovų kompetencijų valdymo sistemos sukūrimas</t>
  </si>
  <si>
    <t>01-002-08-03-01</t>
  </si>
  <si>
    <t>Sukurti modernią viešojo valdymo institucijų žmogiškųjų išteklių valdysenos sistemą</t>
  </si>
  <si>
    <t xml:space="preserve"> 1 veikla „Sukurta ir įdiegta valstybės tarnybos vadovų kompetencijų valdymo sistema(„Lyderystės akademija“)“</t>
  </si>
  <si>
    <t>Ekonomikos gaivinimo ir atsparumo didinimo priemonės  komponentas F.1.1. Veiksmingas viešasis sektorius – F.1.1.2. Centralizuoto viešojo sektoriaus vadovų kompetencijų ugdymo mechanizmo sukūrimas.</t>
  </si>
  <si>
    <t>Naujų ir patobulintų viešųjų skaitmeninių paslaugų, produktų ir procesų naudotojai</t>
  </si>
  <si>
    <t>R-01-002-08-03-01-04
(R.B.1.2007)</t>
  </si>
  <si>
    <t>Asmenys</t>
  </si>
  <si>
    <t>n/a</t>
  </si>
  <si>
    <t xml:space="preserve">Viešojo valdymo agentūra (toliau – VVA) </t>
  </si>
  <si>
    <t>2023 m. kovas</t>
  </si>
  <si>
    <r>
      <t xml:space="preserve"> </t>
    </r>
    <r>
      <rPr>
        <sz val="10"/>
        <rFont val="Calibri"/>
        <family val="2"/>
        <charset val="186"/>
        <scheme val="minor"/>
      </rPr>
      <t>Strateginės gairės ir mokymo moduliai</t>
    </r>
  </si>
  <si>
    <t>P-01-002-08-03-01-11
(P.S.1.1139)</t>
  </si>
  <si>
    <t>Vienetai</t>
  </si>
  <si>
    <t>Nr. 11-003-P</t>
  </si>
  <si>
    <t>Strateginių kompetencijų viešajame sektoriuje nustatymo, ugdymo ir palaikymo sistemos sukūrimas</t>
  </si>
  <si>
    <t>3 veikla „Sukurta ir įdiegta strateginių kompetencijų viešajame sektoriuje nustatymo, ugdymo ir palaikymo sistema“</t>
  </si>
  <si>
    <t>Ekonomikos gaivinimo ir atsparumo didinimo priemonės F.1.1. Veiksmingas viešasis sektorius – F.1.1.3. Strateginių kompetencijų viešajame sektoriuje ugdymo sistemos sukūrimas.</t>
  </si>
  <si>
    <t>Švietimo ar mokymo veiklos dalyvių skaičius, iš jų švietimo ar mokymo veiklos (išskyrus skaitmeninių įgūdžių ugdymą) dalyvių skaičius</t>
  </si>
  <si>
    <t>R-01-002-08-03-01-07
R.B.1.2010.1</t>
  </si>
  <si>
    <t>VVA</t>
  </si>
  <si>
    <t>Sukurta strateginių kompetencijų viešajame sektoriuje ugdymo metodika</t>
  </si>
  <si>
    <t>P-01-002-08-03-01-16
(P.N.1.4720)</t>
  </si>
  <si>
    <t>Viešojo sektoriaus darbuotojai, baigę skaitmeninių, finansinių, analitinių ar lyderystės įgūdžių mokymus</t>
  </si>
  <si>
    <t>P-01-002-08-03-01-15
(P.S.1.1141)</t>
  </si>
  <si>
    <t>Švietimo ar mokymo veiklos dalyvių skaičius</t>
  </si>
  <si>
    <t>R-01-002-08-03-01-05
(R.B.1.2010)</t>
  </si>
  <si>
    <t>Švietimo ar mokymo veiklos dalyvių skaičius, iš jų skaitmeninių įgūdžių ugdymo veiklos dalyvių skaičius</t>
  </si>
  <si>
    <t>R-01-002-08-03-01-06
(R.B.1.2010.2)</t>
  </si>
  <si>
    <t>Nr. 11-004-P</t>
  </si>
  <si>
    <t>Pažangios viešojo sektoriaus žmogiškųjų išteklių valdymo sistemos sukūrimas</t>
  </si>
  <si>
    <t>5 veikla "Suprojektuota ir įdiegta pažangi viešojo sektoriaus žmogiškųjų išteklių valdymo sistema"</t>
  </si>
  <si>
    <t>Ekonomikos gaivinimo ir atsparumo didinimo priemonės F.1.1. Veiksmingas viešasis sektorius – F.1.1.1. Pažangiosios žmogiškųjų išteklių valdymo viešajame sektoriuje sistemos sukūrimas</t>
  </si>
  <si>
    <t>Skaitmenizuotų žmogiškųjų išteklių valdymo procesų dalis</t>
  </si>
  <si>
    <t>R-01-002-08-03-01-01 
(R.N.1.5720)</t>
  </si>
  <si>
    <t>Informatikos ir ryšių departamentas prie Lietuvos Respublikos vidaus reikalų ministerijos arba VVA</t>
  </si>
  <si>
    <t>2023 m. spalis</t>
  </si>
  <si>
    <t>Viešųjų pirkimų procedūros, skirtos modernizuotai žmogiškųjų išteklių valdymo sistemai  viešajame sektoriuje įgyvendinti, užbaigimas</t>
  </si>
  <si>
    <t>P-01-002-08-03-01-08
(P.S.1.1138.2)</t>
  </si>
  <si>
    <t xml:space="preserve">Viešojo sektoriaus žmogiškųjų išteklių valdymo sistemos modernizavimas </t>
  </si>
  <si>
    <t>P-01-002-08-03-01-09
P.S.1.1138</t>
  </si>
  <si>
    <t>R-01-002-08-03-01-04                   (R.B.1.2007)</t>
  </si>
  <si>
    <t>Nr. 11-007-P</t>
  </si>
  <si>
    <t>Gyventojų perspėjimo ir informavimo infrastruktūros plėtra</t>
  </si>
  <si>
    <t>01-004-10-04-01</t>
  </si>
  <si>
    <t>Stiprinti gyventojų perspėjimą, informavimą ir savisaugą</t>
  </si>
  <si>
    <t>Veikla „Parama gyventojų perspėjimo ir informavimo infrastruktūros plėtrai“ Vidurio ir vakarų Lietuvos regione</t>
  </si>
  <si>
    <t>2021–2027 m. Europos Sąjungos investicijų programos 2.4 uždavinys „Skatinti prisitaikymą prie klimato kaitos ir nelaimių rizikos prevenciją, atsparumą, atsižvelgiant į ekosisteminius metodus“</t>
  </si>
  <si>
    <t>Investicijos į naujas arba atnaujintas gaivalinių nelaimių stebėsenos, pasirengimo joms, įspėjimo apie jas ir reagavimo į jas sistemas</t>
  </si>
  <si>
    <t>P-01-004-10-04-01-01
(P.B.2.0024)</t>
  </si>
  <si>
    <t xml:space="preserve">Eurai </t>
  </si>
  <si>
    <t>Priešgaisrinės apsaugos ir gelbėjimo departamentas prie Vidaus reikalų ministerijos</t>
  </si>
  <si>
    <t>2024 m. balandis</t>
  </si>
  <si>
    <t>Gyventojai, kuriems taikomos nuo su klimatu susijusių stichinių nelaimių ne tik pavojingose vietose apsaugos priemonės</t>
  </si>
  <si>
    <t>R-01-004-10-04-01-01
(R.S.2.3011)</t>
  </si>
  <si>
    <t>1 317 833</t>
  </si>
  <si>
    <t>Savivaldybėse įrengta naujų centralizuoto valdymo sirenų skaičius</t>
  </si>
  <si>
    <t>P-01-004-10-04-01-02
(P.N.2.4722)</t>
  </si>
  <si>
    <t xml:space="preserve">Nr. 11-809-K
</t>
  </si>
  <si>
    <t xml:space="preserve">11-579-K </t>
  </si>
  <si>
    <t>Šalčininkų miesto 2023-2029 m. vietos plėtros strategija. Kvietimas: 1.2.1. veiksmas „Švietėjiškų, kultūrinių, sveikatinimo renginių, projektų organizavimas socialinę atskirtį patiriantiems asmenims“</t>
  </si>
  <si>
    <t>P-01-004-08-04-01-01 
(P.S.2.1513)</t>
  </si>
  <si>
    <t xml:space="preserve"> -</t>
  </si>
  <si>
    <r>
      <t>2026 m</t>
    </r>
    <r>
      <rPr>
        <b/>
        <sz val="9"/>
        <rFont val="Times New Roman"/>
        <family val="1"/>
      </rPr>
      <t xml:space="preserve">. </t>
    </r>
    <r>
      <rPr>
        <b/>
        <sz val="10"/>
        <rFont val="Times New Roman"/>
        <family val="1"/>
      </rPr>
      <t>birželis</t>
    </r>
  </si>
  <si>
    <t>Bendruomenės inicijuotos vietos plėtros projektų veiklų dalyvių, kurie po dalyvavimo veiklose toliau dalyvauja socialinei integracijai skirtose veiklose ir (ar) darbo rinkoje, dalis**</t>
  </si>
  <si>
    <t>R-01-004-08-04-01-02
 (R.S.2.3517)</t>
  </si>
  <si>
    <t xml:space="preserve">11-808-K </t>
  </si>
  <si>
    <t>Šalčininkų miesto 2023-2029 m. vietos plėtros strategija. Kvietimas: 1.2.2. veiksmas „Pagalbos teikimas socialinę atskirtį patiriantiems asmenims ir jų šeimoms nariams“</t>
  </si>
  <si>
    <r>
      <t xml:space="preserve">Nr. 11-249-K
</t>
    </r>
    <r>
      <rPr>
        <sz val="10"/>
        <rFont val="Calibri"/>
        <family val="2"/>
        <charset val="186"/>
        <scheme val="minor"/>
      </rPr>
      <t xml:space="preserve">(Įvykusio kvietimo metu, nepateikti PĮP)
</t>
    </r>
  </si>
  <si>
    <t>Nr. 11-783-K</t>
  </si>
  <si>
    <t>2026  m. birželis</t>
  </si>
  <si>
    <r>
      <t xml:space="preserve">Nr. 11-479-K
</t>
    </r>
    <r>
      <rPr>
        <sz val="10"/>
        <rFont val="Calibri"/>
        <family val="2"/>
        <charset val="186"/>
        <scheme val="minor"/>
      </rPr>
      <t>(PĮP atsiimti)</t>
    </r>
  </si>
  <si>
    <r>
      <t xml:space="preserve">Nr. 11-484-K
</t>
    </r>
    <r>
      <rPr>
        <sz val="10"/>
        <rFont val="Calibri"/>
        <family val="2"/>
        <charset val="186"/>
        <scheme val="minor"/>
      </rPr>
      <t>(Įvykusio kvietimo metu, nepateikti PĮP)</t>
    </r>
  </si>
  <si>
    <t>Nr. 11-487-K</t>
  </si>
  <si>
    <t xml:space="preserve">Nr. 11-488-K
</t>
  </si>
  <si>
    <t>Molėtų miesto 2024-2027 m. vietos plėtros strategija. Kvietimas "Skatinti darnių paslaugų plėtrą, vystyti skaitmenizuotas, socialiai ir ekologiškai atsakingas
paslaugas Molėtų mieste"</t>
  </si>
  <si>
    <r>
      <t xml:space="preserve"> </t>
    </r>
    <r>
      <rPr>
        <b/>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</si>
  <si>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11-729-K</t>
  </si>
  <si>
    <t>Rokiškio miesto 2023-2027 m. vietos plėtros strategija. Kvietimas "Bendruomenės verslumo skatinimo iniciatyvų įgyvendinimas bei verslo pradžiai reikalingų priemonių suteikimas Rokiškio mieste ".</t>
  </si>
  <si>
    <t>Nr. 11-799-K</t>
  </si>
  <si>
    <r>
      <t xml:space="preserve">Nr. 11-039-K
</t>
    </r>
    <r>
      <rPr>
        <sz val="10"/>
        <rFont val="Calibri"/>
        <family val="2"/>
        <charset val="186"/>
        <scheme val="minor"/>
      </rPr>
      <t>(PĮP atsiimtas)</t>
    </r>
  </si>
  <si>
    <t xml:space="preserve">Nr. 11-713-K </t>
  </si>
  <si>
    <t xml:space="preserve">Nr. 11-714-K </t>
  </si>
  <si>
    <t xml:space="preserve">Rietavo miesto vietos grupės 2023-2029 m. vietos plėtros strategija. 
Kvietimas "Palaikyti socialinio verslo kūrimąsi ir plėtrą įsigyjant socialiniams verslui reikalingą įrangą, taikant rinkodaros priemones Rietavo mieste". </t>
  </si>
  <si>
    <t xml:space="preserve">2026 m. gegužė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</si>
</sst>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9"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b/>
      <i/>
      <sz val="10"/>
      <name val="Calibri"/>
      <family val="2"/>
      <charset val="186"/>
      <scheme val="minor"/>
    </font>
    <font>
      <b/>
      <strike/>
      <sz val="10"/>
      <name val="Calibri"/>
      <family val="2"/>
      <charset val="186"/>
      <scheme val="minor"/>
    </font>
    <font>
      <b/>
      <sz val="10"/>
      <name val="Times New Roman"/>
      <family val="1"/>
      <charset val="186"/>
    </font>
    <font>
      <b/>
      <sz val="9"/>
      <name val="Times New Roman"/>
      <family val="1"/>
    </font>
    <font>
      <b/>
      <sz val="10"/>
      <name val="Times New Roman"/>
      <family val="1"/>
    </font>
    <font>
      <b/>
      <sz val="1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
      <left style="thin">
        <color rgb="FF000000"/>
      </left>
      <right style="thin">
        <color indexed="64"/>
      </right>
      <top style="thin">
        <color indexed="64"/>
      </top>
      <bottom/>
      <diagonal/>
    </border>
    <border>
      <left/>
      <right style="thin">
        <color indexed="64"/>
      </right>
      <top/>
      <bottom/>
      <diagonal/>
    </border>
    <border>
      <left style="thin">
        <color rgb="FF000000"/>
      </left>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762">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xf>
    <xf numFmtId="0" fontId="7" fillId="2" borderId="9"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wrapText="1"/>
    </xf>
    <xf numFmtId="0" fontId="9" fillId="2" borderId="9" xfId="0" applyFont="1" applyFill="1" applyBorder="1" applyAlignment="1">
      <alignment horizontal="center" vertical="top"/>
    </xf>
    <xf numFmtId="0" fontId="3" fillId="2" borderId="2" xfId="0" applyFont="1" applyFill="1" applyBorder="1" applyAlignment="1">
      <alignment horizontal="left" vertical="top"/>
    </xf>
    <xf numFmtId="2" fontId="5" fillId="2" borderId="26" xfId="0" applyNumberFormat="1" applyFont="1" applyFill="1" applyBorder="1" applyAlignment="1">
      <alignment horizontal="center" vertical="top"/>
    </xf>
    <xf numFmtId="0" fontId="5" fillId="2" borderId="2" xfId="0" applyFont="1" applyFill="1" applyBorder="1" applyAlignment="1">
      <alignment vertical="top" wrapText="1"/>
    </xf>
    <xf numFmtId="0" fontId="8" fillId="2" borderId="18" xfId="0" applyFont="1" applyFill="1" applyBorder="1" applyAlignment="1">
      <alignment horizontal="center" vertical="top" wrapText="1"/>
    </xf>
    <xf numFmtId="0" fontId="8" fillId="2" borderId="5" xfId="0" applyFont="1" applyFill="1" applyBorder="1" applyAlignment="1">
      <alignment horizontal="center"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0" fontId="8" fillId="2" borderId="18" xfId="0" applyFont="1" applyFill="1" applyBorder="1" applyAlignment="1">
      <alignment horizontal="center" vertical="top"/>
    </xf>
    <xf numFmtId="0" fontId="8" fillId="4" borderId="32" xfId="0" applyFont="1" applyFill="1" applyBorder="1" applyAlignment="1">
      <alignment horizontal="left" vertical="top" wrapText="1"/>
    </xf>
    <xf numFmtId="0" fontId="8" fillId="2" borderId="32" xfId="0" applyFont="1" applyFill="1" applyBorder="1" applyAlignment="1">
      <alignment horizontal="left" vertical="top"/>
    </xf>
    <xf numFmtId="0" fontId="9" fillId="2" borderId="38" xfId="0" applyFont="1" applyFill="1" applyBorder="1" applyAlignment="1">
      <alignment horizontal="center" vertical="top"/>
    </xf>
    <xf numFmtId="0" fontId="6" fillId="2" borderId="18" xfId="0" applyFont="1" applyFill="1" applyBorder="1" applyAlignment="1">
      <alignment horizontal="center" vertical="top"/>
    </xf>
    <xf numFmtId="0" fontId="6" fillId="4" borderId="32" xfId="0" applyFont="1" applyFill="1" applyBorder="1" applyAlignment="1">
      <alignment horizontal="left" vertical="top" wrapText="1"/>
    </xf>
    <xf numFmtId="0" fontId="6" fillId="2" borderId="32" xfId="0" applyFont="1" applyFill="1" applyBorder="1" applyAlignment="1">
      <alignment horizontal="left" vertical="top"/>
    </xf>
    <xf numFmtId="0" fontId="3" fillId="2" borderId="38" xfId="0" applyFont="1" applyFill="1" applyBorder="1" applyAlignment="1">
      <alignment horizontal="center" vertical="top"/>
    </xf>
    <xf numFmtId="0" fontId="9" fillId="2" borderId="1" xfId="0" applyFont="1" applyFill="1" applyBorder="1" applyAlignment="1">
      <alignment vertical="top" wrapText="1"/>
    </xf>
    <xf numFmtId="0" fontId="6" fillId="2" borderId="8" xfId="0" applyFont="1" applyFill="1" applyBorder="1" applyAlignment="1">
      <alignment horizontal="center" vertical="top" wrapText="1"/>
    </xf>
    <xf numFmtId="0" fontId="6" fillId="2" borderId="13" xfId="0" applyFont="1" applyFill="1" applyBorder="1" applyAlignment="1">
      <alignment horizontal="center" vertical="top" wrapText="1"/>
    </xf>
    <xf numFmtId="0" fontId="6" fillId="2" borderId="11" xfId="0" applyFont="1" applyFill="1" applyBorder="1" applyAlignment="1">
      <alignment horizontal="center" vertical="top" wrapText="1"/>
    </xf>
    <xf numFmtId="0" fontId="6" fillId="2" borderId="8" xfId="0" applyFont="1" applyFill="1" applyBorder="1" applyAlignment="1">
      <alignment vertical="top" wrapText="1"/>
    </xf>
    <xf numFmtId="0" fontId="6" fillId="2" borderId="13" xfId="0" applyFont="1" applyFill="1" applyBorder="1" applyAlignment="1">
      <alignment vertical="top" wrapText="1"/>
    </xf>
    <xf numFmtId="3" fontId="6" fillId="2" borderId="13" xfId="0" applyNumberFormat="1" applyFont="1" applyFill="1" applyBorder="1" applyAlignment="1">
      <alignment horizontal="center" vertical="top" wrapText="1"/>
    </xf>
    <xf numFmtId="0" fontId="6" fillId="2" borderId="7" xfId="0" applyFont="1" applyFill="1" applyBorder="1" applyAlignment="1">
      <alignment vertical="top" wrapText="1"/>
    </xf>
    <xf numFmtId="0" fontId="17" fillId="2" borderId="1" xfId="0" applyFont="1" applyFill="1" applyBorder="1" applyAlignment="1">
      <alignment horizontal="center" vertical="top" wrapText="1"/>
    </xf>
    <xf numFmtId="0" fontId="17" fillId="2" borderId="1" xfId="0" applyFont="1" applyFill="1" applyBorder="1" applyAlignment="1">
      <alignment vertical="top" wrapText="1"/>
    </xf>
    <xf numFmtId="0" fontId="18" fillId="2" borderId="0" xfId="0" applyFont="1" applyFill="1" applyAlignment="1">
      <alignment horizontal="center" vertical="center"/>
    </xf>
    <xf numFmtId="3" fontId="17" fillId="2" borderId="1" xfId="0" applyNumberFormat="1" applyFont="1" applyFill="1" applyBorder="1" applyAlignment="1">
      <alignment horizontal="center" vertical="top" wrapText="1"/>
    </xf>
    <xf numFmtId="0" fontId="17" fillId="2" borderId="0" xfId="0" applyFont="1" applyFill="1" applyAlignment="1">
      <alignment horizontal="center" vertical="center"/>
    </xf>
    <xf numFmtId="0" fontId="25" fillId="2" borderId="2" xfId="0" applyFont="1" applyFill="1" applyBorder="1" applyAlignment="1">
      <alignment horizontal="center" vertical="top" wrapText="1"/>
    </xf>
    <xf numFmtId="0" fontId="25" fillId="2" borderId="1" xfId="0" applyFont="1" applyFill="1" applyBorder="1" applyAlignment="1">
      <alignment horizontal="left" vertical="top" wrapText="1"/>
    </xf>
    <xf numFmtId="0" fontId="25" fillId="2" borderId="1" xfId="0" applyFont="1" applyFill="1" applyBorder="1" applyAlignment="1">
      <alignment horizontal="center" vertical="top" wrapText="1"/>
    </xf>
    <xf numFmtId="0" fontId="25" fillId="2" borderId="1" xfId="0" applyFont="1" applyFill="1" applyBorder="1" applyAlignment="1">
      <alignment horizontal="center" vertical="top"/>
    </xf>
    <xf numFmtId="4" fontId="25" fillId="2" borderId="2" xfId="0" applyNumberFormat="1" applyFont="1" applyFill="1" applyBorder="1" applyAlignment="1">
      <alignment horizontal="center" vertical="top" wrapText="1"/>
    </xf>
    <xf numFmtId="0" fontId="25" fillId="2" borderId="9" xfId="0" applyFont="1" applyFill="1" applyBorder="1" applyAlignment="1">
      <alignment horizontal="center" vertical="top" wrapText="1"/>
    </xf>
    <xf numFmtId="4" fontId="25" fillId="2" borderId="9" xfId="0" applyNumberFormat="1" applyFont="1" applyFill="1" applyBorder="1" applyAlignment="1">
      <alignment horizontal="center" vertical="top" wrapText="1"/>
    </xf>
    <xf numFmtId="4" fontId="25" fillId="2" borderId="9" xfId="0" applyNumberFormat="1" applyFont="1" applyFill="1" applyBorder="1" applyAlignment="1">
      <alignment horizontal="center" vertical="top"/>
    </xf>
    <xf numFmtId="0" fontId="25" fillId="2" borderId="3" xfId="0" applyFont="1" applyFill="1" applyBorder="1" applyAlignment="1">
      <alignment horizontal="center" vertical="top" wrapText="1"/>
    </xf>
    <xf numFmtId="4" fontId="25" fillId="2" borderId="3" xfId="0" applyNumberFormat="1" applyFont="1" applyFill="1" applyBorder="1" applyAlignment="1">
      <alignment horizontal="center" vertical="top" wrapText="1"/>
    </xf>
    <xf numFmtId="4" fontId="25" fillId="2" borderId="3" xfId="0" applyNumberFormat="1" applyFont="1" applyFill="1" applyBorder="1" applyAlignment="1">
      <alignment horizontal="center" vertical="top"/>
    </xf>
    <xf numFmtId="0" fontId="25" fillId="2" borderId="30" xfId="0"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2" xfId="0" applyFont="1" applyFill="1" applyBorder="1" applyAlignment="1">
      <alignment vertical="top" wrapText="1"/>
    </xf>
    <xf numFmtId="0" fontId="17" fillId="2" borderId="1" xfId="0" applyFont="1" applyFill="1" applyBorder="1" applyAlignment="1">
      <alignment horizontal="center" vertical="top"/>
    </xf>
    <xf numFmtId="0" fontId="6" fillId="2" borderId="8"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0" xfId="0" applyFont="1" applyFill="1" applyAlignment="1">
      <alignment horizontal="center" vertical="top" wrapText="1"/>
    </xf>
    <xf numFmtId="0" fontId="5" fillId="2" borderId="39" xfId="0" applyFont="1" applyFill="1" applyBorder="1" applyAlignment="1">
      <alignment horizontal="center" vertical="top" wrapText="1"/>
    </xf>
    <xf numFmtId="0" fontId="5" fillId="2" borderId="40" xfId="0" applyFont="1" applyFill="1" applyBorder="1" applyAlignment="1">
      <alignment horizontal="center" vertical="top" wrapText="1"/>
    </xf>
    <xf numFmtId="0" fontId="5" fillId="2" borderId="28"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41" xfId="0" applyFont="1" applyFill="1" applyBorder="1" applyAlignment="1">
      <alignment horizontal="center" vertical="top" wrapText="1"/>
    </xf>
    <xf numFmtId="0" fontId="6" fillId="2" borderId="14" xfId="0" applyFont="1" applyFill="1" applyBorder="1" applyAlignment="1">
      <alignment horizontal="center" vertical="top" wrapText="1"/>
    </xf>
    <xf numFmtId="0" fontId="6" fillId="2" borderId="15" xfId="0" applyFont="1" applyFill="1" applyBorder="1" applyAlignment="1">
      <alignment horizontal="center" vertical="top" wrapText="1"/>
    </xf>
    <xf numFmtId="0" fontId="6" fillId="2" borderId="41" xfId="0" applyFont="1" applyFill="1" applyBorder="1" applyAlignment="1">
      <alignment horizontal="left" vertical="top" wrapText="1"/>
    </xf>
    <xf numFmtId="0" fontId="6" fillId="2" borderId="14" xfId="0" applyFont="1" applyFill="1" applyBorder="1" applyAlignment="1">
      <alignment horizontal="left" vertical="top" wrapText="1"/>
    </xf>
    <xf numFmtId="0" fontId="6" fillId="2" borderId="15"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11" xfId="0" applyFont="1" applyFill="1" applyBorder="1" applyAlignment="1">
      <alignment horizontal="left" vertical="top" wrapText="1"/>
    </xf>
    <xf numFmtId="0" fontId="6" fillId="2" borderId="11" xfId="0" applyFont="1" applyFill="1" applyBorder="1" applyAlignment="1">
      <alignment horizontal="center" vertical="top" wrapText="1"/>
    </xf>
    <xf numFmtId="0" fontId="6" fillId="2" borderId="12" xfId="0" applyFont="1" applyFill="1" applyBorder="1" applyAlignment="1">
      <alignment horizontal="center" vertical="top" wrapText="1"/>
    </xf>
    <xf numFmtId="0" fontId="5" fillId="2" borderId="42" xfId="0" applyFont="1" applyFill="1" applyBorder="1" applyAlignment="1">
      <alignment horizontal="center" vertical="top" wrapText="1"/>
    </xf>
    <xf numFmtId="0" fontId="5" fillId="2" borderId="43" xfId="0" applyFont="1" applyFill="1" applyBorder="1" applyAlignment="1">
      <alignment horizontal="center" vertical="top" wrapText="1"/>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3" fontId="5" fillId="2" borderId="9" xfId="0" applyNumberFormat="1" applyFont="1" applyFill="1" applyBorder="1" applyAlignment="1">
      <alignment horizontal="center" vertical="top" wrapText="1"/>
    </xf>
    <xf numFmtId="3" fontId="5" fillId="2" borderId="3"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18" fillId="2" borderId="0" xfId="0" applyFont="1" applyFill="1"/>
    <xf numFmtId="0" fontId="18" fillId="2" borderId="0" xfId="0" applyFont="1" applyFill="1" applyAlignment="1">
      <alignment horizontal="center"/>
    </xf>
    <xf numFmtId="0" fontId="19" fillId="2" borderId="0" xfId="0" applyFont="1" applyFill="1" applyAlignment="1">
      <alignment horizontal="center"/>
    </xf>
    <xf numFmtId="0" fontId="6" fillId="2" borderId="3" xfId="0" applyFont="1" applyFill="1" applyBorder="1" applyAlignment="1">
      <alignment horizontal="left" vertical="top" wrapText="1"/>
    </xf>
    <xf numFmtId="0" fontId="8" fillId="2" borderId="1" xfId="0" applyFont="1" applyFill="1" applyBorder="1" applyAlignment="1">
      <alignment horizontal="center" vertical="top" wrapText="1"/>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0" fontId="5" fillId="2" borderId="1" xfId="0" applyFont="1" applyFill="1" applyBorder="1" applyAlignment="1">
      <alignment horizontal="center" vertical="top" wrapText="1"/>
    </xf>
    <xf numFmtId="0" fontId="6" fillId="2" borderId="1" xfId="0" applyFont="1" applyFill="1" applyBorder="1" applyAlignment="1">
      <alignment horizontal="center" vertical="top"/>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0" fontId="7" fillId="2" borderId="2" xfId="0" applyFont="1" applyFill="1" applyBorder="1" applyAlignment="1">
      <alignment horizontal="center" vertical="top" wrapText="1"/>
    </xf>
    <xf numFmtId="0" fontId="3" fillId="2" borderId="1" xfId="0"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2" xfId="0"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0" fontId="8" fillId="2" borderId="25" xfId="0" applyFont="1" applyFill="1" applyBorder="1" applyAlignment="1">
      <alignment horizontal="center" vertical="top" wrapText="1"/>
    </xf>
    <xf numFmtId="0" fontId="6" fillId="2" borderId="25"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32" xfId="0" applyFont="1" applyFill="1" applyBorder="1" applyAlignment="1">
      <alignment horizontal="left" vertical="top" wrapText="1"/>
    </xf>
    <xf numFmtId="0" fontId="5" fillId="2" borderId="25" xfId="0" applyFont="1" applyFill="1" applyBorder="1" applyAlignment="1">
      <alignment horizontal="center" vertical="top" wrapText="1"/>
    </xf>
    <xf numFmtId="0" fontId="6" fillId="2" borderId="25" xfId="0"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1" xfId="0" applyFont="1" applyFill="1" applyBorder="1" applyAlignment="1">
      <alignment horizontal="left" vertical="top" wrapText="1"/>
    </xf>
    <xf numFmtId="0" fontId="6" fillId="2" borderId="2" xfId="0" applyFont="1" applyFill="1" applyBorder="1" applyAlignment="1">
      <alignment horizontal="center" vertical="top"/>
    </xf>
    <xf numFmtId="0" fontId="8" fillId="2" borderId="25" xfId="0" applyFont="1" applyFill="1" applyBorder="1" applyAlignment="1">
      <alignment horizontal="left" vertical="top" wrapText="1"/>
    </xf>
    <xf numFmtId="0" fontId="6" fillId="2" borderId="2" xfId="0" applyFont="1" applyFill="1" applyBorder="1" applyAlignment="1">
      <alignment horizontal="left" vertical="top" wrapText="1"/>
    </xf>
    <xf numFmtId="164" fontId="8"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3" fillId="2" borderId="1" xfId="0" applyFont="1" applyFill="1" applyBorder="1" applyAlignment="1">
      <alignment horizontal="left" vertical="top" wrapText="1"/>
    </xf>
    <xf numFmtId="0" fontId="4" fillId="2" borderId="1" xfId="0" applyFont="1" applyFill="1" applyBorder="1" applyAlignment="1">
      <alignment horizontal="left" vertical="top"/>
    </xf>
    <xf numFmtId="4" fontId="6" fillId="2" borderId="1" xfId="0" applyNumberFormat="1" applyFont="1" applyFill="1" applyBorder="1" applyAlignment="1">
      <alignment horizontal="center" vertical="top" wrapText="1"/>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0" fontId="9" fillId="2" borderId="1" xfId="0" applyFont="1" applyFill="1" applyBorder="1" applyAlignment="1">
      <alignment horizontal="left"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2" fontId="11" fillId="4" borderId="1" xfId="0" applyNumberFormat="1" applyFont="1" applyFill="1" applyBorder="1" applyAlignment="1">
      <alignment horizontal="center" vertical="top"/>
    </xf>
    <xf numFmtId="0" fontId="7" fillId="2" borderId="1" xfId="0" applyFont="1" applyFill="1" applyBorder="1"/>
    <xf numFmtId="0" fontId="4" fillId="4" borderId="1" xfId="0" applyFont="1" applyFill="1" applyBorder="1" applyAlignment="1">
      <alignment horizontal="center" vertical="top"/>
    </xf>
    <xf numFmtId="0" fontId="5" fillId="2" borderId="1" xfId="0" applyFont="1" applyFill="1" applyBorder="1" applyAlignment="1">
      <alignment horizontal="center"/>
    </xf>
    <xf numFmtId="0" fontId="3" fillId="2" borderId="1" xfId="0" applyFont="1" applyFill="1" applyBorder="1" applyAlignment="1">
      <alignment horizontal="center" vertical="top"/>
    </xf>
    <xf numFmtId="2"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0" fontId="11" fillId="2" borderId="1" xfId="0"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2" fontId="8" fillId="2" borderId="1" xfId="0" applyNumberFormat="1" applyFont="1" applyFill="1" applyBorder="1" applyAlignment="1">
      <alignment horizontal="center" vertical="top" wrapText="1"/>
    </xf>
    <xf numFmtId="4" fontId="9" fillId="2" borderId="1"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2" fontId="7"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center" vertical="top"/>
    </xf>
    <xf numFmtId="0" fontId="9" fillId="2" borderId="1" xfId="0" applyFont="1" applyFill="1" applyBorder="1" applyAlignment="1">
      <alignment horizontal="center" vertical="top"/>
    </xf>
    <xf numFmtId="4" fontId="3"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xf>
    <xf numFmtId="0" fontId="5" fillId="2" borderId="1" xfId="0" applyFont="1" applyFill="1" applyBorder="1" applyAlignment="1">
      <alignment horizontal="center" vertical="top"/>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0" fontId="7" fillId="2" borderId="25" xfId="0" applyFont="1" applyFill="1" applyBorder="1" applyAlignment="1">
      <alignment horizontal="center" vertical="top" wrapText="1"/>
    </xf>
    <xf numFmtId="2" fontId="5" fillId="2" borderId="1" xfId="0" applyNumberFormat="1" applyFont="1" applyFill="1" applyBorder="1" applyAlignment="1">
      <alignment horizontal="center" vertical="top"/>
    </xf>
    <xf numFmtId="0" fontId="4" fillId="2" borderId="1" xfId="0" applyFont="1" applyFill="1" applyBorder="1" applyAlignment="1">
      <alignment horizontal="center" vertical="top"/>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0" fontId="7" fillId="2" borderId="3" xfId="0" applyFont="1" applyFill="1" applyBorder="1" applyAlignment="1">
      <alignment horizontal="center" vertical="top"/>
    </xf>
    <xf numFmtId="0" fontId="13" fillId="3" borderId="1" xfId="0" applyFont="1" applyFill="1" applyBorder="1" applyAlignment="1">
      <alignment horizontal="center" vertical="top"/>
    </xf>
    <xf numFmtId="0" fontId="13" fillId="3" borderId="3" xfId="0" applyFont="1" applyFill="1" applyBorder="1" applyAlignment="1">
      <alignment horizontal="center" vertical="top"/>
    </xf>
    <xf numFmtId="2" fontId="4" fillId="2" borderId="2"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xf>
    <xf numFmtId="4" fontId="5" fillId="2" borderId="2" xfId="0" applyNumberFormat="1" applyFont="1" applyFill="1" applyBorder="1" applyAlignment="1">
      <alignment horizontal="center" vertical="top"/>
    </xf>
    <xf numFmtId="14" fontId="4" fillId="4" borderId="1" xfId="0" applyNumberFormat="1" applyFont="1" applyFill="1" applyBorder="1" applyAlignment="1">
      <alignment horizontal="center" vertical="top"/>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4" fontId="5" fillId="2" borderId="9" xfId="0" applyNumberFormat="1" applyFont="1" applyFill="1" applyBorder="1" applyAlignment="1">
      <alignment horizontal="center" vertical="top"/>
    </xf>
    <xf numFmtId="2" fontId="4" fillId="4" borderId="1" xfId="0" applyNumberFormat="1" applyFont="1" applyFill="1" applyBorder="1" applyAlignment="1">
      <alignment horizontal="left" vertical="top"/>
    </xf>
    <xf numFmtId="0" fontId="5" fillId="2" borderId="1" xfId="0" applyFont="1" applyFill="1" applyBorder="1"/>
    <xf numFmtId="2" fontId="11" fillId="2" borderId="1"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2" fontId="11" fillId="4" borderId="2" xfId="0" applyNumberFormat="1" applyFont="1" applyFill="1" applyBorder="1" applyAlignment="1">
      <alignment horizontal="center" vertical="top"/>
    </xf>
    <xf numFmtId="2" fontId="11" fillId="4" borderId="9" xfId="0" applyNumberFormat="1" applyFont="1" applyFill="1" applyBorder="1" applyAlignment="1">
      <alignment horizontal="center" vertical="top"/>
    </xf>
    <xf numFmtId="2" fontId="11" fillId="4" borderId="3" xfId="0" applyNumberFormat="1" applyFont="1" applyFill="1" applyBorder="1" applyAlignment="1">
      <alignment horizontal="center" vertical="top"/>
    </xf>
    <xf numFmtId="0" fontId="11" fillId="4" borderId="1" xfId="0" applyFont="1" applyFill="1" applyBorder="1" applyAlignment="1">
      <alignment horizontal="center" vertical="top"/>
    </xf>
    <xf numFmtId="0" fontId="13" fillId="2" borderId="1" xfId="0" applyFont="1" applyFill="1" applyBorder="1" applyAlignment="1">
      <alignment horizontal="center" vertical="top" wrapText="1"/>
    </xf>
    <xf numFmtId="2" fontId="4" fillId="2" borderId="1"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0" fontId="8" fillId="2" borderId="1" xfId="0" applyFont="1" applyFill="1" applyBorder="1" applyAlignment="1">
      <alignment horizontal="center" vertical="top"/>
    </xf>
    <xf numFmtId="2" fontId="6" fillId="2" borderId="2" xfId="0" applyNumberFormat="1" applyFont="1" applyFill="1" applyBorder="1" applyAlignment="1">
      <alignment horizontal="center" vertical="top" wrapText="1"/>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2" fontId="6" fillId="2" borderId="3" xfId="0" applyNumberFormat="1" applyFont="1" applyFill="1" applyBorder="1" applyAlignment="1">
      <alignment horizontal="center" vertical="top" wrapText="1"/>
    </xf>
    <xf numFmtId="2" fontId="5" fillId="4" borderId="1" xfId="0" applyNumberFormat="1" applyFont="1" applyFill="1" applyBorder="1" applyAlignment="1">
      <alignment horizontal="center" vertical="top"/>
    </xf>
    <xf numFmtId="2" fontId="4" fillId="4" borderId="1" xfId="0" applyNumberFormat="1" applyFont="1" applyFill="1" applyBorder="1" applyAlignment="1">
      <alignment horizontal="center" vertical="top"/>
    </xf>
    <xf numFmtId="0" fontId="11" fillId="2" borderId="3" xfId="0"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14" fontId="11" fillId="2" borderId="2" xfId="0" applyNumberFormat="1" applyFont="1" applyFill="1" applyBorder="1" applyAlignment="1">
      <alignment horizontal="center" vertical="top"/>
    </xf>
    <xf numFmtId="14" fontId="11" fillId="2" borderId="9" xfId="0" applyNumberFormat="1" applyFont="1" applyFill="1" applyBorder="1" applyAlignment="1">
      <alignment horizontal="center" vertical="top"/>
    </xf>
    <xf numFmtId="14" fontId="4" fillId="2" borderId="1" xfId="0" applyNumberFormat="1" applyFont="1" applyFill="1" applyBorder="1" applyAlignment="1">
      <alignment horizontal="left" vertical="top"/>
    </xf>
    <xf numFmtId="17" fontId="13" fillId="2" borderId="1" xfId="0" applyNumberFormat="1" applyFont="1" applyFill="1" applyBorder="1" applyAlignment="1">
      <alignment horizontal="center" vertical="top" wrapText="1"/>
    </xf>
    <xf numFmtId="4" fontId="11" fillId="2" borderId="1"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14" fontId="4" fillId="2" borderId="1" xfId="0" applyNumberFormat="1" applyFont="1" applyFill="1" applyBorder="1" applyAlignment="1">
      <alignment horizontal="center" vertical="top"/>
    </xf>
    <xf numFmtId="0" fontId="8" fillId="2" borderId="3" xfId="0"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2" fontId="6" fillId="2" borderId="9" xfId="0" applyNumberFormat="1" applyFont="1" applyFill="1" applyBorder="1" applyAlignment="1">
      <alignment horizontal="center" vertical="top" wrapText="1"/>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0" fontId="6" fillId="2" borderId="1" xfId="0" applyFont="1" applyFill="1" applyBorder="1"/>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8" fillId="4" borderId="2" xfId="0" applyFont="1" applyFill="1" applyBorder="1" applyAlignment="1">
      <alignment horizontal="center" vertical="top" wrapText="1"/>
    </xf>
    <xf numFmtId="0" fontId="8" fillId="4" borderId="9" xfId="0" applyFont="1" applyFill="1" applyBorder="1" applyAlignment="1">
      <alignment horizontal="center" vertical="top"/>
    </xf>
    <xf numFmtId="0" fontId="8" fillId="4" borderId="3" xfId="0" applyFont="1" applyFill="1" applyBorder="1" applyAlignment="1">
      <alignment horizontal="center" vertical="top"/>
    </xf>
    <xf numFmtId="0" fontId="9" fillId="4" borderId="2" xfId="0" applyFont="1" applyFill="1" applyBorder="1" applyAlignment="1">
      <alignment horizontal="center" vertical="top" wrapText="1"/>
    </xf>
    <xf numFmtId="0" fontId="9" fillId="4" borderId="9" xfId="0" applyFont="1" applyFill="1" applyBorder="1" applyAlignment="1">
      <alignment horizontal="center" vertical="top" wrapText="1"/>
    </xf>
    <xf numFmtId="0" fontId="9" fillId="4" borderId="3" xfId="0" applyFont="1" applyFill="1" applyBorder="1" applyAlignment="1">
      <alignment horizontal="center" vertical="top" wrapText="1"/>
    </xf>
    <xf numFmtId="0" fontId="3" fillId="4" borderId="1" xfId="0" applyFont="1" applyFill="1" applyBorder="1" applyAlignment="1">
      <alignment horizontal="left" vertical="top" wrapText="1"/>
    </xf>
    <xf numFmtId="0" fontId="8" fillId="2" borderId="1" xfId="0" applyFont="1" applyFill="1" applyBorder="1"/>
    <xf numFmtId="0" fontId="6" fillId="4" borderId="1" xfId="0" applyFont="1" applyFill="1" applyBorder="1" applyAlignment="1">
      <alignment horizontal="center" vertical="top"/>
    </xf>
    <xf numFmtId="0" fontId="8" fillId="4" borderId="1" xfId="0" applyFont="1" applyFill="1" applyBorder="1" applyAlignment="1">
      <alignment horizontal="center" vertical="top" wrapText="1"/>
    </xf>
    <xf numFmtId="0" fontId="7" fillId="2" borderId="1" xfId="0" applyFont="1" applyFill="1" applyBorder="1" applyAlignment="1">
      <alignment horizontal="left" vertical="top" wrapText="1"/>
    </xf>
    <xf numFmtId="0" fontId="3" fillId="2" borderId="2" xfId="0" applyFont="1" applyFill="1" applyBorder="1" applyAlignment="1">
      <alignment horizontal="center" vertical="top"/>
    </xf>
    <xf numFmtId="0" fontId="5" fillId="2" borderId="2" xfId="0" applyFont="1" applyFill="1" applyBorder="1" applyAlignment="1">
      <alignment horizontal="left" vertical="top" wrapText="1"/>
    </xf>
    <xf numFmtId="0" fontId="6" fillId="2" borderId="5" xfId="0" applyFont="1" applyFill="1" applyBorder="1" applyAlignment="1">
      <alignment horizontal="center" vertical="top" wrapText="1"/>
    </xf>
    <xf numFmtId="0" fontId="6" fillId="2" borderId="27" xfId="0" applyFont="1" applyFill="1" applyBorder="1" applyAlignment="1">
      <alignment horizontal="center" vertical="top" wrapText="1"/>
    </xf>
    <xf numFmtId="4" fontId="4" fillId="2" borderId="1" xfId="0" applyNumberFormat="1" applyFont="1" applyFill="1" applyBorder="1" applyAlignment="1">
      <alignment horizontal="center" vertical="top"/>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3" fillId="2" borderId="1" xfId="0" applyFont="1" applyFill="1" applyBorder="1" applyAlignment="1">
      <alignment horizontal="left" vertical="top"/>
    </xf>
    <xf numFmtId="0" fontId="15" fillId="3" borderId="1" xfId="0" applyFont="1" applyFill="1" applyBorder="1" applyAlignment="1">
      <alignment horizontal="center" vertical="top"/>
    </xf>
    <xf numFmtId="0" fontId="6" fillId="2" borderId="1" xfId="0" applyFont="1" applyFill="1" applyBorder="1" applyAlignment="1">
      <alignment vertical="top" wrapText="1"/>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4" fontId="8"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0" fontId="5" fillId="2" borderId="9" xfId="0" applyFont="1" applyFill="1" applyBorder="1" applyAlignment="1">
      <alignment horizontal="left" vertical="top" wrapText="1"/>
    </xf>
    <xf numFmtId="0" fontId="5"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left" vertical="top" wrapText="1"/>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2" fontId="7" fillId="2" borderId="1" xfId="0" applyNumberFormat="1" applyFont="1" applyFill="1" applyBorder="1" applyAlignment="1">
      <alignment horizontal="left"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8" fillId="2" borderId="1" xfId="0" applyFont="1" applyFill="1" applyBorder="1" applyAlignment="1">
      <alignment horizontal="left" wrapText="1"/>
    </xf>
    <xf numFmtId="0" fontId="8" fillId="2" borderId="1" xfId="0" applyFont="1" applyFill="1" applyBorder="1" applyAlignment="1">
      <alignment horizontal="left"/>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6" fillId="2" borderId="9" xfId="0" applyFont="1" applyFill="1" applyBorder="1" applyAlignment="1">
      <alignment vertical="top" wrapText="1"/>
    </xf>
    <xf numFmtId="2" fontId="5" fillId="2" borderId="1" xfId="0" applyNumberFormat="1" applyFont="1" applyFill="1" applyBorder="1" applyAlignment="1">
      <alignment horizontal="left" vertical="top"/>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2" fontId="4" fillId="2" borderId="3" xfId="0" applyNumberFormat="1" applyFont="1" applyFill="1" applyBorder="1" applyAlignment="1">
      <alignment horizontal="center" vertical="top"/>
    </xf>
    <xf numFmtId="2" fontId="4" fillId="2" borderId="32" xfId="0" applyNumberFormat="1" applyFont="1" applyFill="1" applyBorder="1" applyAlignment="1">
      <alignment horizontal="center" vertical="top"/>
    </xf>
    <xf numFmtId="2" fontId="7" fillId="2" borderId="1" xfId="0" applyNumberFormat="1" applyFont="1" applyFill="1" applyBorder="1" applyAlignment="1">
      <alignment horizontal="center" vertical="top"/>
    </xf>
    <xf numFmtId="164" fontId="3" fillId="2" borderId="1"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0" fillId="2" borderId="1" xfId="0" applyFont="1" applyFill="1" applyBorder="1" applyAlignment="1">
      <alignment horizontal="center"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0" fontId="17" fillId="2" borderId="1" xfId="0" applyFont="1" applyFill="1" applyBorder="1" applyAlignment="1">
      <alignment horizontal="center" vertical="top" wrapText="1"/>
    </xf>
    <xf numFmtId="0" fontId="17" fillId="2" borderId="1" xfId="0" applyFont="1" applyFill="1" applyBorder="1" applyAlignment="1">
      <alignment horizontal="left"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3" fillId="2" borderId="1" xfId="0" applyFont="1" applyFill="1" applyBorder="1" applyAlignment="1">
      <alignment vertical="top" wrapText="1"/>
    </xf>
    <xf numFmtId="4" fontId="23" fillId="2" borderId="1" xfId="0" applyNumberFormat="1" applyFont="1" applyFill="1" applyBorder="1" applyAlignment="1">
      <alignment horizontal="center" vertical="top" wrapText="1"/>
    </xf>
    <xf numFmtId="0" fontId="23" fillId="2" borderId="1" xfId="0" applyFont="1" applyFill="1" applyBorder="1" applyAlignment="1">
      <alignment horizontal="center" vertical="top" wrapText="1"/>
    </xf>
    <xf numFmtId="0" fontId="6" fillId="2" borderId="29"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0" fontId="6" fillId="2" borderId="10" xfId="0" applyFont="1" applyFill="1" applyBorder="1" applyAlignment="1">
      <alignment horizontal="center" vertical="top" wrapText="1"/>
    </xf>
    <xf numFmtId="0" fontId="6" fillId="2" borderId="13" xfId="0"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5" fillId="2" borderId="1" xfId="0" applyNumberFormat="1" applyFont="1" applyFill="1" applyBorder="1" applyAlignment="1">
      <alignment horizontal="center" vertical="top"/>
    </xf>
    <xf numFmtId="0" fontId="5" fillId="2" borderId="8"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17" fillId="2" borderId="1"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5" fillId="2" borderId="22" xfId="0"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0" fontId="6" fillId="2" borderId="11" xfId="0" applyFont="1" applyFill="1" applyBorder="1" applyAlignment="1">
      <alignment horizontal="center" vertical="top"/>
    </xf>
    <xf numFmtId="0" fontId="5" fillId="2" borderId="11"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164" fontId="7" fillId="2" borderId="2" xfId="0" applyNumberFormat="1" applyFont="1" applyFill="1" applyBorder="1" applyAlignment="1">
      <alignment horizontal="center" vertical="top"/>
    </xf>
    <xf numFmtId="164" fontId="7" fillId="2" borderId="9" xfId="0" applyNumberFormat="1" applyFont="1" applyFill="1" applyBorder="1" applyAlignment="1">
      <alignment horizontal="center" vertical="top"/>
    </xf>
    <xf numFmtId="164" fontId="7"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17" fillId="2" borderId="2" xfId="0" applyFont="1" applyFill="1" applyBorder="1" applyAlignment="1">
      <alignment horizontal="center" vertical="top" wrapText="1"/>
    </xf>
    <xf numFmtId="0" fontId="17" fillId="2" borderId="3" xfId="0"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164" fontId="23" fillId="2" borderId="1" xfId="0" applyNumberFormat="1" applyFont="1" applyFill="1" applyBorder="1" applyAlignment="1">
      <alignment horizontal="center" vertical="top" wrapText="1"/>
    </xf>
    <xf numFmtId="164" fontId="24" fillId="2" borderId="1" xfId="0" applyNumberFormat="1" applyFont="1" applyFill="1" applyBorder="1" applyAlignment="1">
      <alignment horizontal="center" vertical="top" wrapText="1"/>
    </xf>
    <xf numFmtId="0" fontId="17" fillId="2" borderId="1" xfId="0" applyFont="1" applyFill="1" applyBorder="1" applyAlignment="1">
      <alignment horizontal="center" vertical="top"/>
    </xf>
    <xf numFmtId="164" fontId="17" fillId="2" borderId="1" xfId="0" applyNumberFormat="1" applyFont="1" applyFill="1" applyBorder="1" applyAlignment="1">
      <alignment horizontal="center" vertical="top" wrapText="1"/>
    </xf>
    <xf numFmtId="164" fontId="23" fillId="2" borderId="2" xfId="0" applyNumberFormat="1" applyFont="1" applyFill="1" applyBorder="1" applyAlignment="1">
      <alignment horizontal="center" vertical="top" wrapText="1"/>
    </xf>
    <xf numFmtId="164" fontId="23" fillId="2" borderId="9" xfId="0" applyNumberFormat="1" applyFont="1" applyFill="1" applyBorder="1" applyAlignment="1">
      <alignment horizontal="center" vertical="top" wrapText="1"/>
    </xf>
    <xf numFmtId="164" fontId="23" fillId="2" borderId="3"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xf>
    <xf numFmtId="17" fontId="4" fillId="2" borderId="1" xfId="0" applyNumberFormat="1" applyFont="1" applyFill="1" applyBorder="1" applyAlignment="1">
      <alignment horizontal="center" vertical="top"/>
    </xf>
    <xf numFmtId="4" fontId="4" fillId="2" borderId="1" xfId="0" applyNumberFormat="1" applyFont="1" applyFill="1" applyBorder="1" applyAlignment="1">
      <alignment horizontal="left" vertical="top"/>
    </xf>
    <xf numFmtId="14" fontId="4" fillId="2" borderId="1" xfId="0" applyNumberFormat="1" applyFont="1" applyFill="1" applyBorder="1" applyAlignment="1">
      <alignment horizontal="center" vertical="top" wrapText="1"/>
    </xf>
    <xf numFmtId="0" fontId="14" fillId="2" borderId="1"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12" xfId="0" applyFont="1" applyFill="1" applyBorder="1" applyAlignment="1">
      <alignment horizontal="center" vertical="top" wrapText="1"/>
    </xf>
    <xf numFmtId="0" fontId="8" fillId="2" borderId="27" xfId="0" applyFont="1" applyFill="1" applyBorder="1" applyAlignment="1">
      <alignment horizontal="center" vertical="top" wrapText="1"/>
    </xf>
    <xf numFmtId="2" fontId="4"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0" fontId="3" fillId="4" borderId="1"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9" fillId="2" borderId="1" xfId="0" applyFont="1" applyFill="1" applyBorder="1" applyAlignment="1">
      <alignment horizontal="left" vertical="top"/>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0" fontId="9" fillId="2" borderId="2" xfId="0" applyFont="1" applyFill="1" applyBorder="1" applyAlignment="1">
      <alignment horizontal="left" vertical="top" wrapText="1"/>
    </xf>
    <xf numFmtId="2" fontId="3" fillId="2" borderId="1" xfId="0" applyNumberFormat="1" applyFont="1" applyFill="1" applyBorder="1" applyAlignment="1">
      <alignment horizontal="center" vertical="top" wrapText="1"/>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0" fontId="3" fillId="2" borderId="1" xfId="0" quotePrefix="1" applyFont="1" applyFill="1" applyBorder="1" applyAlignment="1">
      <alignment horizontal="center" vertical="top" wrapText="1"/>
    </xf>
    <xf numFmtId="0" fontId="9" fillId="2" borderId="1" xfId="0" applyFont="1" applyFill="1" applyBorder="1" applyAlignment="1">
      <alignment horizontal="center"/>
    </xf>
    <xf numFmtId="0" fontId="8" fillId="2" borderId="9" xfId="0" applyFont="1" applyFill="1" applyBorder="1" applyAlignment="1">
      <alignment vertical="top" wrapText="1"/>
    </xf>
    <xf numFmtId="0" fontId="9" fillId="2" borderId="1" xfId="0" applyFont="1" applyFill="1" applyBorder="1"/>
    <xf numFmtId="3" fontId="8" fillId="2" borderId="9" xfId="0" applyNumberFormat="1"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12" fillId="2" borderId="1" xfId="0" applyFont="1" applyFill="1" applyBorder="1" applyAlignment="1">
      <alignment horizontal="center" vertical="top" wrapText="1"/>
    </xf>
    <xf numFmtId="4" fontId="5" fillId="2" borderId="32" xfId="0" applyNumberFormat="1" applyFont="1" applyFill="1" applyBorder="1" applyAlignment="1">
      <alignment horizontal="center" vertical="top"/>
    </xf>
    <xf numFmtId="2" fontId="4" fillId="2" borderId="1" xfId="0" applyNumberFormat="1" applyFont="1" applyFill="1" applyBorder="1" applyAlignment="1">
      <alignment horizontal="left" vertical="top"/>
    </xf>
    <xf numFmtId="14" fontId="11" fillId="4" borderId="2" xfId="0" applyNumberFormat="1" applyFont="1" applyFill="1" applyBorder="1" applyAlignment="1">
      <alignment horizontal="center" vertical="top"/>
    </xf>
    <xf numFmtId="14" fontId="11" fillId="4" borderId="9" xfId="0" applyNumberFormat="1" applyFont="1" applyFill="1" applyBorder="1" applyAlignment="1">
      <alignment horizontal="center" vertical="top"/>
    </xf>
    <xf numFmtId="14" fontId="11" fillId="4" borderId="3" xfId="0" applyNumberFormat="1" applyFont="1" applyFill="1" applyBorder="1" applyAlignment="1">
      <alignment horizontal="center" vertical="top"/>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0" fontId="13" fillId="3" borderId="1" xfId="0" applyFont="1" applyFill="1" applyBorder="1" applyAlignment="1">
      <alignment horizontal="center" vertical="top" wrapText="1"/>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17" fillId="2" borderId="2" xfId="0" applyFont="1" applyFill="1" applyBorder="1" applyAlignment="1">
      <alignment vertical="top" wrapText="1"/>
    </xf>
    <xf numFmtId="0" fontId="17" fillId="2" borderId="3" xfId="0" applyFont="1" applyFill="1" applyBorder="1" applyAlignment="1">
      <alignment vertical="top" wrapText="1"/>
    </xf>
    <xf numFmtId="14" fontId="25" fillId="2" borderId="2" xfId="0" applyNumberFormat="1" applyFont="1" applyFill="1" applyBorder="1" applyAlignment="1">
      <alignment horizontal="center" vertical="top" wrapText="1"/>
    </xf>
    <xf numFmtId="14" fontId="25" fillId="2" borderId="9" xfId="0" applyNumberFormat="1" applyFont="1" applyFill="1" applyBorder="1" applyAlignment="1">
      <alignment horizontal="center" vertical="top" wrapText="1"/>
    </xf>
    <xf numFmtId="14" fontId="25" fillId="2" borderId="3" xfId="0" applyNumberFormat="1" applyFont="1" applyFill="1" applyBorder="1" applyAlignment="1">
      <alignment horizontal="center" vertical="top" wrapText="1"/>
    </xf>
    <xf numFmtId="0" fontId="17" fillId="2" borderId="9" xfId="0" applyFont="1" applyFill="1" applyBorder="1" applyAlignment="1">
      <alignment horizontal="center" vertical="top" wrapText="1"/>
    </xf>
    <xf numFmtId="0" fontId="12" fillId="2" borderId="2" xfId="0" applyFont="1" applyFill="1" applyBorder="1" applyAlignment="1">
      <alignment horizontal="center" vertical="top" wrapText="1"/>
    </xf>
    <xf numFmtId="0" fontId="25" fillId="2" borderId="1" xfId="0" applyFont="1" applyFill="1" applyBorder="1" applyAlignment="1">
      <alignment horizontal="center" vertical="top" wrapText="1"/>
    </xf>
    <xf numFmtId="0" fontId="25" fillId="2" borderId="2" xfId="0" applyFont="1" applyFill="1" applyBorder="1" applyAlignment="1">
      <alignment horizontal="center" vertical="top" wrapText="1"/>
    </xf>
    <xf numFmtId="0" fontId="25" fillId="2" borderId="9" xfId="0" applyFont="1" applyFill="1" applyBorder="1" applyAlignment="1">
      <alignment horizontal="center" vertical="top" wrapText="1"/>
    </xf>
    <xf numFmtId="164" fontId="17" fillId="2" borderId="2" xfId="0" applyNumberFormat="1" applyFont="1" applyFill="1" applyBorder="1" applyAlignment="1">
      <alignment horizontal="center" vertical="top" wrapText="1"/>
    </xf>
    <xf numFmtId="164" fontId="17" fillId="2" borderId="9" xfId="0" applyNumberFormat="1" applyFont="1" applyFill="1" applyBorder="1" applyAlignment="1">
      <alignment horizontal="center" vertical="top" wrapText="1"/>
    </xf>
    <xf numFmtId="164" fontId="17" fillId="2" borderId="3" xfId="0" applyNumberFormat="1" applyFont="1" applyFill="1" applyBorder="1" applyAlignment="1">
      <alignment horizontal="center" vertical="top" wrapText="1"/>
    </xf>
    <xf numFmtId="0" fontId="23" fillId="2" borderId="2" xfId="0" applyFont="1" applyFill="1" applyBorder="1" applyAlignment="1">
      <alignment horizontal="center" vertical="top" wrapText="1"/>
    </xf>
    <xf numFmtId="0" fontId="23" fillId="2" borderId="9" xfId="0" applyFont="1" applyFill="1" applyBorder="1" applyAlignment="1">
      <alignment horizontal="center" vertical="top" wrapText="1"/>
    </xf>
    <xf numFmtId="0" fontId="23" fillId="2" borderId="3" xfId="0" applyFont="1" applyFill="1" applyBorder="1" applyAlignment="1">
      <alignment horizontal="center" vertical="top" wrapText="1"/>
    </xf>
    <xf numFmtId="4" fontId="25" fillId="2" borderId="2" xfId="0" applyNumberFormat="1" applyFont="1" applyFill="1" applyBorder="1" applyAlignment="1">
      <alignment horizontal="center" vertical="top" wrapText="1"/>
    </xf>
    <xf numFmtId="4" fontId="25" fillId="2" borderId="9" xfId="0" applyNumberFormat="1" applyFont="1" applyFill="1" applyBorder="1" applyAlignment="1">
      <alignment horizontal="center" vertical="top"/>
    </xf>
    <xf numFmtId="4" fontId="25" fillId="2" borderId="30" xfId="0" applyNumberFormat="1" applyFont="1" applyFill="1" applyBorder="1" applyAlignment="1">
      <alignment horizontal="center" vertical="top"/>
    </xf>
    <xf numFmtId="2" fontId="17" fillId="2" borderId="2" xfId="0" applyNumberFormat="1" applyFont="1" applyFill="1" applyBorder="1" applyAlignment="1">
      <alignment horizontal="center" vertical="top" wrapText="1"/>
    </xf>
    <xf numFmtId="2" fontId="17" fillId="2" borderId="9" xfId="0" applyNumberFormat="1" applyFont="1" applyFill="1" applyBorder="1" applyAlignment="1">
      <alignment horizontal="center" vertical="top" wrapText="1"/>
    </xf>
    <xf numFmtId="2" fontId="17" fillId="2" borderId="3" xfId="0" applyNumberFormat="1" applyFont="1" applyFill="1" applyBorder="1" applyAlignment="1">
      <alignment horizontal="center" vertical="top" wrapText="1"/>
    </xf>
    <xf numFmtId="0" fontId="25" fillId="2" borderId="30" xfId="0" applyFont="1" applyFill="1" applyBorder="1" applyAlignment="1">
      <alignment horizontal="center" vertical="top" wrapText="1"/>
    </xf>
    <xf numFmtId="14" fontId="25" fillId="2" borderId="30" xfId="0" applyNumberFormat="1" applyFont="1" applyFill="1" applyBorder="1" applyAlignment="1">
      <alignment horizontal="center" vertical="top" wrapText="1"/>
    </xf>
    <xf numFmtId="0" fontId="25" fillId="2" borderId="36" xfId="0" applyFont="1" applyFill="1" applyBorder="1" applyAlignment="1">
      <alignment horizontal="center" vertical="top" wrapText="1"/>
    </xf>
    <xf numFmtId="0" fontId="28" fillId="2" borderId="36" xfId="0" applyFont="1" applyFill="1" applyBorder="1" applyAlignment="1">
      <alignment horizontal="center" vertical="top"/>
    </xf>
    <xf numFmtId="0" fontId="25" fillId="2" borderId="3" xfId="0" applyFont="1" applyFill="1" applyBorder="1" applyAlignment="1">
      <alignment horizontal="center" vertical="top" wrapText="1"/>
    </xf>
    <xf numFmtId="0" fontId="17" fillId="2" borderId="2"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3" xfId="0" applyFont="1" applyFill="1" applyBorder="1" applyAlignment="1">
      <alignment horizontal="center" vertical="center"/>
    </xf>
    <xf numFmtId="4" fontId="25" fillId="2" borderId="3" xfId="0" applyNumberFormat="1" applyFont="1" applyFill="1" applyBorder="1" applyAlignment="1">
      <alignment horizontal="center" vertical="top"/>
    </xf>
    <xf numFmtId="0" fontId="3" fillId="2" borderId="0" xfId="0" applyFont="1" applyFill="1" applyBorder="1" applyAlignment="1">
      <alignment horizontal="center" vertical="top"/>
    </xf>
    <xf numFmtId="0" fontId="6" fillId="2" borderId="0" xfId="0" applyFont="1" applyFill="1" applyBorder="1" applyAlignment="1">
      <alignment horizontal="center" vertical="top" wrapText="1"/>
    </xf>
    <xf numFmtId="0" fontId="6" fillId="2" borderId="0" xfId="0" applyFont="1" applyFill="1" applyBorder="1" applyAlignment="1">
      <alignment horizontal="left" vertical="top" wrapText="1"/>
    </xf>
    <xf numFmtId="0" fontId="3" fillId="2" borderId="0" xfId="0" applyFont="1" applyFill="1" applyBorder="1" applyAlignment="1">
      <alignment horizontal="left" vertical="top" wrapText="1"/>
    </xf>
    <xf numFmtId="0" fontId="6" fillId="2" borderId="0" xfId="0" applyFont="1" applyFill="1" applyBorder="1" applyAlignment="1">
      <alignment vertical="top" wrapText="1"/>
    </xf>
    <xf numFmtId="0" fontId="4" fillId="2" borderId="0" xfId="0" applyFont="1" applyFill="1" applyBorder="1" applyAlignment="1">
      <alignment horizontal="center" vertical="top" wrapText="1"/>
    </xf>
    <xf numFmtId="0" fontId="3" fillId="2" borderId="0" xfId="0" applyFont="1" applyFill="1" applyBorder="1" applyAlignment="1">
      <alignment horizontal="center" vertical="top" wrapText="1"/>
    </xf>
    <xf numFmtId="4" fontId="5" fillId="2" borderId="0" xfId="0" applyNumberFormat="1" applyFont="1" applyFill="1" applyBorder="1" applyAlignment="1">
      <alignment horizontal="center" vertical="top" wrapText="1"/>
    </xf>
    <xf numFmtId="0" fontId="5" fillId="2" borderId="0" xfId="0" applyFont="1" applyFill="1" applyBorder="1" applyAlignment="1">
      <alignment horizontal="center" vertical="top" wrapText="1"/>
    </xf>
    <xf numFmtId="0" fontId="18" fillId="2" borderId="1" xfId="0" applyFont="1" applyFill="1" applyBorder="1" applyAlignment="1">
      <alignment horizontal="center" vertical="top"/>
    </xf>
    <xf numFmtId="0" fontId="18" fillId="2" borderId="1" xfId="0" applyFont="1" applyFill="1" applyBorder="1" applyAlignment="1">
      <alignment horizontal="left" vertical="top" wrapText="1"/>
    </xf>
    <xf numFmtId="0" fontId="19" fillId="2" borderId="1" xfId="0" applyFont="1" applyFill="1" applyBorder="1" applyAlignment="1">
      <alignment horizontal="center" vertical="top" wrapText="1"/>
    </xf>
    <xf numFmtId="2" fontId="17" fillId="2" borderId="1" xfId="0" applyNumberFormat="1" applyFont="1" applyFill="1" applyBorder="1" applyAlignment="1">
      <alignment horizontal="center" vertical="top" wrapText="1"/>
    </xf>
    <xf numFmtId="4" fontId="18" fillId="2" borderId="1" xfId="0" applyNumberFormat="1" applyFont="1" applyFill="1" applyBorder="1" applyAlignment="1">
      <alignment horizontal="center" vertical="top" wrapText="1"/>
    </xf>
    <xf numFmtId="2" fontId="23" fillId="2" borderId="1" xfId="0" applyNumberFormat="1" applyFont="1" applyFill="1" applyBorder="1" applyAlignment="1">
      <alignment horizontal="center" vertical="top" wrapText="1"/>
    </xf>
    <xf numFmtId="0" fontId="18" fillId="2" borderId="1" xfId="0" applyFont="1" applyFill="1" applyBorder="1" applyAlignment="1">
      <alignment horizontal="center" vertical="top" wrapText="1"/>
    </xf>
    <xf numFmtId="0" fontId="17" fillId="2" borderId="2" xfId="0" applyFont="1" applyFill="1" applyBorder="1" applyAlignment="1">
      <alignment horizontal="center" vertical="top"/>
    </xf>
    <xf numFmtId="0" fontId="18" fillId="2" borderId="2" xfId="0" applyFont="1" applyFill="1" applyBorder="1" applyAlignment="1">
      <alignment horizontal="center" vertical="top" wrapText="1"/>
    </xf>
    <xf numFmtId="0" fontId="18" fillId="2" borderId="2" xfId="0" applyFont="1" applyFill="1" applyBorder="1" applyAlignment="1">
      <alignment horizontal="center" vertical="top"/>
    </xf>
    <xf numFmtId="0" fontId="23" fillId="2" borderId="1" xfId="0" applyFont="1" applyFill="1" applyBorder="1" applyAlignment="1">
      <alignment horizontal="left" vertical="top" wrapText="1"/>
    </xf>
    <xf numFmtId="0" fontId="18" fillId="2" borderId="1" xfId="0" applyFont="1" applyFill="1" applyBorder="1" applyAlignment="1">
      <alignment horizontal="center" vertical="top" wrapText="1"/>
    </xf>
    <xf numFmtId="0" fontId="18" fillId="2" borderId="1" xfId="0" applyFont="1" applyFill="1" applyBorder="1" applyAlignment="1">
      <alignment horizontal="center" vertical="top"/>
    </xf>
    <xf numFmtId="0" fontId="19" fillId="2" borderId="2" xfId="0" applyFont="1" applyFill="1" applyBorder="1" applyAlignment="1">
      <alignment horizontal="center" vertical="top" wrapText="1"/>
    </xf>
    <xf numFmtId="4" fontId="23" fillId="2" borderId="2" xfId="0" applyNumberFormat="1" applyFont="1" applyFill="1" applyBorder="1" applyAlignment="1">
      <alignment horizontal="center" vertical="top"/>
    </xf>
    <xf numFmtId="0" fontId="17" fillId="2" borderId="9" xfId="0" applyFont="1" applyFill="1" applyBorder="1" applyAlignment="1">
      <alignment horizontal="center" vertical="top"/>
    </xf>
    <xf numFmtId="0" fontId="18" fillId="2" borderId="9" xfId="0" applyFont="1" applyFill="1" applyBorder="1" applyAlignment="1">
      <alignment horizontal="center" vertical="top" wrapText="1"/>
    </xf>
    <xf numFmtId="0" fontId="18" fillId="2" borderId="9" xfId="0" applyFont="1" applyFill="1" applyBorder="1" applyAlignment="1">
      <alignment horizontal="center" vertical="top"/>
    </xf>
    <xf numFmtId="0" fontId="19" fillId="2" borderId="9" xfId="0" applyFont="1" applyFill="1" applyBorder="1" applyAlignment="1">
      <alignment horizontal="center" vertical="top" wrapText="1"/>
    </xf>
    <xf numFmtId="0" fontId="23" fillId="2" borderId="9" xfId="0" applyFont="1" applyFill="1" applyBorder="1" applyAlignment="1">
      <alignment horizontal="center" vertical="top"/>
    </xf>
    <xf numFmtId="0" fontId="17" fillId="2" borderId="3" xfId="0" applyFont="1" applyFill="1" applyBorder="1" applyAlignment="1">
      <alignment horizontal="center" vertical="top"/>
    </xf>
    <xf numFmtId="0" fontId="18" fillId="2" borderId="3" xfId="0" applyFont="1" applyFill="1" applyBorder="1" applyAlignment="1">
      <alignment horizontal="center" vertical="top" wrapText="1"/>
    </xf>
    <xf numFmtId="0" fontId="18" fillId="2" borderId="3" xfId="0" applyFont="1" applyFill="1" applyBorder="1" applyAlignment="1">
      <alignment horizontal="center" vertical="top"/>
    </xf>
    <xf numFmtId="0" fontId="19" fillId="2" borderId="3" xfId="0" applyFont="1" applyFill="1" applyBorder="1" applyAlignment="1">
      <alignment horizontal="center" vertical="top" wrapText="1"/>
    </xf>
    <xf numFmtId="0" fontId="23" fillId="2" borderId="3" xfId="0" applyFont="1" applyFill="1" applyBorder="1" applyAlignment="1">
      <alignment horizontal="center" vertical="top"/>
    </xf>
    <xf numFmtId="0" fontId="17" fillId="2" borderId="2" xfId="0" applyFont="1" applyFill="1" applyBorder="1" applyAlignment="1">
      <alignment horizontal="left" vertical="top" wrapText="1"/>
    </xf>
    <xf numFmtId="3" fontId="17" fillId="2" borderId="2" xfId="0" applyNumberFormat="1" applyFont="1" applyFill="1" applyBorder="1" applyAlignment="1">
      <alignment horizontal="center" vertical="top" wrapText="1"/>
    </xf>
    <xf numFmtId="4" fontId="23" fillId="2" borderId="2" xfId="0" applyNumberFormat="1" applyFont="1" applyFill="1" applyBorder="1" applyAlignment="1">
      <alignment horizontal="center" vertical="top" wrapText="1"/>
    </xf>
    <xf numFmtId="0" fontId="17" fillId="2" borderId="9" xfId="0" applyFont="1" applyFill="1" applyBorder="1" applyAlignment="1">
      <alignment horizontal="left" vertical="top" wrapText="1"/>
    </xf>
    <xf numFmtId="4" fontId="23" fillId="2" borderId="9" xfId="0" applyNumberFormat="1" applyFont="1" applyFill="1" applyBorder="1" applyAlignment="1">
      <alignment horizontal="center" vertical="top" wrapText="1"/>
    </xf>
    <xf numFmtId="0" fontId="17" fillId="2" borderId="3" xfId="0" applyFont="1" applyFill="1" applyBorder="1" applyAlignment="1">
      <alignment horizontal="left" vertical="top" wrapText="1"/>
    </xf>
    <xf numFmtId="4" fontId="23" fillId="2" borderId="3" xfId="0" applyNumberFormat="1" applyFont="1" applyFill="1" applyBorder="1" applyAlignment="1">
      <alignment horizontal="center" vertical="top" wrapText="1"/>
    </xf>
    <xf numFmtId="0" fontId="17" fillId="4" borderId="1" xfId="0" applyFont="1" applyFill="1" applyBorder="1" applyAlignment="1">
      <alignment horizontal="center" vertical="top"/>
    </xf>
    <xf numFmtId="0" fontId="18" fillId="4" borderId="1" xfId="0" applyFont="1" applyFill="1" applyBorder="1" applyAlignment="1">
      <alignment horizontal="center" vertical="top" wrapText="1"/>
    </xf>
    <xf numFmtId="2" fontId="19" fillId="4" borderId="2" xfId="0" applyNumberFormat="1" applyFont="1" applyFill="1" applyBorder="1" applyAlignment="1">
      <alignment horizontal="center" vertical="top"/>
    </xf>
    <xf numFmtId="14" fontId="19" fillId="4" borderId="2" xfId="0" applyNumberFormat="1" applyFont="1" applyFill="1" applyBorder="1" applyAlignment="1">
      <alignment horizontal="center" vertical="top" wrapText="1"/>
    </xf>
    <xf numFmtId="14" fontId="19" fillId="4" borderId="2" xfId="0" applyNumberFormat="1" applyFont="1" applyFill="1" applyBorder="1" applyAlignment="1">
      <alignment horizontal="center" vertical="top"/>
    </xf>
    <xf numFmtId="2" fontId="19" fillId="4" borderId="9" xfId="0" applyNumberFormat="1" applyFont="1" applyFill="1" applyBorder="1" applyAlignment="1">
      <alignment horizontal="center" vertical="top"/>
    </xf>
    <xf numFmtId="14" fontId="19" fillId="4" borderId="9" xfId="0" applyNumberFormat="1" applyFont="1" applyFill="1" applyBorder="1" applyAlignment="1">
      <alignment horizontal="center" vertical="top"/>
    </xf>
    <xf numFmtId="2" fontId="19" fillId="4" borderId="3" xfId="0" applyNumberFormat="1" applyFont="1" applyFill="1" applyBorder="1" applyAlignment="1">
      <alignment horizontal="center" vertical="top"/>
    </xf>
    <xf numFmtId="14" fontId="19" fillId="4" borderId="3" xfId="0" applyNumberFormat="1" applyFont="1" applyFill="1" applyBorder="1" applyAlignment="1">
      <alignment horizontal="center" vertical="top"/>
    </xf>
    <xf numFmtId="2" fontId="19" fillId="4" borderId="1" xfId="0" applyNumberFormat="1" applyFont="1" applyFill="1" applyBorder="1" applyAlignment="1">
      <alignment horizontal="center" vertical="top"/>
    </xf>
    <xf numFmtId="14" fontId="19" fillId="4" borderId="1" xfId="0" applyNumberFormat="1" applyFont="1" applyFill="1" applyBorder="1" applyAlignment="1">
      <alignment horizontal="center" vertical="top"/>
    </xf>
    <xf numFmtId="0" fontId="17" fillId="2" borderId="1" xfId="0" applyFont="1" applyFill="1" applyBorder="1"/>
    <xf numFmtId="0" fontId="17" fillId="2" borderId="1" xfId="0" applyFont="1" applyFill="1" applyBorder="1" applyAlignment="1">
      <alignment horizontal="center"/>
    </xf>
    <xf numFmtId="0" fontId="23" fillId="2" borderId="1" xfId="0" applyFont="1" applyFill="1" applyBorder="1"/>
    <xf numFmtId="0" fontId="23" fillId="2" borderId="1" xfId="0" applyFont="1" applyFill="1" applyBorder="1" applyAlignment="1">
      <alignment horizontal="center"/>
    </xf>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696"/>
  <sheetViews>
    <sheetView tabSelected="1" topLeftCell="A667" zoomScale="70" zoomScaleNormal="70" workbookViewId="0">
      <pane xSplit="2" topLeftCell="AA1" activePane="topRight" state="frozen"/>
      <selection pane="topRight" activeCell="AN669" sqref="AN669"/>
    </sheetView>
  </sheetViews>
  <sheetFormatPr defaultColWidth="9.33203125" defaultRowHeight="13.8" x14ac:dyDescent="0.3"/>
  <cols>
    <col min="1" max="1" width="1.6640625" style="1" customWidth="1"/>
    <col min="2" max="2" width="21" style="127" customWidth="1"/>
    <col min="3" max="3" width="42.44140625" style="128" customWidth="1"/>
    <col min="4" max="4" width="19" style="1" customWidth="1"/>
    <col min="5" max="5" width="28" style="129" customWidth="1"/>
    <col min="6" max="6" width="21.33203125" style="129" customWidth="1"/>
    <col min="7" max="7" width="56.33203125" style="129" customWidth="1"/>
    <col min="8" max="8" width="9.6640625" style="1" customWidth="1"/>
    <col min="9" max="9" width="15.6640625" style="1" customWidth="1"/>
    <col min="10" max="10" width="27.6640625" style="1" customWidth="1"/>
    <col min="11" max="11" width="22.33203125" style="127" customWidth="1"/>
    <col min="12" max="12" width="10.5546875" style="128" customWidth="1"/>
    <col min="13" max="13" width="10.5546875" style="127" customWidth="1"/>
    <col min="14" max="14" width="17.33203125" style="130" customWidth="1"/>
    <col min="15" max="15" width="23.44140625" style="1" customWidth="1"/>
    <col min="16" max="16" width="21.44140625" style="1" customWidth="1"/>
    <col min="17" max="17" width="15.44140625" style="1" customWidth="1"/>
    <col min="18" max="18" width="10.6640625" style="1" customWidth="1"/>
    <col min="19" max="19" width="14.44140625" style="1" customWidth="1"/>
    <col min="20" max="21" width="14" style="151" customWidth="1"/>
    <col min="22" max="22" width="18" style="131" customWidth="1"/>
    <col min="23" max="23" width="19.6640625" style="131" customWidth="1"/>
    <col min="24" max="24" width="12.33203125" style="131" customWidth="1"/>
    <col min="25" max="25" width="11.33203125" style="131" customWidth="1"/>
    <col min="26" max="26" width="12.33203125" style="131" bestFit="1" customWidth="1"/>
    <col min="27" max="27" width="12.44140625" style="131" bestFit="1" customWidth="1"/>
    <col min="28" max="28" width="13.6640625" style="131" customWidth="1"/>
    <col min="29" max="29" width="11.5546875" style="130" customWidth="1"/>
    <col min="30" max="30" width="18.44140625" style="130" customWidth="1"/>
    <col min="31" max="31" width="17.44140625" style="130" customWidth="1"/>
    <col min="32" max="32" width="10.33203125" style="1" bestFit="1" customWidth="1"/>
    <col min="33" max="33" width="10.44140625" style="130" bestFit="1" customWidth="1"/>
    <col min="34" max="34" width="26" style="6" customWidth="1"/>
    <col min="35" max="35" width="19.6640625" style="6" bestFit="1" customWidth="1"/>
    <col min="36" max="36" width="9.33203125" style="1" bestFit="1" customWidth="1"/>
    <col min="37" max="16384" width="9.33203125" style="1"/>
  </cols>
  <sheetData>
    <row r="1" spans="2:36" s="159" customFormat="1" ht="45.6" customHeight="1" x14ac:dyDescent="0.3">
      <c r="B1" s="157"/>
      <c r="C1" s="158"/>
      <c r="E1" s="160"/>
      <c r="F1" s="160"/>
      <c r="G1" s="160"/>
      <c r="K1" s="157"/>
      <c r="L1" s="158"/>
      <c r="M1" s="157"/>
      <c r="N1" s="161"/>
      <c r="T1" s="162"/>
      <c r="U1" s="162"/>
      <c r="V1" s="163"/>
      <c r="W1" s="163"/>
      <c r="X1" s="163"/>
      <c r="Y1" s="163"/>
      <c r="Z1" s="163"/>
      <c r="AA1" s="163"/>
      <c r="AB1" s="163"/>
      <c r="AC1" s="161"/>
      <c r="AD1" s="161"/>
      <c r="AE1" s="161"/>
      <c r="AG1" s="161"/>
      <c r="AH1" s="164"/>
      <c r="AI1" s="164"/>
    </row>
    <row r="2" spans="2:36" s="159" customFormat="1" ht="15" customHeight="1" x14ac:dyDescent="0.3">
      <c r="B2" s="262"/>
      <c r="C2" s="263"/>
      <c r="D2" s="263"/>
      <c r="E2" s="263"/>
      <c r="F2" s="263"/>
      <c r="G2" s="263"/>
      <c r="H2" s="263"/>
      <c r="I2" s="263"/>
      <c r="J2" s="263"/>
      <c r="K2" s="263"/>
      <c r="L2" s="263"/>
      <c r="M2" s="263"/>
      <c r="N2" s="263"/>
      <c r="O2" s="263"/>
      <c r="P2" s="263"/>
      <c r="Q2" s="263"/>
      <c r="R2" s="263"/>
      <c r="S2" s="263"/>
      <c r="T2" s="263"/>
      <c r="U2" s="263"/>
      <c r="V2" s="264"/>
      <c r="W2" s="263"/>
      <c r="X2" s="263"/>
      <c r="Y2" s="264"/>
      <c r="Z2" s="263"/>
      <c r="AA2" s="263"/>
      <c r="AB2" s="263"/>
      <c r="AC2" s="263"/>
      <c r="AD2" s="263"/>
      <c r="AE2" s="263"/>
      <c r="AF2" s="263"/>
      <c r="AG2" s="263"/>
      <c r="AH2" s="263"/>
      <c r="AI2" s="263"/>
    </row>
    <row r="3" spans="2:36" s="159" customFormat="1" ht="15" customHeight="1" x14ac:dyDescent="0.3">
      <c r="B3" s="262" t="s">
        <v>1212</v>
      </c>
      <c r="C3" s="263"/>
      <c r="D3" s="263"/>
      <c r="E3" s="263"/>
      <c r="F3" s="263"/>
      <c r="G3" s="263"/>
      <c r="H3" s="263"/>
      <c r="I3" s="263"/>
      <c r="J3" s="263"/>
      <c r="K3" s="263"/>
      <c r="L3" s="263"/>
      <c r="M3" s="263"/>
      <c r="N3" s="263"/>
      <c r="O3" s="263"/>
      <c r="P3" s="263"/>
      <c r="Q3" s="263"/>
      <c r="R3" s="263"/>
      <c r="S3" s="263"/>
      <c r="T3" s="263"/>
      <c r="U3" s="263"/>
      <c r="V3" s="264"/>
      <c r="W3" s="263"/>
      <c r="X3" s="263"/>
      <c r="Y3" s="264"/>
      <c r="Z3" s="263"/>
      <c r="AA3" s="263"/>
      <c r="AB3" s="263"/>
      <c r="AC3" s="263"/>
      <c r="AD3" s="263"/>
      <c r="AE3" s="263"/>
      <c r="AF3" s="263"/>
      <c r="AG3" s="263"/>
      <c r="AH3" s="263"/>
      <c r="AI3" s="263"/>
    </row>
    <row r="4" spans="2:36" s="159" customFormat="1" x14ac:dyDescent="0.3">
      <c r="B4" s="157"/>
      <c r="C4" s="158"/>
      <c r="E4" s="160"/>
      <c r="F4" s="160"/>
      <c r="G4" s="160"/>
      <c r="K4" s="157"/>
      <c r="L4" s="158"/>
      <c r="M4" s="157"/>
      <c r="N4" s="161"/>
      <c r="T4" s="162"/>
      <c r="U4" s="162"/>
      <c r="V4" s="163"/>
      <c r="W4" s="163"/>
      <c r="X4" s="163"/>
      <c r="Y4" s="163"/>
      <c r="Z4" s="163"/>
      <c r="AA4" s="163"/>
      <c r="AB4" s="163"/>
      <c r="AC4" s="161"/>
      <c r="AD4" s="161"/>
      <c r="AE4" s="161"/>
      <c r="AG4" s="161"/>
      <c r="AH4" s="164"/>
      <c r="AI4" s="164"/>
    </row>
    <row r="5" spans="2:36" s="159" customFormat="1" ht="72.75" customHeight="1" x14ac:dyDescent="0.3">
      <c r="B5" s="560" t="s">
        <v>0</v>
      </c>
      <c r="C5" s="560" t="s">
        <v>1</v>
      </c>
      <c r="D5" s="560" t="s">
        <v>2</v>
      </c>
      <c r="E5" s="560" t="s">
        <v>3</v>
      </c>
      <c r="F5" s="560" t="s">
        <v>4</v>
      </c>
      <c r="G5" s="560" t="s">
        <v>5</v>
      </c>
      <c r="H5" s="560" t="s">
        <v>143</v>
      </c>
      <c r="I5" s="560" t="s">
        <v>144</v>
      </c>
      <c r="J5" s="580" t="s">
        <v>6</v>
      </c>
      <c r="K5" s="580"/>
      <c r="L5" s="580"/>
      <c r="M5" s="580"/>
      <c r="N5" s="270" t="s">
        <v>7</v>
      </c>
      <c r="O5" s="560" t="s">
        <v>8</v>
      </c>
      <c r="P5" s="560" t="s">
        <v>9</v>
      </c>
      <c r="Q5" s="560" t="s">
        <v>10</v>
      </c>
      <c r="R5" s="560" t="s">
        <v>11</v>
      </c>
      <c r="S5" s="560" t="s">
        <v>12</v>
      </c>
      <c r="T5" s="578" t="s">
        <v>13</v>
      </c>
      <c r="U5" s="578" t="s">
        <v>14</v>
      </c>
      <c r="V5" s="579" t="s">
        <v>15</v>
      </c>
      <c r="W5" s="579"/>
      <c r="X5" s="579"/>
      <c r="Y5" s="579"/>
      <c r="Z5" s="579"/>
      <c r="AA5" s="579"/>
      <c r="AB5" s="578" t="s">
        <v>16</v>
      </c>
      <c r="AC5" s="270" t="s">
        <v>17</v>
      </c>
      <c r="AD5" s="581" t="s">
        <v>137</v>
      </c>
      <c r="AE5" s="582"/>
      <c r="AF5" s="583"/>
      <c r="AG5" s="270" t="s">
        <v>18</v>
      </c>
      <c r="AH5" s="270" t="s">
        <v>19</v>
      </c>
      <c r="AI5" s="560" t="s">
        <v>20</v>
      </c>
      <c r="AJ5" s="270" t="s">
        <v>21</v>
      </c>
    </row>
    <row r="6" spans="2:36" s="159" customFormat="1" ht="146.25" customHeight="1" x14ac:dyDescent="0.3">
      <c r="B6" s="560"/>
      <c r="C6" s="560"/>
      <c r="D6" s="560"/>
      <c r="E6" s="560"/>
      <c r="F6" s="560"/>
      <c r="G6" s="560"/>
      <c r="H6" s="560"/>
      <c r="I6" s="560"/>
      <c r="J6" s="185" t="s">
        <v>22</v>
      </c>
      <c r="K6" s="185" t="s">
        <v>23</v>
      </c>
      <c r="L6" s="185" t="s">
        <v>24</v>
      </c>
      <c r="M6" s="185" t="s">
        <v>25</v>
      </c>
      <c r="N6" s="271"/>
      <c r="O6" s="560"/>
      <c r="P6" s="560"/>
      <c r="Q6" s="560"/>
      <c r="R6" s="560"/>
      <c r="S6" s="560"/>
      <c r="T6" s="578"/>
      <c r="U6" s="578"/>
      <c r="V6" s="186" t="s">
        <v>138</v>
      </c>
      <c r="W6" s="186" t="s">
        <v>26</v>
      </c>
      <c r="X6" s="186" t="s">
        <v>27</v>
      </c>
      <c r="Y6" s="186" t="s">
        <v>28</v>
      </c>
      <c r="Z6" s="186" t="s">
        <v>29</v>
      </c>
      <c r="AA6" s="186" t="s">
        <v>30</v>
      </c>
      <c r="AB6" s="578"/>
      <c r="AC6" s="271"/>
      <c r="AD6" s="185" t="s">
        <v>31</v>
      </c>
      <c r="AE6" s="185" t="s">
        <v>32</v>
      </c>
      <c r="AF6" s="185" t="s">
        <v>33</v>
      </c>
      <c r="AG6" s="271"/>
      <c r="AH6" s="271"/>
      <c r="AI6" s="560"/>
      <c r="AJ6" s="271"/>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3">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555</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225" t="s">
        <v>725</v>
      </c>
      <c r="C9" s="225" t="s">
        <v>65</v>
      </c>
      <c r="D9" s="225" t="s">
        <v>66</v>
      </c>
      <c r="E9" s="227" t="s">
        <v>67</v>
      </c>
      <c r="F9" s="227" t="s">
        <v>68</v>
      </c>
      <c r="G9" s="227" t="s">
        <v>69</v>
      </c>
      <c r="H9" s="261" t="s">
        <v>70</v>
      </c>
      <c r="I9" s="225" t="s">
        <v>79</v>
      </c>
      <c r="J9" s="11" t="s">
        <v>71</v>
      </c>
      <c r="K9" s="7" t="s">
        <v>72</v>
      </c>
      <c r="L9" s="7" t="s">
        <v>131</v>
      </c>
      <c r="M9" s="7">
        <v>60</v>
      </c>
      <c r="N9" s="273" t="s">
        <v>73</v>
      </c>
      <c r="O9" s="225" t="s">
        <v>74</v>
      </c>
      <c r="P9" s="232" t="s">
        <v>75</v>
      </c>
      <c r="Q9" s="232" t="s">
        <v>76</v>
      </c>
      <c r="R9" s="232" t="s">
        <v>77</v>
      </c>
      <c r="S9" s="273" t="s">
        <v>78</v>
      </c>
      <c r="T9" s="275">
        <f>V9+Y9</f>
        <v>600000</v>
      </c>
      <c r="U9" s="275">
        <v>10000</v>
      </c>
      <c r="V9" s="276">
        <v>482000</v>
      </c>
      <c r="W9" s="276" t="s">
        <v>79</v>
      </c>
      <c r="X9" s="276" t="s">
        <v>79</v>
      </c>
      <c r="Y9" s="276">
        <v>118000</v>
      </c>
      <c r="Z9" s="276" t="s">
        <v>79</v>
      </c>
      <c r="AA9" s="276" t="s">
        <v>79</v>
      </c>
      <c r="AB9" s="276" t="s">
        <v>79</v>
      </c>
      <c r="AC9" s="273" t="s">
        <v>80</v>
      </c>
      <c r="AD9" s="273">
        <v>80000</v>
      </c>
      <c r="AE9" s="273">
        <v>520000</v>
      </c>
      <c r="AF9" s="225" t="s">
        <v>79</v>
      </c>
      <c r="AG9" s="273" t="s">
        <v>33</v>
      </c>
      <c r="AH9" s="273" t="s">
        <v>133</v>
      </c>
      <c r="AI9" s="273" t="s">
        <v>81</v>
      </c>
      <c r="AJ9" s="225"/>
    </row>
    <row r="10" spans="2:36" ht="81.599999999999994" customHeight="1" x14ac:dyDescent="0.3">
      <c r="B10" s="225"/>
      <c r="C10" s="225"/>
      <c r="D10" s="225"/>
      <c r="E10" s="227"/>
      <c r="F10" s="227"/>
      <c r="G10" s="227"/>
      <c r="H10" s="241"/>
      <c r="I10" s="225"/>
      <c r="J10" s="11" t="s">
        <v>82</v>
      </c>
      <c r="K10" s="7" t="s">
        <v>83</v>
      </c>
      <c r="L10" s="7" t="s">
        <v>85</v>
      </c>
      <c r="M10" s="7">
        <v>537</v>
      </c>
      <c r="N10" s="273"/>
      <c r="O10" s="225"/>
      <c r="P10" s="233"/>
      <c r="Q10" s="233"/>
      <c r="R10" s="233"/>
      <c r="S10" s="273"/>
      <c r="T10" s="275"/>
      <c r="U10" s="275"/>
      <c r="V10" s="276"/>
      <c r="W10" s="276"/>
      <c r="X10" s="276"/>
      <c r="Y10" s="276"/>
      <c r="Z10" s="276"/>
      <c r="AA10" s="276"/>
      <c r="AB10" s="276"/>
      <c r="AC10" s="273"/>
      <c r="AD10" s="273"/>
      <c r="AE10" s="273"/>
      <c r="AF10" s="225"/>
      <c r="AG10" s="273"/>
      <c r="AH10" s="314"/>
      <c r="AI10" s="273"/>
      <c r="AJ10" s="225"/>
    </row>
    <row r="11" spans="2:36" ht="52.5" customHeight="1" x14ac:dyDescent="0.3">
      <c r="B11" s="225"/>
      <c r="C11" s="225"/>
      <c r="D11" s="225"/>
      <c r="E11" s="227"/>
      <c r="F11" s="227" t="s">
        <v>129</v>
      </c>
      <c r="G11" s="227"/>
      <c r="H11" s="241"/>
      <c r="I11" s="225"/>
      <c r="J11" s="11" t="s">
        <v>71</v>
      </c>
      <c r="K11" s="7" t="s">
        <v>72</v>
      </c>
      <c r="L11" s="7" t="s">
        <v>131</v>
      </c>
      <c r="M11" s="7">
        <v>8</v>
      </c>
      <c r="N11" s="273"/>
      <c r="O11" s="225"/>
      <c r="P11" s="233"/>
      <c r="Q11" s="233"/>
      <c r="R11" s="233"/>
      <c r="S11" s="273"/>
      <c r="T11" s="275"/>
      <c r="U11" s="275"/>
      <c r="V11" s="276"/>
      <c r="W11" s="276"/>
      <c r="X11" s="276"/>
      <c r="Y11" s="276"/>
      <c r="Z11" s="276"/>
      <c r="AA11" s="276"/>
      <c r="AB11" s="276"/>
      <c r="AC11" s="273"/>
      <c r="AD11" s="273"/>
      <c r="AE11" s="273"/>
      <c r="AF11" s="225"/>
      <c r="AG11" s="273"/>
      <c r="AH11" s="314"/>
      <c r="AI11" s="273"/>
      <c r="AJ11" s="225"/>
    </row>
    <row r="12" spans="2:36" ht="79.2" customHeight="1" x14ac:dyDescent="0.3">
      <c r="B12" s="225"/>
      <c r="C12" s="225"/>
      <c r="D12" s="225"/>
      <c r="E12" s="227"/>
      <c r="F12" s="227"/>
      <c r="G12" s="227"/>
      <c r="H12" s="241"/>
      <c r="I12" s="225"/>
      <c r="J12" s="11" t="s">
        <v>82</v>
      </c>
      <c r="K12" s="7" t="s">
        <v>83</v>
      </c>
      <c r="L12" s="7" t="s">
        <v>85</v>
      </c>
      <c r="M12" s="7">
        <v>64</v>
      </c>
      <c r="N12" s="273"/>
      <c r="O12" s="225"/>
      <c r="P12" s="233"/>
      <c r="Q12" s="233"/>
      <c r="R12" s="233"/>
      <c r="S12" s="273"/>
      <c r="T12" s="275"/>
      <c r="U12" s="275"/>
      <c r="V12" s="276"/>
      <c r="W12" s="276"/>
      <c r="X12" s="276"/>
      <c r="Y12" s="276"/>
      <c r="Z12" s="276"/>
      <c r="AA12" s="276"/>
      <c r="AB12" s="276"/>
      <c r="AC12" s="273"/>
      <c r="AD12" s="273"/>
      <c r="AE12" s="273"/>
      <c r="AF12" s="225"/>
      <c r="AG12" s="273"/>
      <c r="AH12" s="314"/>
      <c r="AI12" s="273"/>
      <c r="AJ12" s="225"/>
    </row>
    <row r="13" spans="2:36" ht="51.6" customHeight="1" x14ac:dyDescent="0.3">
      <c r="B13" s="225"/>
      <c r="C13" s="225"/>
      <c r="D13" s="225"/>
      <c r="E13" s="227"/>
      <c r="F13" s="227" t="s">
        <v>130</v>
      </c>
      <c r="G13" s="227"/>
      <c r="H13" s="241"/>
      <c r="I13" s="225"/>
      <c r="J13" s="11" t="s">
        <v>71</v>
      </c>
      <c r="K13" s="7" t="s">
        <v>72</v>
      </c>
      <c r="L13" s="7" t="s">
        <v>131</v>
      </c>
      <c r="M13" s="7">
        <v>52</v>
      </c>
      <c r="N13" s="273"/>
      <c r="O13" s="225"/>
      <c r="P13" s="233"/>
      <c r="Q13" s="233"/>
      <c r="R13" s="233"/>
      <c r="S13" s="273"/>
      <c r="T13" s="275"/>
      <c r="U13" s="275"/>
      <c r="V13" s="276"/>
      <c r="W13" s="276"/>
      <c r="X13" s="276"/>
      <c r="Y13" s="276"/>
      <c r="Z13" s="276"/>
      <c r="AA13" s="276"/>
      <c r="AB13" s="276"/>
      <c r="AC13" s="273"/>
      <c r="AD13" s="273"/>
      <c r="AE13" s="273"/>
      <c r="AF13" s="225"/>
      <c r="AG13" s="273"/>
      <c r="AH13" s="314"/>
      <c r="AI13" s="273"/>
      <c r="AJ13" s="225"/>
    </row>
    <row r="14" spans="2:36" ht="79.2" customHeight="1" x14ac:dyDescent="0.3">
      <c r="B14" s="225"/>
      <c r="C14" s="225"/>
      <c r="D14" s="225"/>
      <c r="E14" s="227"/>
      <c r="F14" s="227"/>
      <c r="G14" s="227"/>
      <c r="H14" s="241"/>
      <c r="I14" s="225"/>
      <c r="J14" s="11" t="s">
        <v>82</v>
      </c>
      <c r="K14" s="7" t="s">
        <v>83</v>
      </c>
      <c r="L14" s="7" t="s">
        <v>85</v>
      </c>
      <c r="M14" s="7">
        <v>473</v>
      </c>
      <c r="N14" s="273"/>
      <c r="O14" s="225"/>
      <c r="P14" s="233"/>
      <c r="Q14" s="233"/>
      <c r="R14" s="233"/>
      <c r="S14" s="273"/>
      <c r="T14" s="275"/>
      <c r="U14" s="275"/>
      <c r="V14" s="276"/>
      <c r="W14" s="276"/>
      <c r="X14" s="276"/>
      <c r="Y14" s="276"/>
      <c r="Z14" s="276"/>
      <c r="AA14" s="276"/>
      <c r="AB14" s="276"/>
      <c r="AC14" s="273"/>
      <c r="AD14" s="273"/>
      <c r="AE14" s="273"/>
      <c r="AF14" s="225"/>
      <c r="AG14" s="273"/>
      <c r="AH14" s="314"/>
      <c r="AI14" s="273"/>
      <c r="AJ14" s="225"/>
    </row>
    <row r="15" spans="2:36" ht="120" customHeight="1" x14ac:dyDescent="0.3">
      <c r="B15" s="225" t="s">
        <v>1213</v>
      </c>
      <c r="C15" s="225" t="s">
        <v>1214</v>
      </c>
      <c r="D15" s="225" t="s">
        <v>1215</v>
      </c>
      <c r="E15" s="227" t="s">
        <v>1216</v>
      </c>
      <c r="F15" s="265" t="s">
        <v>1217</v>
      </c>
      <c r="G15" s="227" t="s">
        <v>1218</v>
      </c>
      <c r="H15" s="225" t="s">
        <v>70</v>
      </c>
      <c r="I15" s="225" t="s">
        <v>33</v>
      </c>
      <c r="J15" s="11" t="s">
        <v>1219</v>
      </c>
      <c r="K15" s="7" t="s">
        <v>1220</v>
      </c>
      <c r="L15" s="7" t="s">
        <v>1221</v>
      </c>
      <c r="M15" s="7" t="s">
        <v>1222</v>
      </c>
      <c r="N15" s="232" t="s">
        <v>73</v>
      </c>
      <c r="O15" s="261" t="s">
        <v>1223</v>
      </c>
      <c r="P15" s="232" t="s">
        <v>75</v>
      </c>
      <c r="Q15" s="232" t="s">
        <v>76</v>
      </c>
      <c r="R15" s="232" t="s">
        <v>77</v>
      </c>
      <c r="S15" s="232" t="s">
        <v>84</v>
      </c>
      <c r="T15" s="235">
        <f>W15+AA15</f>
        <v>3388000</v>
      </c>
      <c r="U15" s="235">
        <v>3388000</v>
      </c>
      <c r="V15" s="238" t="s">
        <v>79</v>
      </c>
      <c r="W15" s="238">
        <v>2800000</v>
      </c>
      <c r="X15" s="238" t="s">
        <v>79</v>
      </c>
      <c r="Y15" s="238" t="s">
        <v>79</v>
      </c>
      <c r="Z15" s="238" t="s">
        <v>79</v>
      </c>
      <c r="AA15" s="238">
        <v>588000</v>
      </c>
      <c r="AB15" s="238" t="s">
        <v>79</v>
      </c>
      <c r="AC15" s="232" t="s">
        <v>79</v>
      </c>
      <c r="AD15" s="232" t="s">
        <v>79</v>
      </c>
      <c r="AE15" s="232" t="s">
        <v>79</v>
      </c>
      <c r="AF15" s="232" t="s">
        <v>79</v>
      </c>
      <c r="AG15" s="232" t="s">
        <v>33</v>
      </c>
      <c r="AH15" s="232" t="s">
        <v>1224</v>
      </c>
      <c r="AI15" s="232" t="s">
        <v>81</v>
      </c>
      <c r="AJ15" s="232"/>
    </row>
    <row r="16" spans="2:36" ht="70.2" customHeight="1" x14ac:dyDescent="0.3">
      <c r="B16" s="225"/>
      <c r="C16" s="225"/>
      <c r="D16" s="225"/>
      <c r="E16" s="227"/>
      <c r="F16" s="227"/>
      <c r="G16" s="227"/>
      <c r="H16" s="225"/>
      <c r="I16" s="225"/>
      <c r="J16" s="20" t="s">
        <v>1225</v>
      </c>
      <c r="K16" s="7" t="s">
        <v>1226</v>
      </c>
      <c r="L16" s="7" t="s">
        <v>1227</v>
      </c>
      <c r="M16" s="7">
        <v>1</v>
      </c>
      <c r="N16" s="234"/>
      <c r="O16" s="242"/>
      <c r="P16" s="234"/>
      <c r="Q16" s="234"/>
      <c r="R16" s="234"/>
      <c r="S16" s="234"/>
      <c r="T16" s="237"/>
      <c r="U16" s="237"/>
      <c r="V16" s="240"/>
      <c r="W16" s="240"/>
      <c r="X16" s="240"/>
      <c r="Y16" s="240"/>
      <c r="Z16" s="240"/>
      <c r="AA16" s="240"/>
      <c r="AB16" s="240"/>
      <c r="AC16" s="234"/>
      <c r="AD16" s="234"/>
      <c r="AE16" s="234"/>
      <c r="AF16" s="242"/>
      <c r="AG16" s="234"/>
      <c r="AH16" s="234"/>
      <c r="AI16" s="234"/>
      <c r="AJ16" s="242"/>
    </row>
    <row r="17" spans="2:36" ht="69" x14ac:dyDescent="0.3">
      <c r="B17" s="225" t="s">
        <v>1228</v>
      </c>
      <c r="C17" s="225" t="s">
        <v>1229</v>
      </c>
      <c r="D17" s="225" t="s">
        <v>1215</v>
      </c>
      <c r="E17" s="227" t="s">
        <v>1216</v>
      </c>
      <c r="F17" s="227" t="s">
        <v>1230</v>
      </c>
      <c r="G17" s="227" t="s">
        <v>1231</v>
      </c>
      <c r="H17" s="225" t="s">
        <v>70</v>
      </c>
      <c r="I17" s="225" t="s">
        <v>33</v>
      </c>
      <c r="J17" s="11" t="s">
        <v>1232</v>
      </c>
      <c r="K17" s="7" t="s">
        <v>1233</v>
      </c>
      <c r="L17" s="7" t="s">
        <v>1221</v>
      </c>
      <c r="M17" s="7" t="s">
        <v>1222</v>
      </c>
      <c r="N17" s="232" t="s">
        <v>73</v>
      </c>
      <c r="O17" s="225" t="s">
        <v>1234</v>
      </c>
      <c r="P17" s="232" t="s">
        <v>75</v>
      </c>
      <c r="Q17" s="232" t="s">
        <v>76</v>
      </c>
      <c r="R17" s="232" t="s">
        <v>77</v>
      </c>
      <c r="S17" s="232" t="s">
        <v>84</v>
      </c>
      <c r="T17" s="235">
        <f>W17+AA17</f>
        <v>2822000</v>
      </c>
      <c r="U17" s="235">
        <v>2822000</v>
      </c>
      <c r="V17" s="238" t="s">
        <v>79</v>
      </c>
      <c r="W17" s="238">
        <v>2332000</v>
      </c>
      <c r="X17" s="238" t="s">
        <v>79</v>
      </c>
      <c r="Y17" s="238" t="s">
        <v>79</v>
      </c>
      <c r="Z17" s="238" t="s">
        <v>79</v>
      </c>
      <c r="AA17" s="238">
        <v>490000</v>
      </c>
      <c r="AB17" s="238" t="s">
        <v>79</v>
      </c>
      <c r="AC17" s="232" t="s">
        <v>79</v>
      </c>
      <c r="AD17" s="232" t="s">
        <v>79</v>
      </c>
      <c r="AE17" s="232" t="s">
        <v>79</v>
      </c>
      <c r="AF17" s="232" t="s">
        <v>79</v>
      </c>
      <c r="AG17" s="232" t="s">
        <v>33</v>
      </c>
      <c r="AH17" s="267" t="s">
        <v>81</v>
      </c>
      <c r="AI17" s="232" t="s">
        <v>81</v>
      </c>
      <c r="AJ17" s="232"/>
    </row>
    <row r="18" spans="2:36" ht="41.4" x14ac:dyDescent="0.3">
      <c r="B18" s="225"/>
      <c r="C18" s="225"/>
      <c r="D18" s="225"/>
      <c r="E18" s="227"/>
      <c r="F18" s="227"/>
      <c r="G18" s="227"/>
      <c r="H18" s="225"/>
      <c r="I18" s="225"/>
      <c r="J18" s="11" t="s">
        <v>1235</v>
      </c>
      <c r="K18" s="7" t="s">
        <v>1236</v>
      </c>
      <c r="L18" s="7" t="s">
        <v>1227</v>
      </c>
      <c r="M18" s="7">
        <v>1</v>
      </c>
      <c r="N18" s="233"/>
      <c r="O18" s="225"/>
      <c r="P18" s="233"/>
      <c r="Q18" s="233"/>
      <c r="R18" s="233"/>
      <c r="S18" s="233"/>
      <c r="T18" s="236"/>
      <c r="U18" s="236"/>
      <c r="V18" s="239"/>
      <c r="W18" s="239"/>
      <c r="X18" s="239"/>
      <c r="Y18" s="239"/>
      <c r="Z18" s="239"/>
      <c r="AA18" s="239"/>
      <c r="AB18" s="239"/>
      <c r="AC18" s="233"/>
      <c r="AD18" s="233"/>
      <c r="AE18" s="233"/>
      <c r="AF18" s="241"/>
      <c r="AG18" s="233"/>
      <c r="AH18" s="268"/>
      <c r="AI18" s="233"/>
      <c r="AJ18" s="241"/>
    </row>
    <row r="19" spans="2:36" ht="55.2" x14ac:dyDescent="0.3">
      <c r="B19" s="225"/>
      <c r="C19" s="225"/>
      <c r="D19" s="225"/>
      <c r="E19" s="227"/>
      <c r="F19" s="227"/>
      <c r="G19" s="227"/>
      <c r="H19" s="225"/>
      <c r="I19" s="225"/>
      <c r="J19" s="11" t="s">
        <v>1237</v>
      </c>
      <c r="K19" s="7" t="s">
        <v>1238</v>
      </c>
      <c r="L19" s="7" t="s">
        <v>85</v>
      </c>
      <c r="M19" s="7">
        <v>16000</v>
      </c>
      <c r="N19" s="233"/>
      <c r="O19" s="266"/>
      <c r="P19" s="233"/>
      <c r="Q19" s="233"/>
      <c r="R19" s="233"/>
      <c r="S19" s="233"/>
      <c r="T19" s="236"/>
      <c r="U19" s="236"/>
      <c r="V19" s="239"/>
      <c r="W19" s="239"/>
      <c r="X19" s="239"/>
      <c r="Y19" s="239"/>
      <c r="Z19" s="239"/>
      <c r="AA19" s="239"/>
      <c r="AB19" s="239"/>
      <c r="AC19" s="233"/>
      <c r="AD19" s="233"/>
      <c r="AE19" s="233"/>
      <c r="AF19" s="241"/>
      <c r="AG19" s="233"/>
      <c r="AH19" s="268"/>
      <c r="AI19" s="233"/>
      <c r="AJ19" s="241"/>
    </row>
    <row r="20" spans="2:36" ht="27.6" x14ac:dyDescent="0.3">
      <c r="B20" s="225"/>
      <c r="C20" s="225"/>
      <c r="D20" s="225"/>
      <c r="E20" s="227"/>
      <c r="F20" s="227"/>
      <c r="G20" s="227"/>
      <c r="H20" s="225"/>
      <c r="I20" s="225"/>
      <c r="J20" s="11" t="s">
        <v>1239</v>
      </c>
      <c r="K20" s="7" t="s">
        <v>1240</v>
      </c>
      <c r="L20" s="7" t="s">
        <v>1221</v>
      </c>
      <c r="M20" s="7" t="s">
        <v>1222</v>
      </c>
      <c r="N20" s="233"/>
      <c r="O20" s="266"/>
      <c r="P20" s="233"/>
      <c r="Q20" s="233"/>
      <c r="R20" s="233"/>
      <c r="S20" s="233"/>
      <c r="T20" s="236"/>
      <c r="U20" s="236"/>
      <c r="V20" s="239"/>
      <c r="W20" s="239"/>
      <c r="X20" s="239"/>
      <c r="Y20" s="239"/>
      <c r="Z20" s="239"/>
      <c r="AA20" s="239"/>
      <c r="AB20" s="239"/>
      <c r="AC20" s="233"/>
      <c r="AD20" s="233"/>
      <c r="AE20" s="233"/>
      <c r="AF20" s="241"/>
      <c r="AG20" s="233"/>
      <c r="AH20" s="268"/>
      <c r="AI20" s="233"/>
      <c r="AJ20" s="241"/>
    </row>
    <row r="21" spans="2:36" ht="55.2" x14ac:dyDescent="0.3">
      <c r="B21" s="225"/>
      <c r="C21" s="225"/>
      <c r="D21" s="225"/>
      <c r="E21" s="227"/>
      <c r="F21" s="227"/>
      <c r="G21" s="227"/>
      <c r="H21" s="225"/>
      <c r="I21" s="225"/>
      <c r="J21" s="28" t="s">
        <v>1241</v>
      </c>
      <c r="K21" s="14" t="s">
        <v>1242</v>
      </c>
      <c r="L21" s="14" t="s">
        <v>1221</v>
      </c>
      <c r="M21" s="14" t="s">
        <v>1222</v>
      </c>
      <c r="N21" s="234"/>
      <c r="O21" s="266"/>
      <c r="P21" s="234"/>
      <c r="Q21" s="234"/>
      <c r="R21" s="234"/>
      <c r="S21" s="234"/>
      <c r="T21" s="237"/>
      <c r="U21" s="237"/>
      <c r="V21" s="240"/>
      <c r="W21" s="240"/>
      <c r="X21" s="240"/>
      <c r="Y21" s="240"/>
      <c r="Z21" s="240"/>
      <c r="AA21" s="240"/>
      <c r="AB21" s="240"/>
      <c r="AC21" s="234"/>
      <c r="AD21" s="234"/>
      <c r="AE21" s="234"/>
      <c r="AF21" s="242"/>
      <c r="AG21" s="234"/>
      <c r="AH21" s="269"/>
      <c r="AI21" s="234"/>
      <c r="AJ21" s="242"/>
    </row>
    <row r="22" spans="2:36" ht="48" customHeight="1" x14ac:dyDescent="0.3">
      <c r="B22" s="223" t="s">
        <v>1243</v>
      </c>
      <c r="C22" s="223" t="s">
        <v>1244</v>
      </c>
      <c r="D22" s="223" t="s">
        <v>1215</v>
      </c>
      <c r="E22" s="226" t="s">
        <v>1216</v>
      </c>
      <c r="F22" s="226" t="s">
        <v>1245</v>
      </c>
      <c r="G22" s="226" t="s">
        <v>1246</v>
      </c>
      <c r="H22" s="223" t="s">
        <v>70</v>
      </c>
      <c r="I22" s="223" t="s">
        <v>33</v>
      </c>
      <c r="J22" s="199" t="s">
        <v>1247</v>
      </c>
      <c r="K22" s="196" t="s">
        <v>1248</v>
      </c>
      <c r="L22" s="196" t="s">
        <v>86</v>
      </c>
      <c r="M22" s="196">
        <v>65</v>
      </c>
      <c r="N22" s="229" t="s">
        <v>73</v>
      </c>
      <c r="O22" s="223" t="s">
        <v>1249</v>
      </c>
      <c r="P22" s="232" t="s">
        <v>75</v>
      </c>
      <c r="Q22" s="232" t="s">
        <v>76</v>
      </c>
      <c r="R22" s="232" t="s">
        <v>77</v>
      </c>
      <c r="S22" s="232" t="s">
        <v>84</v>
      </c>
      <c r="T22" s="235">
        <f>W22+AA22</f>
        <v>13310000</v>
      </c>
      <c r="U22" s="235">
        <v>13310000</v>
      </c>
      <c r="V22" s="238" t="s">
        <v>79</v>
      </c>
      <c r="W22" s="238">
        <v>11000000</v>
      </c>
      <c r="X22" s="238" t="s">
        <v>79</v>
      </c>
      <c r="Y22" s="238" t="s">
        <v>79</v>
      </c>
      <c r="Z22" s="238" t="s">
        <v>79</v>
      </c>
      <c r="AA22" s="238">
        <v>2310000</v>
      </c>
      <c r="AB22" s="238" t="s">
        <v>79</v>
      </c>
      <c r="AC22" s="232" t="s">
        <v>79</v>
      </c>
      <c r="AD22" s="232" t="s">
        <v>79</v>
      </c>
      <c r="AE22" s="232" t="s">
        <v>79</v>
      </c>
      <c r="AF22" s="232" t="s">
        <v>79</v>
      </c>
      <c r="AG22" s="232" t="s">
        <v>33</v>
      </c>
      <c r="AH22" s="232" t="s">
        <v>81</v>
      </c>
      <c r="AI22" s="232" t="s">
        <v>1250</v>
      </c>
      <c r="AJ22" s="232"/>
    </row>
    <row r="23" spans="2:36" ht="143.69999999999999" customHeight="1" x14ac:dyDescent="0.3">
      <c r="B23" s="224"/>
      <c r="C23" s="225"/>
      <c r="D23" s="225"/>
      <c r="E23" s="227"/>
      <c r="F23" s="227"/>
      <c r="G23" s="227"/>
      <c r="H23" s="228"/>
      <c r="I23" s="225"/>
      <c r="J23" s="11" t="s">
        <v>1251</v>
      </c>
      <c r="K23" s="7" t="s">
        <v>1252</v>
      </c>
      <c r="L23" s="7" t="s">
        <v>1227</v>
      </c>
      <c r="M23" s="7">
        <v>1</v>
      </c>
      <c r="N23" s="230"/>
      <c r="O23" s="225"/>
      <c r="P23" s="233"/>
      <c r="Q23" s="233"/>
      <c r="R23" s="233"/>
      <c r="S23" s="233"/>
      <c r="T23" s="236"/>
      <c r="U23" s="236"/>
      <c r="V23" s="239"/>
      <c r="W23" s="239"/>
      <c r="X23" s="239"/>
      <c r="Y23" s="239"/>
      <c r="Z23" s="239"/>
      <c r="AA23" s="239"/>
      <c r="AB23" s="239"/>
      <c r="AC23" s="233"/>
      <c r="AD23" s="233"/>
      <c r="AE23" s="233"/>
      <c r="AF23" s="241"/>
      <c r="AG23" s="233"/>
      <c r="AH23" s="233"/>
      <c r="AI23" s="233"/>
      <c r="AJ23" s="241"/>
    </row>
    <row r="24" spans="2:36" ht="41.4" x14ac:dyDescent="0.3">
      <c r="B24" s="224"/>
      <c r="C24" s="225"/>
      <c r="D24" s="225"/>
      <c r="E24" s="227"/>
      <c r="F24" s="227"/>
      <c r="G24" s="227"/>
      <c r="H24" s="228"/>
      <c r="I24" s="225"/>
      <c r="J24" s="11" t="s">
        <v>1253</v>
      </c>
      <c r="K24" s="7" t="s">
        <v>1254</v>
      </c>
      <c r="L24" s="7" t="s">
        <v>1227</v>
      </c>
      <c r="M24" s="7">
        <v>1</v>
      </c>
      <c r="N24" s="230"/>
      <c r="O24" s="225"/>
      <c r="P24" s="233"/>
      <c r="Q24" s="233"/>
      <c r="R24" s="233"/>
      <c r="S24" s="233"/>
      <c r="T24" s="236"/>
      <c r="U24" s="236"/>
      <c r="V24" s="239"/>
      <c r="W24" s="239"/>
      <c r="X24" s="239"/>
      <c r="Y24" s="239"/>
      <c r="Z24" s="239"/>
      <c r="AA24" s="239"/>
      <c r="AB24" s="239"/>
      <c r="AC24" s="233"/>
      <c r="AD24" s="233"/>
      <c r="AE24" s="233"/>
      <c r="AF24" s="241"/>
      <c r="AG24" s="233"/>
      <c r="AH24" s="233"/>
      <c r="AI24" s="233"/>
      <c r="AJ24" s="241"/>
    </row>
    <row r="25" spans="2:36" ht="41.4" x14ac:dyDescent="0.3">
      <c r="B25" s="224"/>
      <c r="C25" s="225"/>
      <c r="D25" s="225"/>
      <c r="E25" s="227"/>
      <c r="F25" s="227"/>
      <c r="G25" s="227"/>
      <c r="H25" s="228"/>
      <c r="I25" s="225"/>
      <c r="J25" s="11" t="s">
        <v>1219</v>
      </c>
      <c r="K25" s="7" t="s">
        <v>1255</v>
      </c>
      <c r="L25" s="7" t="s">
        <v>1221</v>
      </c>
      <c r="M25" s="7" t="s">
        <v>1222</v>
      </c>
      <c r="N25" s="231"/>
      <c r="O25" s="225"/>
      <c r="P25" s="234"/>
      <c r="Q25" s="234"/>
      <c r="R25" s="234"/>
      <c r="S25" s="234"/>
      <c r="T25" s="237"/>
      <c r="U25" s="237"/>
      <c r="V25" s="240"/>
      <c r="W25" s="240"/>
      <c r="X25" s="240"/>
      <c r="Y25" s="240"/>
      <c r="Z25" s="240"/>
      <c r="AA25" s="240"/>
      <c r="AB25" s="240"/>
      <c r="AC25" s="234"/>
      <c r="AD25" s="234"/>
      <c r="AE25" s="234"/>
      <c r="AF25" s="242"/>
      <c r="AG25" s="234"/>
      <c r="AH25" s="234"/>
      <c r="AI25" s="234"/>
      <c r="AJ25" s="242"/>
    </row>
    <row r="26" spans="2:36" s="36" customFormat="1" ht="89.7" customHeight="1" x14ac:dyDescent="0.3">
      <c r="B26" s="261" t="s">
        <v>726</v>
      </c>
      <c r="C26" s="261" t="s">
        <v>87</v>
      </c>
      <c r="D26" s="261" t="s">
        <v>88</v>
      </c>
      <c r="E26" s="311" t="s">
        <v>67</v>
      </c>
      <c r="F26" s="31" t="s">
        <v>89</v>
      </c>
      <c r="G26" s="311" t="s">
        <v>69</v>
      </c>
      <c r="H26" s="232" t="s">
        <v>70</v>
      </c>
      <c r="I26" s="232" t="s">
        <v>79</v>
      </c>
      <c r="J26" s="32" t="s">
        <v>90</v>
      </c>
      <c r="K26" s="14" t="s">
        <v>91</v>
      </c>
      <c r="L26" s="33" t="s">
        <v>85</v>
      </c>
      <c r="M26" s="14">
        <v>51</v>
      </c>
      <c r="N26" s="232" t="s">
        <v>73</v>
      </c>
      <c r="O26" s="261" t="s">
        <v>76</v>
      </c>
      <c r="P26" s="261" t="s">
        <v>75</v>
      </c>
      <c r="Q26" s="261" t="s">
        <v>76</v>
      </c>
      <c r="R26" s="309" t="s">
        <v>77</v>
      </c>
      <c r="S26" s="309" t="s">
        <v>84</v>
      </c>
      <c r="T26" s="235">
        <v>1296747.33</v>
      </c>
      <c r="U26" s="235" t="s">
        <v>92</v>
      </c>
      <c r="V26" s="19">
        <v>985956.54</v>
      </c>
      <c r="W26" s="13" t="s">
        <v>79</v>
      </c>
      <c r="X26" s="13" t="s">
        <v>79</v>
      </c>
      <c r="Y26" s="19">
        <v>310790.78999999998</v>
      </c>
      <c r="Z26" s="19" t="s">
        <v>79</v>
      </c>
      <c r="AA26" s="19" t="s">
        <v>79</v>
      </c>
      <c r="AB26" s="19">
        <v>0</v>
      </c>
      <c r="AC26" s="15" t="s">
        <v>80</v>
      </c>
      <c r="AD26" s="34">
        <v>332224.78999999998</v>
      </c>
      <c r="AE26" s="35">
        <v>964522.54</v>
      </c>
      <c r="AF26" s="15" t="s">
        <v>79</v>
      </c>
      <c r="AG26" s="232" t="s">
        <v>33</v>
      </c>
      <c r="AH26" s="232" t="s">
        <v>135</v>
      </c>
      <c r="AI26" s="232" t="s">
        <v>136</v>
      </c>
      <c r="AJ26" s="232"/>
    </row>
    <row r="27" spans="2:36" s="36" customFormat="1" ht="88.2" customHeight="1" x14ac:dyDescent="0.3">
      <c r="B27" s="225"/>
      <c r="C27" s="225"/>
      <c r="D27" s="241"/>
      <c r="E27" s="249"/>
      <c r="F27" s="10" t="s">
        <v>93</v>
      </c>
      <c r="G27" s="227"/>
      <c r="H27" s="233"/>
      <c r="I27" s="233"/>
      <c r="J27" s="38" t="s">
        <v>90</v>
      </c>
      <c r="K27" s="7" t="s">
        <v>91</v>
      </c>
      <c r="L27" s="39" t="s">
        <v>85</v>
      </c>
      <c r="M27" s="7">
        <v>8</v>
      </c>
      <c r="N27" s="233"/>
      <c r="O27" s="225"/>
      <c r="P27" s="241"/>
      <c r="Q27" s="241"/>
      <c r="R27" s="255"/>
      <c r="S27" s="255"/>
      <c r="T27" s="275"/>
      <c r="U27" s="275"/>
      <c r="V27" s="13">
        <v>166112.39000000001</v>
      </c>
      <c r="W27" s="13" t="s">
        <v>79</v>
      </c>
      <c r="X27" s="13" t="s">
        <v>79</v>
      </c>
      <c r="Y27" s="13">
        <v>166112.39000000001</v>
      </c>
      <c r="Z27" s="13" t="s">
        <v>79</v>
      </c>
      <c r="AA27" s="13" t="s">
        <v>79</v>
      </c>
      <c r="AB27" s="13">
        <v>0</v>
      </c>
      <c r="AC27" s="8" t="s">
        <v>80</v>
      </c>
      <c r="AD27" s="34">
        <v>332224.78999999998</v>
      </c>
      <c r="AE27" s="34" t="s">
        <v>79</v>
      </c>
      <c r="AF27" s="7" t="s">
        <v>79</v>
      </c>
      <c r="AG27" s="273"/>
      <c r="AH27" s="273"/>
      <c r="AI27" s="233"/>
      <c r="AJ27" s="241"/>
    </row>
    <row r="28" spans="2:36" s="36" customFormat="1" ht="82.2" customHeight="1" x14ac:dyDescent="0.3">
      <c r="B28" s="225"/>
      <c r="C28" s="225"/>
      <c r="D28" s="251"/>
      <c r="E28" s="250"/>
      <c r="F28" s="10" t="s">
        <v>94</v>
      </c>
      <c r="G28" s="227"/>
      <c r="H28" s="571"/>
      <c r="I28" s="571"/>
      <c r="J28" s="38" t="s">
        <v>90</v>
      </c>
      <c r="K28" s="7" t="s">
        <v>91</v>
      </c>
      <c r="L28" s="39" t="s">
        <v>85</v>
      </c>
      <c r="M28" s="7">
        <v>43</v>
      </c>
      <c r="N28" s="571"/>
      <c r="O28" s="225"/>
      <c r="P28" s="251"/>
      <c r="Q28" s="251"/>
      <c r="R28" s="570"/>
      <c r="S28" s="570"/>
      <c r="T28" s="275"/>
      <c r="U28" s="275"/>
      <c r="V28" s="13">
        <v>819844.15</v>
      </c>
      <c r="W28" s="13" t="s">
        <v>79</v>
      </c>
      <c r="X28" s="13" t="s">
        <v>79</v>
      </c>
      <c r="Y28" s="13">
        <v>144678.39000000001</v>
      </c>
      <c r="Z28" s="13" t="s">
        <v>79</v>
      </c>
      <c r="AA28" s="13" t="s">
        <v>79</v>
      </c>
      <c r="AB28" s="13">
        <v>0</v>
      </c>
      <c r="AC28" s="8" t="s">
        <v>80</v>
      </c>
      <c r="AD28" s="34" t="s">
        <v>79</v>
      </c>
      <c r="AE28" s="34">
        <v>964522.54</v>
      </c>
      <c r="AF28" s="7" t="s">
        <v>79</v>
      </c>
      <c r="AG28" s="273"/>
      <c r="AH28" s="273"/>
      <c r="AI28" s="571"/>
      <c r="AJ28" s="251"/>
    </row>
    <row r="29" spans="2:36" s="36" customFormat="1" ht="130.19999999999999" customHeight="1" x14ac:dyDescent="0.3">
      <c r="B29" s="546" t="s">
        <v>727</v>
      </c>
      <c r="C29" s="546" t="s">
        <v>95</v>
      </c>
      <c r="D29" s="223" t="s">
        <v>66</v>
      </c>
      <c r="E29" s="226" t="s">
        <v>67</v>
      </c>
      <c r="F29" s="544" t="s">
        <v>96</v>
      </c>
      <c r="G29" s="544" t="s">
        <v>69</v>
      </c>
      <c r="H29" s="223" t="s">
        <v>70</v>
      </c>
      <c r="I29" s="223" t="s">
        <v>79</v>
      </c>
      <c r="J29" s="40" t="s">
        <v>82</v>
      </c>
      <c r="K29" s="16" t="s">
        <v>83</v>
      </c>
      <c r="L29" s="22" t="s">
        <v>85</v>
      </c>
      <c r="M29" s="41">
        <v>234</v>
      </c>
      <c r="N29" s="555" t="s">
        <v>73</v>
      </c>
      <c r="O29" s="546" t="s">
        <v>97</v>
      </c>
      <c r="P29" s="223" t="s">
        <v>75</v>
      </c>
      <c r="Q29" s="223" t="s">
        <v>76</v>
      </c>
      <c r="R29" s="551" t="s">
        <v>77</v>
      </c>
      <c r="S29" s="551" t="s">
        <v>78</v>
      </c>
      <c r="T29" s="574">
        <v>7873480.7000000002</v>
      </c>
      <c r="U29" s="236">
        <v>200000</v>
      </c>
      <c r="V29" s="239">
        <v>6137145.3200000003</v>
      </c>
      <c r="W29" s="548" t="s">
        <v>98</v>
      </c>
      <c r="X29" s="548" t="s">
        <v>98</v>
      </c>
      <c r="Y29" s="239">
        <v>1736335.38</v>
      </c>
      <c r="Z29" s="568" t="s">
        <v>79</v>
      </c>
      <c r="AA29" s="239" t="s">
        <v>79</v>
      </c>
      <c r="AB29" s="239" t="s">
        <v>98</v>
      </c>
      <c r="AC29" s="233" t="s">
        <v>80</v>
      </c>
      <c r="AD29" s="292">
        <v>1586609.21</v>
      </c>
      <c r="AE29" s="257">
        <v>6286871.4900000002</v>
      </c>
      <c r="AF29" s="233" t="s">
        <v>79</v>
      </c>
      <c r="AG29" s="561" t="s">
        <v>33</v>
      </c>
      <c r="AH29" s="556" t="s">
        <v>99</v>
      </c>
      <c r="AI29" s="555" t="s">
        <v>100</v>
      </c>
      <c r="AJ29" s="555"/>
    </row>
    <row r="30" spans="2:36" s="36" customFormat="1" ht="69" customHeight="1" x14ac:dyDescent="0.3">
      <c r="B30" s="546"/>
      <c r="C30" s="546"/>
      <c r="D30" s="546"/>
      <c r="E30" s="544"/>
      <c r="F30" s="545"/>
      <c r="G30" s="544"/>
      <c r="H30" s="546"/>
      <c r="I30" s="546"/>
      <c r="J30" s="43" t="s">
        <v>101</v>
      </c>
      <c r="K30" s="14" t="s">
        <v>102</v>
      </c>
      <c r="L30" s="14" t="s">
        <v>131</v>
      </c>
      <c r="M30" s="44">
        <v>42</v>
      </c>
      <c r="N30" s="556"/>
      <c r="O30" s="546"/>
      <c r="P30" s="546"/>
      <c r="Q30" s="546"/>
      <c r="R30" s="552"/>
      <c r="S30" s="552"/>
      <c r="T30" s="574"/>
      <c r="U30" s="577"/>
      <c r="V30" s="550"/>
      <c r="W30" s="549"/>
      <c r="X30" s="549"/>
      <c r="Y30" s="550"/>
      <c r="Z30" s="569"/>
      <c r="AA30" s="550"/>
      <c r="AB30" s="550"/>
      <c r="AC30" s="571"/>
      <c r="AD30" s="565"/>
      <c r="AE30" s="565"/>
      <c r="AF30" s="251"/>
      <c r="AG30" s="561"/>
      <c r="AH30" s="556"/>
      <c r="AI30" s="556"/>
      <c r="AJ30" s="546"/>
    </row>
    <row r="31" spans="2:36" s="36" customFormat="1" ht="92.7" customHeight="1" x14ac:dyDescent="0.3">
      <c r="B31" s="546"/>
      <c r="C31" s="546"/>
      <c r="D31" s="546"/>
      <c r="E31" s="544"/>
      <c r="F31" s="226" t="s">
        <v>103</v>
      </c>
      <c r="G31" s="544"/>
      <c r="H31" s="546"/>
      <c r="I31" s="546"/>
      <c r="J31" s="45" t="s">
        <v>82</v>
      </c>
      <c r="K31" s="46" t="s">
        <v>83</v>
      </c>
      <c r="L31" s="7" t="s">
        <v>85</v>
      </c>
      <c r="M31" s="47">
        <v>64</v>
      </c>
      <c r="N31" s="556"/>
      <c r="O31" s="546"/>
      <c r="P31" s="546"/>
      <c r="Q31" s="546"/>
      <c r="R31" s="552"/>
      <c r="S31" s="552"/>
      <c r="T31" s="574"/>
      <c r="U31" s="572">
        <v>200000</v>
      </c>
      <c r="V31" s="548">
        <v>793304.6</v>
      </c>
      <c r="W31" s="548" t="s">
        <v>98</v>
      </c>
      <c r="X31" s="548" t="s">
        <v>98</v>
      </c>
      <c r="Y31" s="548">
        <v>793304.61</v>
      </c>
      <c r="Z31" s="548" t="s">
        <v>98</v>
      </c>
      <c r="AA31" s="548" t="s">
        <v>98</v>
      </c>
      <c r="AB31" s="548" t="s">
        <v>98</v>
      </c>
      <c r="AC31" s="555" t="s">
        <v>80</v>
      </c>
      <c r="AD31" s="563" t="s">
        <v>104</v>
      </c>
      <c r="AE31" s="563" t="s">
        <v>98</v>
      </c>
      <c r="AF31" s="223" t="s">
        <v>98</v>
      </c>
      <c r="AG31" s="561"/>
      <c r="AH31" s="556"/>
      <c r="AI31" s="556"/>
      <c r="AJ31" s="546"/>
    </row>
    <row r="32" spans="2:36" s="36" customFormat="1" ht="92.7" customHeight="1" x14ac:dyDescent="0.3">
      <c r="B32" s="546"/>
      <c r="C32" s="546"/>
      <c r="D32" s="546"/>
      <c r="E32" s="544"/>
      <c r="F32" s="545"/>
      <c r="G32" s="544"/>
      <c r="H32" s="546"/>
      <c r="I32" s="546"/>
      <c r="J32" s="45" t="s">
        <v>101</v>
      </c>
      <c r="K32" s="46" t="s">
        <v>102</v>
      </c>
      <c r="L32" s="14" t="s">
        <v>131</v>
      </c>
      <c r="M32" s="47">
        <v>8</v>
      </c>
      <c r="N32" s="556"/>
      <c r="O32" s="546"/>
      <c r="P32" s="546"/>
      <c r="Q32" s="546"/>
      <c r="R32" s="552"/>
      <c r="S32" s="552"/>
      <c r="T32" s="574"/>
      <c r="U32" s="573"/>
      <c r="V32" s="549"/>
      <c r="W32" s="549"/>
      <c r="X32" s="549"/>
      <c r="Y32" s="549"/>
      <c r="Z32" s="549"/>
      <c r="AA32" s="549"/>
      <c r="AB32" s="549"/>
      <c r="AC32" s="557"/>
      <c r="AD32" s="564"/>
      <c r="AE32" s="564"/>
      <c r="AF32" s="547"/>
      <c r="AG32" s="561"/>
      <c r="AH32" s="556"/>
      <c r="AI32" s="556"/>
      <c r="AJ32" s="546"/>
    </row>
    <row r="33" spans="2:36" s="36" customFormat="1" ht="88.5" customHeight="1" x14ac:dyDescent="0.3">
      <c r="B33" s="546"/>
      <c r="C33" s="546"/>
      <c r="D33" s="546"/>
      <c r="E33" s="544"/>
      <c r="F33" s="226" t="s">
        <v>105</v>
      </c>
      <c r="G33" s="544"/>
      <c r="H33" s="546"/>
      <c r="I33" s="546"/>
      <c r="J33" s="45" t="s">
        <v>82</v>
      </c>
      <c r="K33" s="46" t="s">
        <v>83</v>
      </c>
      <c r="L33" s="7" t="s">
        <v>85</v>
      </c>
      <c r="M33" s="47">
        <v>170</v>
      </c>
      <c r="N33" s="556"/>
      <c r="O33" s="546"/>
      <c r="P33" s="546"/>
      <c r="Q33" s="546"/>
      <c r="R33" s="552"/>
      <c r="S33" s="552"/>
      <c r="T33" s="574"/>
      <c r="U33" s="572">
        <v>200000</v>
      </c>
      <c r="V33" s="548">
        <v>5343840.72</v>
      </c>
      <c r="W33" s="548" t="s">
        <v>98</v>
      </c>
      <c r="X33" s="548" t="s">
        <v>98</v>
      </c>
      <c r="Y33" s="548">
        <v>943030.77</v>
      </c>
      <c r="Z33" s="548" t="s">
        <v>98</v>
      </c>
      <c r="AA33" s="548" t="s">
        <v>98</v>
      </c>
      <c r="AB33" s="548" t="s">
        <v>98</v>
      </c>
      <c r="AC33" s="555" t="s">
        <v>80</v>
      </c>
      <c r="AD33" s="563" t="s">
        <v>98</v>
      </c>
      <c r="AE33" s="563">
        <v>6286871.4900000002</v>
      </c>
      <c r="AF33" s="223" t="s">
        <v>98</v>
      </c>
      <c r="AG33" s="561"/>
      <c r="AH33" s="556"/>
      <c r="AI33" s="556"/>
      <c r="AJ33" s="546"/>
    </row>
    <row r="34" spans="2:36" s="36" customFormat="1" ht="70.5" customHeight="1" x14ac:dyDescent="0.3">
      <c r="B34" s="547"/>
      <c r="C34" s="547"/>
      <c r="D34" s="547"/>
      <c r="E34" s="545"/>
      <c r="F34" s="544"/>
      <c r="G34" s="545"/>
      <c r="H34" s="547"/>
      <c r="I34" s="547"/>
      <c r="J34" s="45" t="s">
        <v>101</v>
      </c>
      <c r="K34" s="47" t="s">
        <v>102</v>
      </c>
      <c r="L34" s="7" t="s">
        <v>131</v>
      </c>
      <c r="M34" s="48">
        <v>34</v>
      </c>
      <c r="N34" s="557"/>
      <c r="O34" s="547"/>
      <c r="P34" s="547"/>
      <c r="Q34" s="547"/>
      <c r="R34" s="553"/>
      <c r="S34" s="553"/>
      <c r="T34" s="575"/>
      <c r="U34" s="573"/>
      <c r="V34" s="549"/>
      <c r="W34" s="549"/>
      <c r="X34" s="549"/>
      <c r="Y34" s="549"/>
      <c r="Z34" s="549"/>
      <c r="AA34" s="549"/>
      <c r="AB34" s="549"/>
      <c r="AC34" s="557"/>
      <c r="AD34" s="564"/>
      <c r="AE34" s="564"/>
      <c r="AF34" s="547"/>
      <c r="AG34" s="562"/>
      <c r="AH34" s="557"/>
      <c r="AI34" s="557"/>
      <c r="AJ34" s="547"/>
    </row>
    <row r="35" spans="2:36" s="36" customFormat="1" ht="111.6" customHeight="1" x14ac:dyDescent="0.3">
      <c r="B35" s="243" t="s">
        <v>1256</v>
      </c>
      <c r="C35" s="243" t="s">
        <v>1257</v>
      </c>
      <c r="D35" s="243" t="s">
        <v>1258</v>
      </c>
      <c r="E35" s="246" t="s">
        <v>1259</v>
      </c>
      <c r="F35" s="227" t="s">
        <v>1260</v>
      </c>
      <c r="G35" s="249" t="s">
        <v>1261</v>
      </c>
      <c r="H35" s="241" t="s">
        <v>70</v>
      </c>
      <c r="I35" s="252" t="s">
        <v>79</v>
      </c>
      <c r="J35" s="200" t="s">
        <v>1262</v>
      </c>
      <c r="K35" s="197" t="s">
        <v>1263</v>
      </c>
      <c r="L35" s="197" t="s">
        <v>1264</v>
      </c>
      <c r="M35" s="201">
        <v>5500000</v>
      </c>
      <c r="N35" s="253" t="s">
        <v>73</v>
      </c>
      <c r="O35" s="241" t="s">
        <v>1265</v>
      </c>
      <c r="P35" s="241" t="s">
        <v>75</v>
      </c>
      <c r="Q35" s="241" t="s">
        <v>76</v>
      </c>
      <c r="R35" s="255" t="s">
        <v>77</v>
      </c>
      <c r="S35" s="255" t="s">
        <v>84</v>
      </c>
      <c r="T35" s="236">
        <v>5500000</v>
      </c>
      <c r="U35" s="236">
        <v>5500000</v>
      </c>
      <c r="V35" s="239">
        <v>5500000</v>
      </c>
      <c r="W35" s="239" t="s">
        <v>79</v>
      </c>
      <c r="X35" s="239" t="s">
        <v>79</v>
      </c>
      <c r="Y35" s="239" t="s">
        <v>79</v>
      </c>
      <c r="Z35" s="239" t="s">
        <v>79</v>
      </c>
      <c r="AA35" s="239" t="s">
        <v>79</v>
      </c>
      <c r="AB35" s="239">
        <v>0</v>
      </c>
      <c r="AC35" s="233" t="s">
        <v>80</v>
      </c>
      <c r="AD35" s="257" t="s">
        <v>79</v>
      </c>
      <c r="AE35" s="259">
        <v>5500000</v>
      </c>
      <c r="AF35" s="233" t="s">
        <v>79</v>
      </c>
      <c r="AG35" s="233" t="s">
        <v>33</v>
      </c>
      <c r="AH35" s="233" t="s">
        <v>1266</v>
      </c>
      <c r="AI35" s="233" t="s">
        <v>99</v>
      </c>
      <c r="AJ35" s="233"/>
    </row>
    <row r="36" spans="2:36" s="36" customFormat="1" ht="87" customHeight="1" x14ac:dyDescent="0.3">
      <c r="B36" s="244"/>
      <c r="C36" s="244"/>
      <c r="D36" s="244"/>
      <c r="E36" s="247"/>
      <c r="F36" s="227"/>
      <c r="G36" s="249"/>
      <c r="H36" s="241"/>
      <c r="I36" s="252"/>
      <c r="J36" s="202" t="s">
        <v>1267</v>
      </c>
      <c r="K36" s="198" t="s">
        <v>1268</v>
      </c>
      <c r="L36" s="198" t="s">
        <v>1221</v>
      </c>
      <c r="M36" s="46" t="s">
        <v>1269</v>
      </c>
      <c r="N36" s="253"/>
      <c r="O36" s="225"/>
      <c r="P36" s="241"/>
      <c r="Q36" s="241"/>
      <c r="R36" s="255"/>
      <c r="S36" s="255"/>
      <c r="T36" s="236"/>
      <c r="U36" s="236"/>
      <c r="V36" s="239"/>
      <c r="W36" s="239"/>
      <c r="X36" s="239"/>
      <c r="Y36" s="239"/>
      <c r="Z36" s="239"/>
      <c r="AA36" s="239"/>
      <c r="AB36" s="239"/>
      <c r="AC36" s="233"/>
      <c r="AD36" s="257"/>
      <c r="AE36" s="259"/>
      <c r="AF36" s="241"/>
      <c r="AG36" s="233"/>
      <c r="AH36" s="233"/>
      <c r="AI36" s="233"/>
      <c r="AJ36" s="241"/>
    </row>
    <row r="37" spans="2:36" s="36" customFormat="1" ht="66.599999999999994" customHeight="1" x14ac:dyDescent="0.3">
      <c r="B37" s="245"/>
      <c r="C37" s="245"/>
      <c r="D37" s="245"/>
      <c r="E37" s="248"/>
      <c r="F37" s="227"/>
      <c r="G37" s="250"/>
      <c r="H37" s="251"/>
      <c r="I37" s="251"/>
      <c r="J37" s="202" t="s">
        <v>1270</v>
      </c>
      <c r="K37" s="198" t="s">
        <v>1271</v>
      </c>
      <c r="L37" s="198" t="s">
        <v>1227</v>
      </c>
      <c r="M37" s="46">
        <v>275</v>
      </c>
      <c r="N37" s="254"/>
      <c r="O37" s="225"/>
      <c r="P37" s="242"/>
      <c r="Q37" s="242"/>
      <c r="R37" s="256"/>
      <c r="S37" s="256"/>
      <c r="T37" s="237"/>
      <c r="U37" s="237"/>
      <c r="V37" s="240"/>
      <c r="W37" s="240"/>
      <c r="X37" s="240"/>
      <c r="Y37" s="240"/>
      <c r="Z37" s="240"/>
      <c r="AA37" s="240"/>
      <c r="AB37" s="240"/>
      <c r="AC37" s="234"/>
      <c r="AD37" s="258"/>
      <c r="AE37" s="260"/>
      <c r="AF37" s="241"/>
      <c r="AG37" s="233"/>
      <c r="AH37" s="233"/>
      <c r="AI37" s="234"/>
      <c r="AJ37" s="242"/>
    </row>
    <row r="38" spans="2:36" s="36" customFormat="1" ht="83.25" customHeight="1" x14ac:dyDescent="0.3">
      <c r="B38" s="223" t="s">
        <v>728</v>
      </c>
      <c r="C38" s="223" t="s">
        <v>95</v>
      </c>
      <c r="D38" s="223" t="s">
        <v>66</v>
      </c>
      <c r="E38" s="226" t="s">
        <v>67</v>
      </c>
      <c r="F38" s="544" t="s">
        <v>96</v>
      </c>
      <c r="G38" s="226" t="s">
        <v>69</v>
      </c>
      <c r="H38" s="223" t="s">
        <v>70</v>
      </c>
      <c r="I38" s="223" t="s">
        <v>79</v>
      </c>
      <c r="J38" s="43" t="s">
        <v>82</v>
      </c>
      <c r="K38" s="16" t="s">
        <v>83</v>
      </c>
      <c r="L38" s="7" t="s">
        <v>85</v>
      </c>
      <c r="M38" s="29">
        <v>45</v>
      </c>
      <c r="N38" s="555" t="s">
        <v>73</v>
      </c>
      <c r="O38" s="546" t="s">
        <v>97</v>
      </c>
      <c r="P38" s="223" t="s">
        <v>75</v>
      </c>
      <c r="Q38" s="223" t="s">
        <v>76</v>
      </c>
      <c r="R38" s="551" t="s">
        <v>77</v>
      </c>
      <c r="S38" s="551" t="s">
        <v>78</v>
      </c>
      <c r="T38" s="559">
        <v>2241153.0299999998</v>
      </c>
      <c r="U38" s="275">
        <v>200000</v>
      </c>
      <c r="V38" s="276">
        <v>1904980.11</v>
      </c>
      <c r="W38" s="276" t="s">
        <v>79</v>
      </c>
      <c r="X38" s="276" t="s">
        <v>79</v>
      </c>
      <c r="Y38" s="276">
        <v>336172.92</v>
      </c>
      <c r="Z38" s="554" t="s">
        <v>79</v>
      </c>
      <c r="AA38" s="276" t="s">
        <v>79</v>
      </c>
      <c r="AB38" s="276" t="s">
        <v>98</v>
      </c>
      <c r="AC38" s="273" t="s">
        <v>80</v>
      </c>
      <c r="AD38" s="272">
        <v>0</v>
      </c>
      <c r="AE38" s="272">
        <v>2241153.0299999998</v>
      </c>
      <c r="AF38" s="273" t="s">
        <v>79</v>
      </c>
      <c r="AG38" s="567" t="s">
        <v>33</v>
      </c>
      <c r="AH38" s="555" t="s">
        <v>125</v>
      </c>
      <c r="AI38" s="555" t="s">
        <v>126</v>
      </c>
      <c r="AJ38" s="555"/>
    </row>
    <row r="39" spans="2:36" s="36" customFormat="1" ht="43.2" customHeight="1" x14ac:dyDescent="0.3">
      <c r="B39" s="225"/>
      <c r="C39" s="225"/>
      <c r="D39" s="225"/>
      <c r="E39" s="227"/>
      <c r="F39" s="227"/>
      <c r="G39" s="227"/>
      <c r="H39" s="228"/>
      <c r="I39" s="225"/>
      <c r="J39" s="477" t="s">
        <v>101</v>
      </c>
      <c r="K39" s="566" t="s">
        <v>102</v>
      </c>
      <c r="L39" s="225" t="s">
        <v>131</v>
      </c>
      <c r="M39" s="224">
        <v>9</v>
      </c>
      <c r="N39" s="273"/>
      <c r="O39" s="225"/>
      <c r="P39" s="576"/>
      <c r="Q39" s="546"/>
      <c r="R39" s="558"/>
      <c r="S39" s="274"/>
      <c r="T39" s="275"/>
      <c r="U39" s="543"/>
      <c r="V39" s="276"/>
      <c r="W39" s="276"/>
      <c r="X39" s="276"/>
      <c r="Y39" s="276"/>
      <c r="Z39" s="554"/>
      <c r="AA39" s="276"/>
      <c r="AB39" s="276"/>
      <c r="AC39" s="273"/>
      <c r="AD39" s="272"/>
      <c r="AE39" s="272"/>
      <c r="AF39" s="225"/>
      <c r="AG39" s="561"/>
      <c r="AH39" s="556"/>
      <c r="AI39" s="556"/>
      <c r="AJ39" s="546"/>
    </row>
    <row r="40" spans="2:36" s="36" customFormat="1" ht="4.5" customHeight="1" x14ac:dyDescent="0.3">
      <c r="B40" s="225"/>
      <c r="C40" s="225"/>
      <c r="D40" s="225"/>
      <c r="E40" s="227"/>
      <c r="F40" s="227"/>
      <c r="G40" s="227"/>
      <c r="H40" s="228"/>
      <c r="I40" s="225"/>
      <c r="J40" s="477"/>
      <c r="K40" s="566"/>
      <c r="L40" s="225"/>
      <c r="M40" s="224"/>
      <c r="N40" s="273"/>
      <c r="O40" s="225"/>
      <c r="P40" s="576"/>
      <c r="Q40" s="546"/>
      <c r="R40" s="558"/>
      <c r="S40" s="274"/>
      <c r="T40" s="275"/>
      <c r="U40" s="543"/>
      <c r="V40" s="276"/>
      <c r="W40" s="276"/>
      <c r="X40" s="276"/>
      <c r="Y40" s="276"/>
      <c r="Z40" s="554"/>
      <c r="AA40" s="276"/>
      <c r="AB40" s="276"/>
      <c r="AC40" s="273"/>
      <c r="AD40" s="272"/>
      <c r="AE40" s="272"/>
      <c r="AF40" s="225"/>
      <c r="AG40" s="561"/>
      <c r="AH40" s="556"/>
      <c r="AI40" s="556"/>
      <c r="AJ40" s="546"/>
    </row>
    <row r="41" spans="2:36" s="36" customFormat="1" ht="15.6" customHeight="1" x14ac:dyDescent="0.3">
      <c r="B41" s="225"/>
      <c r="C41" s="225"/>
      <c r="D41" s="225"/>
      <c r="E41" s="227"/>
      <c r="F41" s="227"/>
      <c r="G41" s="227"/>
      <c r="H41" s="228"/>
      <c r="I41" s="225"/>
      <c r="J41" s="477"/>
      <c r="K41" s="566"/>
      <c r="L41" s="225"/>
      <c r="M41" s="224"/>
      <c r="N41" s="273"/>
      <c r="O41" s="225"/>
      <c r="P41" s="576"/>
      <c r="Q41" s="546"/>
      <c r="R41" s="558"/>
      <c r="S41" s="274"/>
      <c r="T41" s="275"/>
      <c r="U41" s="543"/>
      <c r="V41" s="276"/>
      <c r="W41" s="276"/>
      <c r="X41" s="276"/>
      <c r="Y41" s="276"/>
      <c r="Z41" s="554"/>
      <c r="AA41" s="276"/>
      <c r="AB41" s="276"/>
      <c r="AC41" s="273"/>
      <c r="AD41" s="272"/>
      <c r="AE41" s="272"/>
      <c r="AF41" s="225"/>
      <c r="AG41" s="561"/>
      <c r="AH41" s="556"/>
      <c r="AI41" s="556"/>
      <c r="AJ41" s="546"/>
    </row>
    <row r="42" spans="2:36" s="36" customFormat="1" ht="69" x14ac:dyDescent="0.3">
      <c r="B42" s="225"/>
      <c r="C42" s="225"/>
      <c r="D42" s="225"/>
      <c r="E42" s="227"/>
      <c r="F42" s="227" t="s">
        <v>105</v>
      </c>
      <c r="G42" s="227"/>
      <c r="H42" s="228"/>
      <c r="I42" s="225"/>
      <c r="J42" s="11" t="s">
        <v>82</v>
      </c>
      <c r="K42" s="51" t="s">
        <v>83</v>
      </c>
      <c r="L42" s="7" t="s">
        <v>85</v>
      </c>
      <c r="M42" s="29">
        <v>45</v>
      </c>
      <c r="N42" s="273"/>
      <c r="O42" s="225"/>
      <c r="P42" s="576"/>
      <c r="Q42" s="546"/>
      <c r="R42" s="558"/>
      <c r="S42" s="274"/>
      <c r="T42" s="275"/>
      <c r="U42" s="543">
        <v>200000</v>
      </c>
      <c r="V42" s="276">
        <v>1904980.11</v>
      </c>
      <c r="W42" s="276" t="s">
        <v>79</v>
      </c>
      <c r="X42" s="276" t="s">
        <v>79</v>
      </c>
      <c r="Y42" s="276">
        <v>336172.92</v>
      </c>
      <c r="Z42" s="276"/>
      <c r="AA42" s="276" t="s">
        <v>98</v>
      </c>
      <c r="AB42" s="276" t="s">
        <v>98</v>
      </c>
      <c r="AC42" s="273" t="s">
        <v>80</v>
      </c>
      <c r="AD42" s="272" t="s">
        <v>98</v>
      </c>
      <c r="AE42" s="272">
        <v>2241153.0299999998</v>
      </c>
      <c r="AF42" s="225" t="s">
        <v>98</v>
      </c>
      <c r="AG42" s="561"/>
      <c r="AH42" s="556"/>
      <c r="AI42" s="556"/>
      <c r="AJ42" s="546"/>
    </row>
    <row r="43" spans="2:36" s="36" customFormat="1" ht="41.7" customHeight="1" x14ac:dyDescent="0.3">
      <c r="B43" s="225"/>
      <c r="C43" s="225"/>
      <c r="D43" s="225"/>
      <c r="E43" s="227"/>
      <c r="F43" s="227"/>
      <c r="G43" s="227"/>
      <c r="H43" s="542"/>
      <c r="I43" s="225"/>
      <c r="J43" s="11" t="s">
        <v>101</v>
      </c>
      <c r="K43" s="51" t="s">
        <v>102</v>
      </c>
      <c r="L43" s="7" t="s">
        <v>131</v>
      </c>
      <c r="M43" s="29">
        <v>9</v>
      </c>
      <c r="N43" s="273"/>
      <c r="O43" s="225"/>
      <c r="P43" s="576"/>
      <c r="Q43" s="546"/>
      <c r="R43" s="558"/>
      <c r="S43" s="274"/>
      <c r="T43" s="275"/>
      <c r="U43" s="543"/>
      <c r="V43" s="276"/>
      <c r="W43" s="276"/>
      <c r="X43" s="276"/>
      <c r="Y43" s="276"/>
      <c r="Z43" s="276"/>
      <c r="AA43" s="276"/>
      <c r="AB43" s="276"/>
      <c r="AC43" s="273"/>
      <c r="AD43" s="272"/>
      <c r="AE43" s="272"/>
      <c r="AF43" s="225"/>
      <c r="AG43" s="561"/>
      <c r="AH43" s="557"/>
      <c r="AI43" s="556"/>
      <c r="AJ43" s="546"/>
    </row>
    <row r="44" spans="2:36" s="36" customFormat="1" ht="64.5" customHeight="1" x14ac:dyDescent="0.3">
      <c r="B44" s="225" t="s">
        <v>1036</v>
      </c>
      <c r="C44" s="266" t="s">
        <v>321</v>
      </c>
      <c r="D44" s="266" t="s">
        <v>106</v>
      </c>
      <c r="E44" s="308" t="s">
        <v>67</v>
      </c>
      <c r="F44" s="308" t="s">
        <v>184</v>
      </c>
      <c r="G44" s="308" t="s">
        <v>147</v>
      </c>
      <c r="H44" s="266" t="s">
        <v>70</v>
      </c>
      <c r="I44" s="266" t="s">
        <v>79</v>
      </c>
      <c r="J44" s="533" t="s">
        <v>111</v>
      </c>
      <c r="K44" s="291" t="s">
        <v>112</v>
      </c>
      <c r="L44" s="291" t="s">
        <v>85</v>
      </c>
      <c r="M44" s="291">
        <v>0</v>
      </c>
      <c r="N44" s="314" t="s">
        <v>108</v>
      </c>
      <c r="O44" s="266" t="s">
        <v>322</v>
      </c>
      <c r="P44" s="266" t="s">
        <v>75</v>
      </c>
      <c r="Q44" s="266" t="s">
        <v>76</v>
      </c>
      <c r="R44" s="408" t="s">
        <v>77</v>
      </c>
      <c r="S44" s="408" t="s">
        <v>109</v>
      </c>
      <c r="T44" s="312">
        <f>V44+Y44</f>
        <v>193310</v>
      </c>
      <c r="U44" s="312" t="s">
        <v>79</v>
      </c>
      <c r="V44" s="283">
        <v>164313.5</v>
      </c>
      <c r="W44" s="284" t="s">
        <v>79</v>
      </c>
      <c r="X44" s="284" t="s">
        <v>79</v>
      </c>
      <c r="Y44" s="284">
        <v>28996.5</v>
      </c>
      <c r="Z44" s="284" t="s">
        <v>98</v>
      </c>
      <c r="AA44" s="284" t="s">
        <v>79</v>
      </c>
      <c r="AB44" s="284">
        <v>83242.22</v>
      </c>
      <c r="AC44" s="314" t="s">
        <v>149</v>
      </c>
      <c r="AD44" s="313" t="s">
        <v>79</v>
      </c>
      <c r="AE44" s="313">
        <f>V44+Y44</f>
        <v>193310</v>
      </c>
      <c r="AF44" s="314" t="s">
        <v>79</v>
      </c>
      <c r="AG44" s="314" t="s">
        <v>33</v>
      </c>
      <c r="AH44" s="314" t="s">
        <v>174</v>
      </c>
      <c r="AI44" s="314" t="s">
        <v>158</v>
      </c>
      <c r="AJ44" s="314"/>
    </row>
    <row r="45" spans="2:36" s="36" customFormat="1" ht="15.75" customHeight="1" x14ac:dyDescent="0.3">
      <c r="B45" s="225"/>
      <c r="C45" s="266"/>
      <c r="D45" s="266"/>
      <c r="E45" s="308"/>
      <c r="F45" s="308"/>
      <c r="G45" s="308"/>
      <c r="H45" s="266"/>
      <c r="I45" s="266"/>
      <c r="J45" s="534"/>
      <c r="K45" s="290"/>
      <c r="L45" s="290"/>
      <c r="M45" s="290"/>
      <c r="N45" s="314"/>
      <c r="O45" s="266"/>
      <c r="P45" s="266"/>
      <c r="Q45" s="266"/>
      <c r="R45" s="408"/>
      <c r="S45" s="408"/>
      <c r="T45" s="312"/>
      <c r="U45" s="312"/>
      <c r="V45" s="287"/>
      <c r="W45" s="284"/>
      <c r="X45" s="284"/>
      <c r="Y45" s="284"/>
      <c r="Z45" s="284"/>
      <c r="AA45" s="284"/>
      <c r="AB45" s="284"/>
      <c r="AC45" s="314"/>
      <c r="AD45" s="313"/>
      <c r="AE45" s="313"/>
      <c r="AF45" s="266"/>
      <c r="AG45" s="314"/>
      <c r="AH45" s="314"/>
      <c r="AI45" s="314"/>
      <c r="AJ45" s="266"/>
    </row>
    <row r="46" spans="2:36" s="36" customFormat="1" ht="59.1" customHeight="1" x14ac:dyDescent="0.3">
      <c r="B46" s="225"/>
      <c r="C46" s="266"/>
      <c r="D46" s="266"/>
      <c r="E46" s="308"/>
      <c r="F46" s="308"/>
      <c r="G46" s="308"/>
      <c r="H46" s="266"/>
      <c r="I46" s="266"/>
      <c r="J46" s="20" t="s">
        <v>127</v>
      </c>
      <c r="K46" s="27" t="s">
        <v>128</v>
      </c>
      <c r="L46" s="27" t="s">
        <v>85</v>
      </c>
      <c r="M46" s="61">
        <v>26</v>
      </c>
      <c r="N46" s="314"/>
      <c r="O46" s="266"/>
      <c r="P46" s="266"/>
      <c r="Q46" s="266"/>
      <c r="R46" s="408"/>
      <c r="S46" s="408"/>
      <c r="T46" s="312"/>
      <c r="U46" s="312"/>
      <c r="V46" s="288"/>
      <c r="W46" s="284"/>
      <c r="X46" s="284"/>
      <c r="Y46" s="284"/>
      <c r="Z46" s="284"/>
      <c r="AA46" s="284"/>
      <c r="AB46" s="284"/>
      <c r="AC46" s="314"/>
      <c r="AD46" s="313"/>
      <c r="AE46" s="313"/>
      <c r="AF46" s="266"/>
      <c r="AG46" s="314"/>
      <c r="AH46" s="314"/>
      <c r="AI46" s="314"/>
      <c r="AJ46" s="266"/>
    </row>
    <row r="47" spans="2:36" s="36" customFormat="1" ht="127.5" customHeight="1" x14ac:dyDescent="0.3">
      <c r="B47" s="225" t="s">
        <v>323</v>
      </c>
      <c r="C47" s="225" t="s">
        <v>324</v>
      </c>
      <c r="D47" s="225" t="s">
        <v>106</v>
      </c>
      <c r="E47" s="227" t="s">
        <v>67</v>
      </c>
      <c r="F47" s="227" t="s">
        <v>134</v>
      </c>
      <c r="G47" s="227" t="s">
        <v>147</v>
      </c>
      <c r="H47" s="261" t="s">
        <v>70</v>
      </c>
      <c r="I47" s="225" t="s">
        <v>79</v>
      </c>
      <c r="J47" s="11" t="s">
        <v>208</v>
      </c>
      <c r="K47" s="7" t="s">
        <v>107</v>
      </c>
      <c r="L47" s="7" t="s">
        <v>86</v>
      </c>
      <c r="M47" s="7">
        <v>40</v>
      </c>
      <c r="N47" s="273" t="s">
        <v>108</v>
      </c>
      <c r="O47" s="225" t="s">
        <v>322</v>
      </c>
      <c r="P47" s="225" t="s">
        <v>75</v>
      </c>
      <c r="Q47" s="225" t="s">
        <v>76</v>
      </c>
      <c r="R47" s="274" t="s">
        <v>77</v>
      </c>
      <c r="S47" s="309" t="s">
        <v>109</v>
      </c>
      <c r="T47" s="235">
        <f>V47+Y47</f>
        <v>164780</v>
      </c>
      <c r="U47" s="235" t="s">
        <v>79</v>
      </c>
      <c r="V47" s="238">
        <v>140063</v>
      </c>
      <c r="W47" s="238" t="s">
        <v>79</v>
      </c>
      <c r="X47" s="238" t="s">
        <v>79</v>
      </c>
      <c r="Y47" s="238">
        <v>24717</v>
      </c>
      <c r="Z47" s="238" t="s">
        <v>79</v>
      </c>
      <c r="AA47" s="238" t="s">
        <v>79</v>
      </c>
      <c r="AB47" s="238">
        <v>70956.77</v>
      </c>
      <c r="AC47" s="232" t="s">
        <v>110</v>
      </c>
      <c r="AD47" s="292" t="s">
        <v>79</v>
      </c>
      <c r="AE47" s="292">
        <f>V47+Y47</f>
        <v>164780</v>
      </c>
      <c r="AF47" s="232" t="s">
        <v>79</v>
      </c>
      <c r="AG47" s="273" t="s">
        <v>33</v>
      </c>
      <c r="AH47" s="273" t="s">
        <v>174</v>
      </c>
      <c r="AI47" s="273" t="s">
        <v>158</v>
      </c>
      <c r="AJ47" s="232"/>
    </row>
    <row r="48" spans="2:36" s="36" customFormat="1" ht="65.099999999999994" customHeight="1" x14ac:dyDescent="0.3">
      <c r="B48" s="225"/>
      <c r="C48" s="225"/>
      <c r="D48" s="225"/>
      <c r="E48" s="227"/>
      <c r="F48" s="227"/>
      <c r="G48" s="227"/>
      <c r="H48" s="241"/>
      <c r="I48" s="225"/>
      <c r="J48" s="11" t="s">
        <v>111</v>
      </c>
      <c r="K48" s="7" t="s">
        <v>112</v>
      </c>
      <c r="L48" s="7" t="s">
        <v>85</v>
      </c>
      <c r="M48" s="7">
        <v>1</v>
      </c>
      <c r="N48" s="273"/>
      <c r="O48" s="225"/>
      <c r="P48" s="225"/>
      <c r="Q48" s="225"/>
      <c r="R48" s="274"/>
      <c r="S48" s="255"/>
      <c r="T48" s="236"/>
      <c r="U48" s="236"/>
      <c r="V48" s="239"/>
      <c r="W48" s="239"/>
      <c r="X48" s="239"/>
      <c r="Y48" s="239"/>
      <c r="Z48" s="239"/>
      <c r="AA48" s="239"/>
      <c r="AB48" s="239"/>
      <c r="AC48" s="233"/>
      <c r="AD48" s="257"/>
      <c r="AE48" s="257"/>
      <c r="AF48" s="241"/>
      <c r="AG48" s="273"/>
      <c r="AH48" s="273"/>
      <c r="AI48" s="273"/>
      <c r="AJ48" s="241"/>
    </row>
    <row r="49" spans="2:36" s="36" customFormat="1" ht="58.5" customHeight="1" x14ac:dyDescent="0.3">
      <c r="B49" s="225"/>
      <c r="C49" s="225"/>
      <c r="D49" s="225"/>
      <c r="E49" s="227"/>
      <c r="F49" s="227"/>
      <c r="G49" s="227"/>
      <c r="H49" s="242"/>
      <c r="I49" s="225"/>
      <c r="J49" s="11" t="s">
        <v>127</v>
      </c>
      <c r="K49" s="7" t="s">
        <v>128</v>
      </c>
      <c r="L49" s="7" t="s">
        <v>85</v>
      </c>
      <c r="M49" s="63">
        <v>77</v>
      </c>
      <c r="N49" s="273"/>
      <c r="O49" s="225"/>
      <c r="P49" s="225"/>
      <c r="Q49" s="225"/>
      <c r="R49" s="274"/>
      <c r="S49" s="256"/>
      <c r="T49" s="237"/>
      <c r="U49" s="237"/>
      <c r="V49" s="240"/>
      <c r="W49" s="240"/>
      <c r="X49" s="240"/>
      <c r="Y49" s="240"/>
      <c r="Z49" s="240"/>
      <c r="AA49" s="240"/>
      <c r="AB49" s="240"/>
      <c r="AC49" s="234"/>
      <c r="AD49" s="258"/>
      <c r="AE49" s="258"/>
      <c r="AF49" s="242"/>
      <c r="AG49" s="273"/>
      <c r="AH49" s="273"/>
      <c r="AI49" s="273"/>
      <c r="AJ49" s="242"/>
    </row>
    <row r="50" spans="2:36" s="64" customFormat="1" ht="96.6" x14ac:dyDescent="0.3">
      <c r="B50" s="291" t="s">
        <v>1037</v>
      </c>
      <c r="C50" s="291" t="s">
        <v>325</v>
      </c>
      <c r="D50" s="291" t="s">
        <v>106</v>
      </c>
      <c r="E50" s="305" t="s">
        <v>67</v>
      </c>
      <c r="F50" s="305" t="s">
        <v>134</v>
      </c>
      <c r="G50" s="305" t="s">
        <v>147</v>
      </c>
      <c r="H50" s="291" t="s">
        <v>70</v>
      </c>
      <c r="I50" s="291" t="s">
        <v>79</v>
      </c>
      <c r="J50" s="20" t="s">
        <v>208</v>
      </c>
      <c r="K50" s="27" t="s">
        <v>107</v>
      </c>
      <c r="L50" s="27" t="s">
        <v>86</v>
      </c>
      <c r="M50" s="61">
        <v>40</v>
      </c>
      <c r="N50" s="285" t="s">
        <v>108</v>
      </c>
      <c r="O50" s="291" t="s">
        <v>322</v>
      </c>
      <c r="P50" s="291" t="s">
        <v>75</v>
      </c>
      <c r="Q50" s="291" t="s">
        <v>76</v>
      </c>
      <c r="R50" s="478" t="s">
        <v>77</v>
      </c>
      <c r="S50" s="478" t="s">
        <v>109</v>
      </c>
      <c r="T50" s="327">
        <f>V50+Y50</f>
        <v>85600</v>
      </c>
      <c r="U50" s="327" t="s">
        <v>79</v>
      </c>
      <c r="V50" s="283">
        <v>72760</v>
      </c>
      <c r="W50" s="283" t="s">
        <v>79</v>
      </c>
      <c r="X50" s="283" t="s">
        <v>79</v>
      </c>
      <c r="Y50" s="283">
        <v>12840</v>
      </c>
      <c r="Z50" s="283" t="s">
        <v>79</v>
      </c>
      <c r="AA50" s="283" t="s">
        <v>79</v>
      </c>
      <c r="AB50" s="283">
        <v>36860.660000000003</v>
      </c>
      <c r="AC50" s="285" t="s">
        <v>110</v>
      </c>
      <c r="AD50" s="293" t="s">
        <v>79</v>
      </c>
      <c r="AE50" s="293">
        <f>V50+Y50</f>
        <v>85600</v>
      </c>
      <c r="AF50" s="285" t="s">
        <v>79</v>
      </c>
      <c r="AG50" s="314" t="s">
        <v>33</v>
      </c>
      <c r="AH50" s="314" t="s">
        <v>176</v>
      </c>
      <c r="AI50" s="314" t="s">
        <v>179</v>
      </c>
      <c r="AJ50" s="285"/>
    </row>
    <row r="51" spans="2:36" s="64" customFormat="1" ht="65.7" customHeight="1" x14ac:dyDescent="0.3">
      <c r="B51" s="289"/>
      <c r="C51" s="289"/>
      <c r="D51" s="289"/>
      <c r="E51" s="306"/>
      <c r="F51" s="306"/>
      <c r="G51" s="306"/>
      <c r="H51" s="289"/>
      <c r="I51" s="289"/>
      <c r="J51" s="20" t="s">
        <v>111</v>
      </c>
      <c r="K51" s="27" t="s">
        <v>112</v>
      </c>
      <c r="L51" s="27" t="s">
        <v>85</v>
      </c>
      <c r="M51" s="61">
        <v>1</v>
      </c>
      <c r="N51" s="296"/>
      <c r="O51" s="289"/>
      <c r="P51" s="289"/>
      <c r="Q51" s="289"/>
      <c r="R51" s="479"/>
      <c r="S51" s="479"/>
      <c r="T51" s="328"/>
      <c r="U51" s="328"/>
      <c r="V51" s="287"/>
      <c r="W51" s="287"/>
      <c r="X51" s="287"/>
      <c r="Y51" s="287"/>
      <c r="Z51" s="287"/>
      <c r="AA51" s="287"/>
      <c r="AB51" s="287"/>
      <c r="AC51" s="296"/>
      <c r="AD51" s="294"/>
      <c r="AE51" s="294"/>
      <c r="AF51" s="289"/>
      <c r="AG51" s="314"/>
      <c r="AH51" s="314"/>
      <c r="AI51" s="314"/>
      <c r="AJ51" s="289"/>
    </row>
    <row r="52" spans="2:36" s="64" customFormat="1" ht="74.099999999999994" customHeight="1" x14ac:dyDescent="0.3">
      <c r="B52" s="290"/>
      <c r="C52" s="290"/>
      <c r="D52" s="290"/>
      <c r="E52" s="307"/>
      <c r="F52" s="307"/>
      <c r="G52" s="307"/>
      <c r="H52" s="290"/>
      <c r="I52" s="290"/>
      <c r="J52" s="20" t="s">
        <v>127</v>
      </c>
      <c r="K52" s="27" t="s">
        <v>128</v>
      </c>
      <c r="L52" s="27" t="s">
        <v>85</v>
      </c>
      <c r="M52" s="61">
        <v>40</v>
      </c>
      <c r="N52" s="297"/>
      <c r="O52" s="290"/>
      <c r="P52" s="290"/>
      <c r="Q52" s="290"/>
      <c r="R52" s="439"/>
      <c r="S52" s="439"/>
      <c r="T52" s="329"/>
      <c r="U52" s="329"/>
      <c r="V52" s="288"/>
      <c r="W52" s="288"/>
      <c r="X52" s="288"/>
      <c r="Y52" s="288"/>
      <c r="Z52" s="288"/>
      <c r="AA52" s="288"/>
      <c r="AB52" s="288"/>
      <c r="AC52" s="297"/>
      <c r="AD52" s="295"/>
      <c r="AE52" s="295"/>
      <c r="AF52" s="290"/>
      <c r="AG52" s="314"/>
      <c r="AH52" s="314"/>
      <c r="AI52" s="314"/>
      <c r="AJ52" s="290"/>
    </row>
    <row r="53" spans="2:36" s="36" customFormat="1" ht="62.7" customHeight="1" x14ac:dyDescent="0.3">
      <c r="B53" s="261" t="s">
        <v>326</v>
      </c>
      <c r="C53" s="261" t="s">
        <v>321</v>
      </c>
      <c r="D53" s="261" t="s">
        <v>66</v>
      </c>
      <c r="E53" s="311" t="s">
        <v>67</v>
      </c>
      <c r="F53" s="311" t="s">
        <v>134</v>
      </c>
      <c r="G53" s="311" t="s">
        <v>147</v>
      </c>
      <c r="H53" s="261" t="s">
        <v>70</v>
      </c>
      <c r="I53" s="261" t="s">
        <v>79</v>
      </c>
      <c r="J53" s="506" t="s">
        <v>111</v>
      </c>
      <c r="K53" s="261" t="s">
        <v>112</v>
      </c>
      <c r="L53" s="261" t="s">
        <v>85</v>
      </c>
      <c r="M53" s="513">
        <v>1</v>
      </c>
      <c r="N53" s="232" t="s">
        <v>108</v>
      </c>
      <c r="O53" s="261" t="s">
        <v>322</v>
      </c>
      <c r="P53" s="261" t="s">
        <v>75</v>
      </c>
      <c r="Q53" s="261" t="s">
        <v>76</v>
      </c>
      <c r="R53" s="309" t="s">
        <v>77</v>
      </c>
      <c r="S53" s="309" t="s">
        <v>109</v>
      </c>
      <c r="T53" s="235">
        <f>V53+Y53</f>
        <v>128400</v>
      </c>
      <c r="U53" s="235" t="s">
        <v>79</v>
      </c>
      <c r="V53" s="238">
        <v>109140</v>
      </c>
      <c r="W53" s="238" t="s">
        <v>79</v>
      </c>
      <c r="X53" s="238" t="s">
        <v>79</v>
      </c>
      <c r="Y53" s="238">
        <v>19260</v>
      </c>
      <c r="Z53" s="238" t="s">
        <v>79</v>
      </c>
      <c r="AA53" s="238" t="s">
        <v>79</v>
      </c>
      <c r="AB53" s="238">
        <v>55290.98</v>
      </c>
      <c r="AC53" s="232" t="s">
        <v>110</v>
      </c>
      <c r="AD53" s="292" t="s">
        <v>79</v>
      </c>
      <c r="AE53" s="292">
        <f>V53+Y53</f>
        <v>128400</v>
      </c>
      <c r="AF53" s="232" t="s">
        <v>79</v>
      </c>
      <c r="AG53" s="232" t="s">
        <v>33</v>
      </c>
      <c r="AH53" s="232" t="s">
        <v>161</v>
      </c>
      <c r="AI53" s="232" t="s">
        <v>295</v>
      </c>
      <c r="AJ53" s="232"/>
    </row>
    <row r="54" spans="2:36" s="36" customFormat="1" ht="17.7" customHeight="1" x14ac:dyDescent="0.3">
      <c r="B54" s="241"/>
      <c r="C54" s="241"/>
      <c r="D54" s="241"/>
      <c r="E54" s="249"/>
      <c r="F54" s="249"/>
      <c r="G54" s="249"/>
      <c r="H54" s="241"/>
      <c r="I54" s="241"/>
      <c r="J54" s="507"/>
      <c r="K54" s="242"/>
      <c r="L54" s="242"/>
      <c r="M54" s="515"/>
      <c r="N54" s="233"/>
      <c r="O54" s="241"/>
      <c r="P54" s="241"/>
      <c r="Q54" s="241"/>
      <c r="R54" s="255"/>
      <c r="S54" s="255"/>
      <c r="T54" s="236"/>
      <c r="U54" s="236"/>
      <c r="V54" s="239"/>
      <c r="W54" s="239"/>
      <c r="X54" s="239"/>
      <c r="Y54" s="239"/>
      <c r="Z54" s="239"/>
      <c r="AA54" s="239"/>
      <c r="AB54" s="239"/>
      <c r="AC54" s="233"/>
      <c r="AD54" s="257"/>
      <c r="AE54" s="257"/>
      <c r="AF54" s="241"/>
      <c r="AG54" s="233"/>
      <c r="AH54" s="233"/>
      <c r="AI54" s="233"/>
      <c r="AJ54" s="241"/>
    </row>
    <row r="55" spans="2:36" s="36" customFormat="1" ht="69" customHeight="1" x14ac:dyDescent="0.3">
      <c r="B55" s="242"/>
      <c r="C55" s="242"/>
      <c r="D55" s="242"/>
      <c r="E55" s="265"/>
      <c r="F55" s="265"/>
      <c r="G55" s="265"/>
      <c r="H55" s="242"/>
      <c r="I55" s="242"/>
      <c r="J55" s="11" t="s">
        <v>127</v>
      </c>
      <c r="K55" s="7" t="s">
        <v>128</v>
      </c>
      <c r="L55" s="7" t="s">
        <v>85</v>
      </c>
      <c r="M55" s="63">
        <v>60</v>
      </c>
      <c r="N55" s="234"/>
      <c r="O55" s="242"/>
      <c r="P55" s="242"/>
      <c r="Q55" s="242"/>
      <c r="R55" s="256"/>
      <c r="S55" s="256"/>
      <c r="T55" s="237"/>
      <c r="U55" s="237"/>
      <c r="V55" s="240"/>
      <c r="W55" s="240"/>
      <c r="X55" s="240"/>
      <c r="Y55" s="240"/>
      <c r="Z55" s="240"/>
      <c r="AA55" s="240"/>
      <c r="AB55" s="240"/>
      <c r="AC55" s="234"/>
      <c r="AD55" s="258"/>
      <c r="AE55" s="258"/>
      <c r="AF55" s="242"/>
      <c r="AG55" s="234"/>
      <c r="AH55" s="234"/>
      <c r="AI55" s="234"/>
      <c r="AJ55" s="242"/>
    </row>
    <row r="56" spans="2:36" ht="52.2" customHeight="1" x14ac:dyDescent="0.3">
      <c r="B56" s="266" t="s">
        <v>1158</v>
      </c>
      <c r="C56" s="266" t="s">
        <v>327</v>
      </c>
      <c r="D56" s="266" t="s">
        <v>66</v>
      </c>
      <c r="E56" s="308" t="s">
        <v>67</v>
      </c>
      <c r="F56" s="308" t="s">
        <v>132</v>
      </c>
      <c r="G56" s="308" t="s">
        <v>69</v>
      </c>
      <c r="H56" s="266" t="s">
        <v>70</v>
      </c>
      <c r="I56" s="266" t="s">
        <v>79</v>
      </c>
      <c r="J56" s="20" t="s">
        <v>113</v>
      </c>
      <c r="K56" s="27" t="s">
        <v>114</v>
      </c>
      <c r="L56" s="27" t="s">
        <v>115</v>
      </c>
      <c r="M56" s="27">
        <v>1.5</v>
      </c>
      <c r="N56" s="314" t="s">
        <v>108</v>
      </c>
      <c r="O56" s="266" t="s">
        <v>328</v>
      </c>
      <c r="P56" s="266" t="s">
        <v>75</v>
      </c>
      <c r="Q56" s="266" t="s">
        <v>76</v>
      </c>
      <c r="R56" s="408" t="s">
        <v>77</v>
      </c>
      <c r="S56" s="408" t="s">
        <v>109</v>
      </c>
      <c r="T56" s="312">
        <f>V56+Y56</f>
        <v>113955</v>
      </c>
      <c r="U56" s="312" t="s">
        <v>79</v>
      </c>
      <c r="V56" s="284">
        <v>96861.75</v>
      </c>
      <c r="W56" s="284" t="s">
        <v>79</v>
      </c>
      <c r="X56" s="284" t="s">
        <v>79</v>
      </c>
      <c r="Y56" s="284">
        <v>17093.25</v>
      </c>
      <c r="Z56" s="284" t="s">
        <v>79</v>
      </c>
      <c r="AA56" s="284" t="s">
        <v>79</v>
      </c>
      <c r="AB56" s="284">
        <v>49070.75</v>
      </c>
      <c r="AC56" s="314" t="s">
        <v>80</v>
      </c>
      <c r="AD56" s="313" t="s">
        <v>79</v>
      </c>
      <c r="AE56" s="313">
        <f>V56+Y56</f>
        <v>113955</v>
      </c>
      <c r="AF56" s="314" t="s">
        <v>79</v>
      </c>
      <c r="AG56" s="314" t="s">
        <v>33</v>
      </c>
      <c r="AH56" s="314" t="s">
        <v>251</v>
      </c>
      <c r="AI56" s="314" t="s">
        <v>254</v>
      </c>
      <c r="AJ56" s="314"/>
    </row>
    <row r="57" spans="2:36" ht="71.7" customHeight="1" x14ac:dyDescent="0.3">
      <c r="B57" s="266"/>
      <c r="C57" s="266"/>
      <c r="D57" s="266"/>
      <c r="E57" s="308"/>
      <c r="F57" s="308"/>
      <c r="G57" s="308"/>
      <c r="H57" s="266"/>
      <c r="I57" s="266"/>
      <c r="J57" s="20" t="s">
        <v>116</v>
      </c>
      <c r="K57" s="27" t="s">
        <v>117</v>
      </c>
      <c r="L57" s="27" t="s">
        <v>85</v>
      </c>
      <c r="M57" s="27">
        <v>1</v>
      </c>
      <c r="N57" s="314"/>
      <c r="O57" s="266"/>
      <c r="P57" s="266"/>
      <c r="Q57" s="266"/>
      <c r="R57" s="408"/>
      <c r="S57" s="408"/>
      <c r="T57" s="312"/>
      <c r="U57" s="312"/>
      <c r="V57" s="284"/>
      <c r="W57" s="284"/>
      <c r="X57" s="284"/>
      <c r="Y57" s="284"/>
      <c r="Z57" s="284"/>
      <c r="AA57" s="284"/>
      <c r="AB57" s="284"/>
      <c r="AC57" s="314"/>
      <c r="AD57" s="313"/>
      <c r="AE57" s="313"/>
      <c r="AF57" s="266"/>
      <c r="AG57" s="314"/>
      <c r="AH57" s="314"/>
      <c r="AI57" s="314"/>
      <c r="AJ57" s="266"/>
    </row>
    <row r="58" spans="2:36" ht="41.4" x14ac:dyDescent="0.3">
      <c r="B58" s="266"/>
      <c r="C58" s="266"/>
      <c r="D58" s="266"/>
      <c r="E58" s="308"/>
      <c r="F58" s="308"/>
      <c r="G58" s="308"/>
      <c r="H58" s="266"/>
      <c r="I58" s="266"/>
      <c r="J58" s="20" t="s">
        <v>209</v>
      </c>
      <c r="K58" s="27" t="s">
        <v>118</v>
      </c>
      <c r="L58" s="27" t="s">
        <v>119</v>
      </c>
      <c r="M58" s="27">
        <v>1</v>
      </c>
      <c r="N58" s="314"/>
      <c r="O58" s="266"/>
      <c r="P58" s="266"/>
      <c r="Q58" s="266"/>
      <c r="R58" s="408"/>
      <c r="S58" s="408"/>
      <c r="T58" s="312"/>
      <c r="U58" s="312"/>
      <c r="V58" s="284"/>
      <c r="W58" s="284"/>
      <c r="X58" s="284"/>
      <c r="Y58" s="284"/>
      <c r="Z58" s="284"/>
      <c r="AA58" s="284"/>
      <c r="AB58" s="284"/>
      <c r="AC58" s="314"/>
      <c r="AD58" s="313"/>
      <c r="AE58" s="313"/>
      <c r="AF58" s="266"/>
      <c r="AG58" s="314"/>
      <c r="AH58" s="314"/>
      <c r="AI58" s="314"/>
      <c r="AJ58" s="266"/>
    </row>
    <row r="59" spans="2:36" ht="27.6" x14ac:dyDescent="0.3">
      <c r="B59" s="266"/>
      <c r="C59" s="266"/>
      <c r="D59" s="266"/>
      <c r="E59" s="308"/>
      <c r="F59" s="308"/>
      <c r="G59" s="308"/>
      <c r="H59" s="266"/>
      <c r="I59" s="266"/>
      <c r="J59" s="20" t="s">
        <v>120</v>
      </c>
      <c r="K59" s="27" t="s">
        <v>121</v>
      </c>
      <c r="L59" s="27" t="s">
        <v>119</v>
      </c>
      <c r="M59" s="61">
        <v>1</v>
      </c>
      <c r="N59" s="314"/>
      <c r="O59" s="266"/>
      <c r="P59" s="266"/>
      <c r="Q59" s="266"/>
      <c r="R59" s="408"/>
      <c r="S59" s="408"/>
      <c r="T59" s="312"/>
      <c r="U59" s="312"/>
      <c r="V59" s="284"/>
      <c r="W59" s="284"/>
      <c r="X59" s="284"/>
      <c r="Y59" s="284"/>
      <c r="Z59" s="284"/>
      <c r="AA59" s="284"/>
      <c r="AB59" s="284"/>
      <c r="AC59" s="314"/>
      <c r="AD59" s="313"/>
      <c r="AE59" s="313"/>
      <c r="AF59" s="266"/>
      <c r="AG59" s="314"/>
      <c r="AH59" s="314"/>
      <c r="AI59" s="314"/>
      <c r="AJ59" s="266"/>
    </row>
    <row r="60" spans="2:36" ht="52.2" customHeight="1" x14ac:dyDescent="0.3">
      <c r="B60" s="225" t="s">
        <v>329</v>
      </c>
      <c r="C60" s="225" t="s">
        <v>327</v>
      </c>
      <c r="D60" s="225" t="s">
        <v>66</v>
      </c>
      <c r="E60" s="227" t="s">
        <v>67</v>
      </c>
      <c r="F60" s="227" t="s">
        <v>132</v>
      </c>
      <c r="G60" s="227" t="s">
        <v>69</v>
      </c>
      <c r="H60" s="225" t="s">
        <v>70</v>
      </c>
      <c r="I60" s="225" t="s">
        <v>79</v>
      </c>
      <c r="J60" s="11" t="s">
        <v>113</v>
      </c>
      <c r="K60" s="7" t="s">
        <v>114</v>
      </c>
      <c r="L60" s="7" t="s">
        <v>115</v>
      </c>
      <c r="M60" s="7">
        <v>1.5</v>
      </c>
      <c r="N60" s="273" t="s">
        <v>108</v>
      </c>
      <c r="O60" s="225" t="s">
        <v>328</v>
      </c>
      <c r="P60" s="225" t="s">
        <v>75</v>
      </c>
      <c r="Q60" s="225" t="s">
        <v>76</v>
      </c>
      <c r="R60" s="274" t="s">
        <v>77</v>
      </c>
      <c r="S60" s="274" t="s">
        <v>109</v>
      </c>
      <c r="T60" s="275">
        <f>V60+Y60</f>
        <v>227910</v>
      </c>
      <c r="U60" s="275" t="s">
        <v>79</v>
      </c>
      <c r="V60" s="276">
        <v>193723.5</v>
      </c>
      <c r="W60" s="276" t="s">
        <v>79</v>
      </c>
      <c r="X60" s="276" t="s">
        <v>79</v>
      </c>
      <c r="Y60" s="276">
        <v>34186.5</v>
      </c>
      <c r="Z60" s="276" t="s">
        <v>79</v>
      </c>
      <c r="AA60" s="276" t="s">
        <v>79</v>
      </c>
      <c r="AB60" s="276">
        <v>98141.5</v>
      </c>
      <c r="AC60" s="273" t="s">
        <v>80</v>
      </c>
      <c r="AD60" s="272" t="s">
        <v>79</v>
      </c>
      <c r="AE60" s="272">
        <f>V60+Y60</f>
        <v>227910</v>
      </c>
      <c r="AF60" s="273" t="s">
        <v>79</v>
      </c>
      <c r="AG60" s="273" t="s">
        <v>33</v>
      </c>
      <c r="AH60" s="273" t="s">
        <v>167</v>
      </c>
      <c r="AI60" s="273" t="s">
        <v>407</v>
      </c>
      <c r="AJ60" s="273"/>
    </row>
    <row r="61" spans="2:36" ht="41.4" x14ac:dyDescent="0.3">
      <c r="B61" s="225"/>
      <c r="C61" s="225"/>
      <c r="D61" s="225"/>
      <c r="E61" s="227"/>
      <c r="F61" s="227"/>
      <c r="G61" s="227"/>
      <c r="H61" s="225"/>
      <c r="I61" s="225"/>
      <c r="J61" s="11" t="s">
        <v>113</v>
      </c>
      <c r="K61" s="7" t="s">
        <v>114</v>
      </c>
      <c r="L61" s="7" t="s">
        <v>115</v>
      </c>
      <c r="M61" s="7">
        <v>3</v>
      </c>
      <c r="N61" s="273"/>
      <c r="O61" s="225"/>
      <c r="P61" s="225"/>
      <c r="Q61" s="225"/>
      <c r="R61" s="274"/>
      <c r="S61" s="274"/>
      <c r="T61" s="275"/>
      <c r="U61" s="275"/>
      <c r="V61" s="276"/>
      <c r="W61" s="276"/>
      <c r="X61" s="276"/>
      <c r="Y61" s="276"/>
      <c r="Z61" s="276"/>
      <c r="AA61" s="276"/>
      <c r="AB61" s="276"/>
      <c r="AC61" s="273"/>
      <c r="AD61" s="272"/>
      <c r="AE61" s="272"/>
      <c r="AF61" s="225"/>
      <c r="AG61" s="273"/>
      <c r="AH61" s="273"/>
      <c r="AI61" s="273"/>
      <c r="AJ61" s="225"/>
    </row>
    <row r="62" spans="2:36" ht="55.2" x14ac:dyDescent="0.3">
      <c r="B62" s="225"/>
      <c r="C62" s="225"/>
      <c r="D62" s="225"/>
      <c r="E62" s="227"/>
      <c r="F62" s="227"/>
      <c r="G62" s="227"/>
      <c r="H62" s="225"/>
      <c r="I62" s="225"/>
      <c r="J62" s="11" t="s">
        <v>116</v>
      </c>
      <c r="K62" s="7" t="s">
        <v>117</v>
      </c>
      <c r="L62" s="7" t="s">
        <v>85</v>
      </c>
      <c r="M62" s="7">
        <v>2</v>
      </c>
      <c r="N62" s="273"/>
      <c r="O62" s="225"/>
      <c r="P62" s="225"/>
      <c r="Q62" s="225"/>
      <c r="R62" s="274"/>
      <c r="S62" s="274"/>
      <c r="T62" s="275"/>
      <c r="U62" s="275"/>
      <c r="V62" s="276"/>
      <c r="W62" s="276"/>
      <c r="X62" s="276"/>
      <c r="Y62" s="276"/>
      <c r="Z62" s="276"/>
      <c r="AA62" s="276"/>
      <c r="AB62" s="276"/>
      <c r="AC62" s="273"/>
      <c r="AD62" s="272"/>
      <c r="AE62" s="272"/>
      <c r="AF62" s="225"/>
      <c r="AG62" s="273"/>
      <c r="AH62" s="273"/>
      <c r="AI62" s="273"/>
      <c r="AJ62" s="225"/>
    </row>
    <row r="63" spans="2:36" ht="41.4" x14ac:dyDescent="0.3">
      <c r="B63" s="225"/>
      <c r="C63" s="225"/>
      <c r="D63" s="225"/>
      <c r="E63" s="227"/>
      <c r="F63" s="227"/>
      <c r="G63" s="227"/>
      <c r="H63" s="225"/>
      <c r="I63" s="225"/>
      <c r="J63" s="11" t="s">
        <v>209</v>
      </c>
      <c r="K63" s="7" t="s">
        <v>118</v>
      </c>
      <c r="L63" s="7" t="s">
        <v>119</v>
      </c>
      <c r="M63" s="7">
        <v>2</v>
      </c>
      <c r="N63" s="273"/>
      <c r="O63" s="225"/>
      <c r="P63" s="225"/>
      <c r="Q63" s="225"/>
      <c r="R63" s="274"/>
      <c r="S63" s="274"/>
      <c r="T63" s="275"/>
      <c r="U63" s="275"/>
      <c r="V63" s="276"/>
      <c r="W63" s="276"/>
      <c r="X63" s="276"/>
      <c r="Y63" s="276"/>
      <c r="Z63" s="276"/>
      <c r="AA63" s="276"/>
      <c r="AB63" s="276"/>
      <c r="AC63" s="273"/>
      <c r="AD63" s="272"/>
      <c r="AE63" s="272"/>
      <c r="AF63" s="225"/>
      <c r="AG63" s="232"/>
      <c r="AH63" s="232"/>
      <c r="AI63" s="232"/>
      <c r="AJ63" s="261"/>
    </row>
    <row r="64" spans="2:36" ht="30" customHeight="1" x14ac:dyDescent="0.3">
      <c r="B64" s="225"/>
      <c r="C64" s="225"/>
      <c r="D64" s="225"/>
      <c r="E64" s="227"/>
      <c r="F64" s="227"/>
      <c r="G64" s="227"/>
      <c r="H64" s="225"/>
      <c r="I64" s="225"/>
      <c r="J64" s="11" t="s">
        <v>120</v>
      </c>
      <c r="K64" s="7" t="s">
        <v>121</v>
      </c>
      <c r="L64" s="7" t="s">
        <v>119</v>
      </c>
      <c r="M64" s="7">
        <v>2</v>
      </c>
      <c r="N64" s="273"/>
      <c r="O64" s="225"/>
      <c r="P64" s="225"/>
      <c r="Q64" s="225"/>
      <c r="R64" s="274"/>
      <c r="S64" s="274"/>
      <c r="T64" s="275"/>
      <c r="U64" s="275"/>
      <c r="V64" s="276"/>
      <c r="W64" s="276"/>
      <c r="X64" s="276"/>
      <c r="Y64" s="276"/>
      <c r="Z64" s="276"/>
      <c r="AA64" s="276"/>
      <c r="AB64" s="276"/>
      <c r="AC64" s="273"/>
      <c r="AD64" s="272"/>
      <c r="AE64" s="272"/>
      <c r="AF64" s="225"/>
      <c r="AG64" s="232"/>
      <c r="AH64" s="232"/>
      <c r="AI64" s="232"/>
      <c r="AJ64" s="261"/>
    </row>
    <row r="65" spans="2:36" ht="69" customHeight="1" x14ac:dyDescent="0.3">
      <c r="B65" s="261" t="s">
        <v>1038</v>
      </c>
      <c r="C65" s="291" t="s">
        <v>925</v>
      </c>
      <c r="D65" s="291" t="s">
        <v>106</v>
      </c>
      <c r="E65" s="305" t="s">
        <v>67</v>
      </c>
      <c r="F65" s="305" t="s">
        <v>134</v>
      </c>
      <c r="G65" s="305" t="s">
        <v>147</v>
      </c>
      <c r="H65" s="291" t="s">
        <v>70</v>
      </c>
      <c r="I65" s="291" t="s">
        <v>79</v>
      </c>
      <c r="J65" s="20" t="s">
        <v>111</v>
      </c>
      <c r="K65" s="27" t="s">
        <v>112</v>
      </c>
      <c r="L65" s="27" t="s">
        <v>85</v>
      </c>
      <c r="M65" s="61">
        <v>0</v>
      </c>
      <c r="N65" s="285" t="s">
        <v>108</v>
      </c>
      <c r="O65" s="291" t="s">
        <v>322</v>
      </c>
      <c r="P65" s="291" t="s">
        <v>75</v>
      </c>
      <c r="Q65" s="291" t="s">
        <v>76</v>
      </c>
      <c r="R65" s="478" t="s">
        <v>77</v>
      </c>
      <c r="S65" s="478" t="s">
        <v>109</v>
      </c>
      <c r="T65" s="327">
        <f>V65+Y65</f>
        <v>193310</v>
      </c>
      <c r="U65" s="327" t="s">
        <v>79</v>
      </c>
      <c r="V65" s="283">
        <v>164313.5</v>
      </c>
      <c r="W65" s="283" t="s">
        <v>79</v>
      </c>
      <c r="X65" s="283" t="s">
        <v>79</v>
      </c>
      <c r="Y65" s="283">
        <v>28996.5</v>
      </c>
      <c r="Z65" s="283" t="s">
        <v>79</v>
      </c>
      <c r="AA65" s="283" t="s">
        <v>79</v>
      </c>
      <c r="AB65" s="283">
        <v>83242.22</v>
      </c>
      <c r="AC65" s="285" t="s">
        <v>110</v>
      </c>
      <c r="AD65" s="293" t="s">
        <v>79</v>
      </c>
      <c r="AE65" s="293">
        <f>V65+Y65</f>
        <v>193310</v>
      </c>
      <c r="AF65" s="285" t="s">
        <v>79</v>
      </c>
      <c r="AG65" s="314" t="s">
        <v>33</v>
      </c>
      <c r="AH65" s="358" t="s">
        <v>926</v>
      </c>
      <c r="AI65" s="358" t="s">
        <v>927</v>
      </c>
      <c r="AJ65" s="273"/>
    </row>
    <row r="66" spans="2:36" ht="63.6" customHeight="1" x14ac:dyDescent="0.3">
      <c r="B66" s="241"/>
      <c r="C66" s="289"/>
      <c r="D66" s="289"/>
      <c r="E66" s="306"/>
      <c r="F66" s="306"/>
      <c r="G66" s="306"/>
      <c r="H66" s="289"/>
      <c r="I66" s="289"/>
      <c r="J66" s="20" t="s">
        <v>127</v>
      </c>
      <c r="K66" s="27" t="s">
        <v>128</v>
      </c>
      <c r="L66" s="27" t="s">
        <v>85</v>
      </c>
      <c r="M66" s="61">
        <v>26</v>
      </c>
      <c r="N66" s="296"/>
      <c r="O66" s="289"/>
      <c r="P66" s="289"/>
      <c r="Q66" s="289"/>
      <c r="R66" s="479"/>
      <c r="S66" s="479"/>
      <c r="T66" s="328"/>
      <c r="U66" s="328"/>
      <c r="V66" s="287"/>
      <c r="W66" s="287"/>
      <c r="X66" s="287"/>
      <c r="Y66" s="287"/>
      <c r="Z66" s="287"/>
      <c r="AA66" s="287"/>
      <c r="AB66" s="287"/>
      <c r="AC66" s="296"/>
      <c r="AD66" s="294"/>
      <c r="AE66" s="294"/>
      <c r="AF66" s="289"/>
      <c r="AG66" s="314"/>
      <c r="AH66" s="358"/>
      <c r="AI66" s="358"/>
      <c r="AJ66" s="225"/>
    </row>
    <row r="67" spans="2:36" ht="41.4" x14ac:dyDescent="0.3">
      <c r="B67" s="261" t="s">
        <v>950</v>
      </c>
      <c r="C67" s="261" t="s">
        <v>925</v>
      </c>
      <c r="D67" s="261" t="s">
        <v>106</v>
      </c>
      <c r="E67" s="311" t="s">
        <v>67</v>
      </c>
      <c r="F67" s="311" t="s">
        <v>134</v>
      </c>
      <c r="G67" s="311" t="s">
        <v>147</v>
      </c>
      <c r="H67" s="261" t="s">
        <v>70</v>
      </c>
      <c r="I67" s="261" t="s">
        <v>79</v>
      </c>
      <c r="J67" s="11" t="s">
        <v>111</v>
      </c>
      <c r="K67" s="7" t="s">
        <v>112</v>
      </c>
      <c r="L67" s="7" t="s">
        <v>85</v>
      </c>
      <c r="M67" s="63">
        <v>0</v>
      </c>
      <c r="N67" s="232" t="s">
        <v>108</v>
      </c>
      <c r="O67" s="261" t="s">
        <v>322</v>
      </c>
      <c r="P67" s="261" t="s">
        <v>75</v>
      </c>
      <c r="Q67" s="261" t="s">
        <v>76</v>
      </c>
      <c r="R67" s="309" t="s">
        <v>77</v>
      </c>
      <c r="S67" s="309" t="s">
        <v>109</v>
      </c>
      <c r="T67" s="235">
        <f>V67+Y67</f>
        <v>193310</v>
      </c>
      <c r="U67" s="235" t="s">
        <v>79</v>
      </c>
      <c r="V67" s="238">
        <v>164313.5</v>
      </c>
      <c r="W67" s="238" t="s">
        <v>79</v>
      </c>
      <c r="X67" s="238" t="s">
        <v>79</v>
      </c>
      <c r="Y67" s="238">
        <v>28996.5</v>
      </c>
      <c r="Z67" s="238" t="s">
        <v>79</v>
      </c>
      <c r="AA67" s="238" t="s">
        <v>79</v>
      </c>
      <c r="AB67" s="238">
        <v>83242.22</v>
      </c>
      <c r="AC67" s="232" t="s">
        <v>110</v>
      </c>
      <c r="AD67" s="292" t="s">
        <v>79</v>
      </c>
      <c r="AE67" s="292">
        <f>V67+Y67</f>
        <v>193310</v>
      </c>
      <c r="AF67" s="232" t="s">
        <v>79</v>
      </c>
      <c r="AG67" s="232" t="s">
        <v>33</v>
      </c>
      <c r="AH67" s="448" t="s">
        <v>247</v>
      </c>
      <c r="AI67" s="448" t="s">
        <v>251</v>
      </c>
      <c r="AJ67" s="232"/>
    </row>
    <row r="68" spans="2:36" ht="63.6" customHeight="1" x14ac:dyDescent="0.3">
      <c r="B68" s="242"/>
      <c r="C68" s="242"/>
      <c r="D68" s="242"/>
      <c r="E68" s="265"/>
      <c r="F68" s="265"/>
      <c r="G68" s="265"/>
      <c r="H68" s="242"/>
      <c r="I68" s="242"/>
      <c r="J68" s="11" t="s">
        <v>127</v>
      </c>
      <c r="K68" s="7" t="s">
        <v>128</v>
      </c>
      <c r="L68" s="7" t="s">
        <v>85</v>
      </c>
      <c r="M68" s="63">
        <v>26</v>
      </c>
      <c r="N68" s="234"/>
      <c r="O68" s="242"/>
      <c r="P68" s="242"/>
      <c r="Q68" s="242"/>
      <c r="R68" s="256"/>
      <c r="S68" s="256"/>
      <c r="T68" s="237"/>
      <c r="U68" s="237"/>
      <c r="V68" s="240"/>
      <c r="W68" s="240"/>
      <c r="X68" s="240"/>
      <c r="Y68" s="240"/>
      <c r="Z68" s="240"/>
      <c r="AA68" s="240"/>
      <c r="AB68" s="240"/>
      <c r="AC68" s="234"/>
      <c r="AD68" s="258"/>
      <c r="AE68" s="258"/>
      <c r="AF68" s="234"/>
      <c r="AG68" s="234"/>
      <c r="AH68" s="450"/>
      <c r="AI68" s="450"/>
      <c r="AJ68" s="234"/>
    </row>
    <row r="69" spans="2:36" s="36" customFormat="1" ht="96.6" x14ac:dyDescent="0.3">
      <c r="B69" s="261" t="s">
        <v>958</v>
      </c>
      <c r="C69" s="261" t="s">
        <v>325</v>
      </c>
      <c r="D69" s="261" t="s">
        <v>106</v>
      </c>
      <c r="E69" s="311" t="s">
        <v>67</v>
      </c>
      <c r="F69" s="311" t="s">
        <v>134</v>
      </c>
      <c r="G69" s="311" t="s">
        <v>147</v>
      </c>
      <c r="H69" s="261" t="s">
        <v>70</v>
      </c>
      <c r="I69" s="261" t="s">
        <v>79</v>
      </c>
      <c r="J69" s="11" t="s">
        <v>208</v>
      </c>
      <c r="K69" s="7" t="s">
        <v>107</v>
      </c>
      <c r="L69" s="7" t="s">
        <v>86</v>
      </c>
      <c r="M69" s="63">
        <v>40</v>
      </c>
      <c r="N69" s="232" t="s">
        <v>108</v>
      </c>
      <c r="O69" s="261" t="s">
        <v>322</v>
      </c>
      <c r="P69" s="261" t="s">
        <v>75</v>
      </c>
      <c r="Q69" s="261" t="s">
        <v>76</v>
      </c>
      <c r="R69" s="309" t="s">
        <v>77</v>
      </c>
      <c r="S69" s="309" t="s">
        <v>109</v>
      </c>
      <c r="T69" s="235">
        <f>V69+Y69</f>
        <v>85600</v>
      </c>
      <c r="U69" s="235" t="s">
        <v>79</v>
      </c>
      <c r="V69" s="238">
        <v>72760</v>
      </c>
      <c r="W69" s="238" t="s">
        <v>79</v>
      </c>
      <c r="X69" s="238" t="s">
        <v>79</v>
      </c>
      <c r="Y69" s="238">
        <v>12840</v>
      </c>
      <c r="Z69" s="238" t="s">
        <v>79</v>
      </c>
      <c r="AA69" s="238" t="s">
        <v>79</v>
      </c>
      <c r="AB69" s="238">
        <v>36860.660000000003</v>
      </c>
      <c r="AC69" s="232" t="s">
        <v>110</v>
      </c>
      <c r="AD69" s="292" t="s">
        <v>79</v>
      </c>
      <c r="AE69" s="292">
        <f>V69+Y69</f>
        <v>85600</v>
      </c>
      <c r="AF69" s="232" t="s">
        <v>79</v>
      </c>
      <c r="AG69" s="273" t="s">
        <v>33</v>
      </c>
      <c r="AH69" s="273" t="s">
        <v>247</v>
      </c>
      <c r="AI69" s="273" t="s">
        <v>251</v>
      </c>
      <c r="AJ69" s="232"/>
    </row>
    <row r="70" spans="2:36" s="36" customFormat="1" ht="65.7" customHeight="1" x14ac:dyDescent="0.3">
      <c r="B70" s="241"/>
      <c r="C70" s="241"/>
      <c r="D70" s="241"/>
      <c r="E70" s="249"/>
      <c r="F70" s="249"/>
      <c r="G70" s="249"/>
      <c r="H70" s="241"/>
      <c r="I70" s="241"/>
      <c r="J70" s="11" t="s">
        <v>111</v>
      </c>
      <c r="K70" s="7" t="s">
        <v>112</v>
      </c>
      <c r="L70" s="7" t="s">
        <v>85</v>
      </c>
      <c r="M70" s="63">
        <v>1</v>
      </c>
      <c r="N70" s="233"/>
      <c r="O70" s="241"/>
      <c r="P70" s="241"/>
      <c r="Q70" s="241"/>
      <c r="R70" s="255"/>
      <c r="S70" s="255"/>
      <c r="T70" s="236"/>
      <c r="U70" s="236"/>
      <c r="V70" s="239"/>
      <c r="W70" s="239"/>
      <c r="X70" s="239"/>
      <c r="Y70" s="239"/>
      <c r="Z70" s="239"/>
      <c r="AA70" s="239"/>
      <c r="AB70" s="239"/>
      <c r="AC70" s="233"/>
      <c r="AD70" s="257"/>
      <c r="AE70" s="257"/>
      <c r="AF70" s="241"/>
      <c r="AG70" s="273"/>
      <c r="AH70" s="273"/>
      <c r="AI70" s="273"/>
      <c r="AJ70" s="241"/>
    </row>
    <row r="71" spans="2:36" s="36" customFormat="1" ht="74.099999999999994" customHeight="1" x14ac:dyDescent="0.3">
      <c r="B71" s="242"/>
      <c r="C71" s="242"/>
      <c r="D71" s="242"/>
      <c r="E71" s="265"/>
      <c r="F71" s="265"/>
      <c r="G71" s="265"/>
      <c r="H71" s="242"/>
      <c r="I71" s="242"/>
      <c r="J71" s="11" t="s">
        <v>127</v>
      </c>
      <c r="K71" s="7" t="s">
        <v>128</v>
      </c>
      <c r="L71" s="7" t="s">
        <v>85</v>
      </c>
      <c r="M71" s="63">
        <v>40</v>
      </c>
      <c r="N71" s="234"/>
      <c r="O71" s="242"/>
      <c r="P71" s="242"/>
      <c r="Q71" s="242"/>
      <c r="R71" s="256"/>
      <c r="S71" s="256"/>
      <c r="T71" s="237"/>
      <c r="U71" s="237"/>
      <c r="V71" s="240"/>
      <c r="W71" s="240"/>
      <c r="X71" s="240"/>
      <c r="Y71" s="240"/>
      <c r="Z71" s="240"/>
      <c r="AA71" s="240"/>
      <c r="AB71" s="240"/>
      <c r="AC71" s="234"/>
      <c r="AD71" s="258"/>
      <c r="AE71" s="258"/>
      <c r="AF71" s="242"/>
      <c r="AG71" s="273"/>
      <c r="AH71" s="273"/>
      <c r="AI71" s="273"/>
      <c r="AJ71" s="242"/>
    </row>
    <row r="72" spans="2:36" s="36" customFormat="1" ht="62.7" customHeight="1" x14ac:dyDescent="0.3">
      <c r="B72" s="261" t="s">
        <v>995</v>
      </c>
      <c r="C72" s="261" t="s">
        <v>321</v>
      </c>
      <c r="D72" s="261" t="s">
        <v>66</v>
      </c>
      <c r="E72" s="311" t="s">
        <v>67</v>
      </c>
      <c r="F72" s="311" t="s">
        <v>134</v>
      </c>
      <c r="G72" s="311" t="s">
        <v>147</v>
      </c>
      <c r="H72" s="261" t="s">
        <v>70</v>
      </c>
      <c r="I72" s="261" t="s">
        <v>79</v>
      </c>
      <c r="J72" s="506" t="s">
        <v>111</v>
      </c>
      <c r="K72" s="261" t="s">
        <v>112</v>
      </c>
      <c r="L72" s="261" t="s">
        <v>85</v>
      </c>
      <c r="M72" s="513">
        <v>1</v>
      </c>
      <c r="N72" s="232" t="s">
        <v>108</v>
      </c>
      <c r="O72" s="261" t="s">
        <v>322</v>
      </c>
      <c r="P72" s="261" t="s">
        <v>75</v>
      </c>
      <c r="Q72" s="261" t="s">
        <v>76</v>
      </c>
      <c r="R72" s="309" t="s">
        <v>77</v>
      </c>
      <c r="S72" s="309" t="s">
        <v>109</v>
      </c>
      <c r="T72" s="235">
        <f>V72+Y72</f>
        <v>64200</v>
      </c>
      <c r="U72" s="235" t="s">
        <v>79</v>
      </c>
      <c r="V72" s="238">
        <v>54570</v>
      </c>
      <c r="W72" s="238" t="s">
        <v>79</v>
      </c>
      <c r="X72" s="238" t="s">
        <v>79</v>
      </c>
      <c r="Y72" s="238">
        <v>9630</v>
      </c>
      <c r="Z72" s="238" t="s">
        <v>79</v>
      </c>
      <c r="AA72" s="238" t="s">
        <v>79</v>
      </c>
      <c r="AB72" s="238">
        <v>27645.49</v>
      </c>
      <c r="AC72" s="232" t="s">
        <v>110</v>
      </c>
      <c r="AD72" s="292" t="s">
        <v>79</v>
      </c>
      <c r="AE72" s="292">
        <f>V72+Y72</f>
        <v>64200</v>
      </c>
      <c r="AF72" s="232" t="s">
        <v>79</v>
      </c>
      <c r="AG72" s="232" t="s">
        <v>33</v>
      </c>
      <c r="AH72" s="232" t="s">
        <v>253</v>
      </c>
      <c r="AI72" s="232" t="s">
        <v>167</v>
      </c>
      <c r="AJ72" s="232"/>
    </row>
    <row r="73" spans="2:36" s="36" customFormat="1" ht="17.7" customHeight="1" x14ac:dyDescent="0.3">
      <c r="B73" s="241"/>
      <c r="C73" s="241"/>
      <c r="D73" s="241"/>
      <c r="E73" s="249"/>
      <c r="F73" s="249"/>
      <c r="G73" s="249"/>
      <c r="H73" s="241"/>
      <c r="I73" s="241"/>
      <c r="J73" s="507"/>
      <c r="K73" s="242"/>
      <c r="L73" s="242"/>
      <c r="M73" s="515"/>
      <c r="N73" s="233"/>
      <c r="O73" s="241"/>
      <c r="P73" s="241"/>
      <c r="Q73" s="241"/>
      <c r="R73" s="255"/>
      <c r="S73" s="255"/>
      <c r="T73" s="236"/>
      <c r="U73" s="236"/>
      <c r="V73" s="239"/>
      <c r="W73" s="239"/>
      <c r="X73" s="239"/>
      <c r="Y73" s="239"/>
      <c r="Z73" s="239"/>
      <c r="AA73" s="239"/>
      <c r="AB73" s="239"/>
      <c r="AC73" s="233"/>
      <c r="AD73" s="257"/>
      <c r="AE73" s="257"/>
      <c r="AF73" s="241"/>
      <c r="AG73" s="233"/>
      <c r="AH73" s="233"/>
      <c r="AI73" s="233"/>
      <c r="AJ73" s="241"/>
    </row>
    <row r="74" spans="2:36" s="36" customFormat="1" ht="69" customHeight="1" x14ac:dyDescent="0.3">
      <c r="B74" s="242"/>
      <c r="C74" s="242"/>
      <c r="D74" s="242"/>
      <c r="E74" s="265"/>
      <c r="F74" s="265"/>
      <c r="G74" s="265"/>
      <c r="H74" s="242"/>
      <c r="I74" s="242"/>
      <c r="J74" s="11" t="s">
        <v>127</v>
      </c>
      <c r="K74" s="7" t="s">
        <v>128</v>
      </c>
      <c r="L74" s="7" t="s">
        <v>85</v>
      </c>
      <c r="M74" s="63">
        <v>30</v>
      </c>
      <c r="N74" s="234"/>
      <c r="O74" s="242"/>
      <c r="P74" s="242"/>
      <c r="Q74" s="242"/>
      <c r="R74" s="256"/>
      <c r="S74" s="256"/>
      <c r="T74" s="237"/>
      <c r="U74" s="237"/>
      <c r="V74" s="240"/>
      <c r="W74" s="240"/>
      <c r="X74" s="240"/>
      <c r="Y74" s="240"/>
      <c r="Z74" s="240"/>
      <c r="AA74" s="240"/>
      <c r="AB74" s="240"/>
      <c r="AC74" s="234"/>
      <c r="AD74" s="258"/>
      <c r="AE74" s="258"/>
      <c r="AF74" s="242"/>
      <c r="AG74" s="234"/>
      <c r="AH74" s="234"/>
      <c r="AI74" s="234"/>
      <c r="AJ74" s="242"/>
    </row>
    <row r="75" spans="2:36" s="36" customFormat="1" ht="132" customHeight="1" x14ac:dyDescent="0.3">
      <c r="B75" s="225" t="s">
        <v>234</v>
      </c>
      <c r="C75" s="225" t="s">
        <v>235</v>
      </c>
      <c r="D75" s="225" t="s">
        <v>106</v>
      </c>
      <c r="E75" s="227" t="s">
        <v>67</v>
      </c>
      <c r="F75" s="227" t="s">
        <v>184</v>
      </c>
      <c r="G75" s="227" t="s">
        <v>147</v>
      </c>
      <c r="H75" s="225" t="s">
        <v>70</v>
      </c>
      <c r="I75" s="225" t="s">
        <v>79</v>
      </c>
      <c r="J75" s="11" t="s">
        <v>208</v>
      </c>
      <c r="K75" s="7" t="s">
        <v>107</v>
      </c>
      <c r="L75" s="7" t="s">
        <v>86</v>
      </c>
      <c r="M75" s="7">
        <v>40</v>
      </c>
      <c r="N75" s="273" t="s">
        <v>108</v>
      </c>
      <c r="O75" s="225" t="s">
        <v>238</v>
      </c>
      <c r="P75" s="225" t="s">
        <v>75</v>
      </c>
      <c r="Q75" s="225" t="s">
        <v>76</v>
      </c>
      <c r="R75" s="274" t="s">
        <v>77</v>
      </c>
      <c r="S75" s="274" t="s">
        <v>109</v>
      </c>
      <c r="T75" s="275">
        <f>V75+Y75</f>
        <v>124213.34</v>
      </c>
      <c r="U75" s="275" t="s">
        <v>79</v>
      </c>
      <c r="V75" s="238">
        <v>105581.34</v>
      </c>
      <c r="W75" s="276" t="s">
        <v>79</v>
      </c>
      <c r="X75" s="276" t="s">
        <v>79</v>
      </c>
      <c r="Y75" s="276">
        <v>18632</v>
      </c>
      <c r="Z75" s="276" t="s">
        <v>98</v>
      </c>
      <c r="AA75" s="276" t="s">
        <v>79</v>
      </c>
      <c r="AB75" s="276">
        <v>55806</v>
      </c>
      <c r="AC75" s="273" t="s">
        <v>149</v>
      </c>
      <c r="AD75" s="272" t="s">
        <v>79</v>
      </c>
      <c r="AE75" s="272">
        <f>V75+Y75</f>
        <v>124213.34</v>
      </c>
      <c r="AF75" s="273" t="s">
        <v>79</v>
      </c>
      <c r="AG75" s="234" t="s">
        <v>33</v>
      </c>
      <c r="AH75" s="234" t="s">
        <v>174</v>
      </c>
      <c r="AI75" s="234" t="s">
        <v>157</v>
      </c>
      <c r="AJ75" s="234"/>
    </row>
    <row r="76" spans="2:36" s="36" customFormat="1" ht="86.1" customHeight="1" x14ac:dyDescent="0.3">
      <c r="B76" s="225"/>
      <c r="C76" s="225"/>
      <c r="D76" s="225"/>
      <c r="E76" s="227"/>
      <c r="F76" s="227"/>
      <c r="G76" s="227"/>
      <c r="H76" s="225"/>
      <c r="I76" s="225"/>
      <c r="J76" s="11" t="s">
        <v>111</v>
      </c>
      <c r="K76" s="7" t="s">
        <v>112</v>
      </c>
      <c r="L76" s="7" t="s">
        <v>85</v>
      </c>
      <c r="M76" s="7">
        <v>2</v>
      </c>
      <c r="N76" s="273"/>
      <c r="O76" s="225"/>
      <c r="P76" s="225"/>
      <c r="Q76" s="225"/>
      <c r="R76" s="274"/>
      <c r="S76" s="274"/>
      <c r="T76" s="275"/>
      <c r="U76" s="275"/>
      <c r="V76" s="239"/>
      <c r="W76" s="276"/>
      <c r="X76" s="276"/>
      <c r="Y76" s="276"/>
      <c r="Z76" s="276"/>
      <c r="AA76" s="276"/>
      <c r="AB76" s="276"/>
      <c r="AC76" s="273"/>
      <c r="AD76" s="272"/>
      <c r="AE76" s="272"/>
      <c r="AF76" s="225"/>
      <c r="AG76" s="273"/>
      <c r="AH76" s="273"/>
      <c r="AI76" s="273"/>
      <c r="AJ76" s="225"/>
    </row>
    <row r="77" spans="2:36" s="36" customFormat="1" ht="59.1" customHeight="1" x14ac:dyDescent="0.3">
      <c r="B77" s="225"/>
      <c r="C77" s="225"/>
      <c r="D77" s="225"/>
      <c r="E77" s="227"/>
      <c r="F77" s="227"/>
      <c r="G77" s="227"/>
      <c r="H77" s="225"/>
      <c r="I77" s="225"/>
      <c r="J77" s="11" t="s">
        <v>127</v>
      </c>
      <c r="K77" s="7" t="s">
        <v>128</v>
      </c>
      <c r="L77" s="7" t="s">
        <v>85</v>
      </c>
      <c r="M77" s="63">
        <v>68</v>
      </c>
      <c r="N77" s="273"/>
      <c r="O77" s="225"/>
      <c r="P77" s="225"/>
      <c r="Q77" s="225"/>
      <c r="R77" s="274"/>
      <c r="S77" s="274"/>
      <c r="T77" s="275"/>
      <c r="U77" s="275"/>
      <c r="V77" s="240"/>
      <c r="W77" s="276"/>
      <c r="X77" s="276"/>
      <c r="Y77" s="276"/>
      <c r="Z77" s="276"/>
      <c r="AA77" s="276"/>
      <c r="AB77" s="276"/>
      <c r="AC77" s="273"/>
      <c r="AD77" s="272"/>
      <c r="AE77" s="272"/>
      <c r="AF77" s="225"/>
      <c r="AG77" s="273"/>
      <c r="AH77" s="273"/>
      <c r="AI77" s="273"/>
      <c r="AJ77" s="225"/>
    </row>
    <row r="78" spans="2:36" s="36" customFormat="1" ht="134.1" customHeight="1" x14ac:dyDescent="0.3">
      <c r="B78" s="225" t="s">
        <v>236</v>
      </c>
      <c r="C78" s="225" t="s">
        <v>237</v>
      </c>
      <c r="D78" s="225" t="s">
        <v>106</v>
      </c>
      <c r="E78" s="227" t="s">
        <v>67</v>
      </c>
      <c r="F78" s="227" t="s">
        <v>134</v>
      </c>
      <c r="G78" s="227" t="s">
        <v>147</v>
      </c>
      <c r="H78" s="261" t="s">
        <v>70</v>
      </c>
      <c r="I78" s="225" t="s">
        <v>79</v>
      </c>
      <c r="J78" s="11" t="s">
        <v>208</v>
      </c>
      <c r="K78" s="7" t="s">
        <v>107</v>
      </c>
      <c r="L78" s="7" t="s">
        <v>86</v>
      </c>
      <c r="M78" s="7">
        <v>40</v>
      </c>
      <c r="N78" s="273" t="s">
        <v>108</v>
      </c>
      <c r="O78" s="225" t="s">
        <v>238</v>
      </c>
      <c r="P78" s="225" t="s">
        <v>75</v>
      </c>
      <c r="Q78" s="225" t="s">
        <v>76</v>
      </c>
      <c r="R78" s="274" t="s">
        <v>77</v>
      </c>
      <c r="S78" s="309" t="s">
        <v>109</v>
      </c>
      <c r="T78" s="235">
        <f>V78+Y78</f>
        <v>120571.49</v>
      </c>
      <c r="U78" s="235" t="s">
        <v>79</v>
      </c>
      <c r="V78" s="238">
        <v>102485.77</v>
      </c>
      <c r="W78" s="238" t="s">
        <v>79</v>
      </c>
      <c r="X78" s="238" t="s">
        <v>79</v>
      </c>
      <c r="Y78" s="238">
        <v>18085.72</v>
      </c>
      <c r="Z78" s="238" t="s">
        <v>79</v>
      </c>
      <c r="AA78" s="238" t="s">
        <v>79</v>
      </c>
      <c r="AB78" s="238">
        <v>54169.8</v>
      </c>
      <c r="AC78" s="232" t="s">
        <v>110</v>
      </c>
      <c r="AD78" s="292" t="s">
        <v>79</v>
      </c>
      <c r="AE78" s="292">
        <f>V78+Y78</f>
        <v>120571.49</v>
      </c>
      <c r="AF78" s="232" t="s">
        <v>79</v>
      </c>
      <c r="AG78" s="273" t="s">
        <v>33</v>
      </c>
      <c r="AH78" s="273" t="s">
        <v>174</v>
      </c>
      <c r="AI78" s="273" t="s">
        <v>157</v>
      </c>
      <c r="AJ78" s="232"/>
    </row>
    <row r="79" spans="2:36" s="36" customFormat="1" ht="65.099999999999994" customHeight="1" x14ac:dyDescent="0.3">
      <c r="B79" s="225"/>
      <c r="C79" s="225"/>
      <c r="D79" s="225"/>
      <c r="E79" s="227"/>
      <c r="F79" s="227"/>
      <c r="G79" s="227"/>
      <c r="H79" s="241"/>
      <c r="I79" s="225"/>
      <c r="J79" s="11" t="s">
        <v>111</v>
      </c>
      <c r="K79" s="7" t="s">
        <v>112</v>
      </c>
      <c r="L79" s="7" t="s">
        <v>85</v>
      </c>
      <c r="M79" s="7">
        <v>2</v>
      </c>
      <c r="N79" s="273"/>
      <c r="O79" s="225"/>
      <c r="P79" s="225"/>
      <c r="Q79" s="225"/>
      <c r="R79" s="274"/>
      <c r="S79" s="255"/>
      <c r="T79" s="236"/>
      <c r="U79" s="236"/>
      <c r="V79" s="239"/>
      <c r="W79" s="239"/>
      <c r="X79" s="239"/>
      <c r="Y79" s="239"/>
      <c r="Z79" s="239"/>
      <c r="AA79" s="239"/>
      <c r="AB79" s="239"/>
      <c r="AC79" s="233"/>
      <c r="AD79" s="257"/>
      <c r="AE79" s="257"/>
      <c r="AF79" s="241"/>
      <c r="AG79" s="273"/>
      <c r="AH79" s="273"/>
      <c r="AI79" s="273"/>
      <c r="AJ79" s="241"/>
    </row>
    <row r="80" spans="2:36" s="36" customFormat="1" ht="62.1" customHeight="1" x14ac:dyDescent="0.3">
      <c r="B80" s="225"/>
      <c r="C80" s="225"/>
      <c r="D80" s="225"/>
      <c r="E80" s="227"/>
      <c r="F80" s="227"/>
      <c r="G80" s="227"/>
      <c r="H80" s="242"/>
      <c r="I80" s="225"/>
      <c r="J80" s="11" t="s">
        <v>127</v>
      </c>
      <c r="K80" s="7" t="s">
        <v>128</v>
      </c>
      <c r="L80" s="7" t="s">
        <v>85</v>
      </c>
      <c r="M80" s="63">
        <v>66</v>
      </c>
      <c r="N80" s="273"/>
      <c r="O80" s="225"/>
      <c r="P80" s="225"/>
      <c r="Q80" s="225"/>
      <c r="R80" s="274"/>
      <c r="S80" s="256"/>
      <c r="T80" s="237"/>
      <c r="U80" s="237"/>
      <c r="V80" s="240"/>
      <c r="W80" s="240"/>
      <c r="X80" s="240"/>
      <c r="Y80" s="240"/>
      <c r="Z80" s="240"/>
      <c r="AA80" s="240"/>
      <c r="AB80" s="240"/>
      <c r="AC80" s="234"/>
      <c r="AD80" s="258"/>
      <c r="AE80" s="258"/>
      <c r="AF80" s="242"/>
      <c r="AG80" s="273"/>
      <c r="AH80" s="273"/>
      <c r="AI80" s="273"/>
      <c r="AJ80" s="242"/>
    </row>
    <row r="81" spans="2:36" s="36" customFormat="1" ht="126.6" customHeight="1" x14ac:dyDescent="0.3">
      <c r="B81" s="261" t="s">
        <v>239</v>
      </c>
      <c r="C81" s="261" t="s">
        <v>240</v>
      </c>
      <c r="D81" s="261" t="s">
        <v>106</v>
      </c>
      <c r="E81" s="311" t="s">
        <v>67</v>
      </c>
      <c r="F81" s="311" t="s">
        <v>134</v>
      </c>
      <c r="G81" s="311" t="s">
        <v>147</v>
      </c>
      <c r="H81" s="261" t="s">
        <v>70</v>
      </c>
      <c r="I81" s="261" t="s">
        <v>79</v>
      </c>
      <c r="J81" s="11" t="s">
        <v>208</v>
      </c>
      <c r="K81" s="7" t="s">
        <v>107</v>
      </c>
      <c r="L81" s="7" t="s">
        <v>86</v>
      </c>
      <c r="M81" s="63">
        <v>40</v>
      </c>
      <c r="N81" s="232" t="s">
        <v>108</v>
      </c>
      <c r="O81" s="261" t="s">
        <v>238</v>
      </c>
      <c r="P81" s="261" t="s">
        <v>75</v>
      </c>
      <c r="Q81" s="261" t="s">
        <v>76</v>
      </c>
      <c r="R81" s="309" t="s">
        <v>77</v>
      </c>
      <c r="S81" s="309" t="s">
        <v>109</v>
      </c>
      <c r="T81" s="235">
        <f>V81+Y81</f>
        <v>93453.86</v>
      </c>
      <c r="U81" s="235" t="s">
        <v>79</v>
      </c>
      <c r="V81" s="238">
        <v>79435.78</v>
      </c>
      <c r="W81" s="238" t="s">
        <v>79</v>
      </c>
      <c r="X81" s="238" t="s">
        <v>79</v>
      </c>
      <c r="Y81" s="238">
        <v>14018.08</v>
      </c>
      <c r="Z81" s="238" t="s">
        <v>79</v>
      </c>
      <c r="AA81" s="238" t="s">
        <v>79</v>
      </c>
      <c r="AB81" s="238">
        <v>41986.52</v>
      </c>
      <c r="AC81" s="232" t="s">
        <v>110</v>
      </c>
      <c r="AD81" s="292" t="s">
        <v>79</v>
      </c>
      <c r="AE81" s="292">
        <f>V81+Y81</f>
        <v>93453.86</v>
      </c>
      <c r="AF81" s="232" t="s">
        <v>79</v>
      </c>
      <c r="AG81" s="273" t="s">
        <v>33</v>
      </c>
      <c r="AH81" s="273" t="s">
        <v>174</v>
      </c>
      <c r="AI81" s="273" t="s">
        <v>157</v>
      </c>
      <c r="AJ81" s="232"/>
    </row>
    <row r="82" spans="2:36" s="36" customFormat="1" ht="65.7" customHeight="1" x14ac:dyDescent="0.3">
      <c r="B82" s="241"/>
      <c r="C82" s="241"/>
      <c r="D82" s="241"/>
      <c r="E82" s="249"/>
      <c r="F82" s="249"/>
      <c r="G82" s="249"/>
      <c r="H82" s="241"/>
      <c r="I82" s="241"/>
      <c r="J82" s="11" t="s">
        <v>111</v>
      </c>
      <c r="K82" s="7" t="s">
        <v>112</v>
      </c>
      <c r="L82" s="7" t="s">
        <v>85</v>
      </c>
      <c r="M82" s="63">
        <v>1</v>
      </c>
      <c r="N82" s="233"/>
      <c r="O82" s="241"/>
      <c r="P82" s="241"/>
      <c r="Q82" s="241"/>
      <c r="R82" s="255"/>
      <c r="S82" s="255"/>
      <c r="T82" s="236"/>
      <c r="U82" s="236"/>
      <c r="V82" s="239"/>
      <c r="W82" s="239"/>
      <c r="X82" s="239"/>
      <c r="Y82" s="239"/>
      <c r="Z82" s="239"/>
      <c r="AA82" s="239"/>
      <c r="AB82" s="239"/>
      <c r="AC82" s="233"/>
      <c r="AD82" s="257"/>
      <c r="AE82" s="257"/>
      <c r="AF82" s="241"/>
      <c r="AG82" s="273"/>
      <c r="AH82" s="273"/>
      <c r="AI82" s="273"/>
      <c r="AJ82" s="241"/>
    </row>
    <row r="83" spans="2:36" s="36" customFormat="1" ht="74.099999999999994" customHeight="1" x14ac:dyDescent="0.3">
      <c r="B83" s="242"/>
      <c r="C83" s="242"/>
      <c r="D83" s="242"/>
      <c r="E83" s="265"/>
      <c r="F83" s="265"/>
      <c r="G83" s="265"/>
      <c r="H83" s="242"/>
      <c r="I83" s="242"/>
      <c r="J83" s="11" t="s">
        <v>127</v>
      </c>
      <c r="K83" s="7" t="s">
        <v>128</v>
      </c>
      <c r="L83" s="7" t="s">
        <v>85</v>
      </c>
      <c r="M83" s="63">
        <v>35</v>
      </c>
      <c r="N83" s="234"/>
      <c r="O83" s="242"/>
      <c r="P83" s="242"/>
      <c r="Q83" s="242"/>
      <c r="R83" s="256"/>
      <c r="S83" s="256"/>
      <c r="T83" s="237"/>
      <c r="U83" s="237"/>
      <c r="V83" s="240"/>
      <c r="W83" s="240"/>
      <c r="X83" s="240"/>
      <c r="Y83" s="240"/>
      <c r="Z83" s="240"/>
      <c r="AA83" s="240"/>
      <c r="AB83" s="240"/>
      <c r="AC83" s="234"/>
      <c r="AD83" s="258"/>
      <c r="AE83" s="258"/>
      <c r="AF83" s="242"/>
      <c r="AG83" s="273"/>
      <c r="AH83" s="273"/>
      <c r="AI83" s="273"/>
      <c r="AJ83" s="242"/>
    </row>
    <row r="84" spans="2:36" s="36" customFormat="1" ht="127.2" customHeight="1" x14ac:dyDescent="0.3">
      <c r="B84" s="261" t="s">
        <v>241</v>
      </c>
      <c r="C84" s="261" t="s">
        <v>242</v>
      </c>
      <c r="D84" s="261" t="s">
        <v>66</v>
      </c>
      <c r="E84" s="311" t="s">
        <v>67</v>
      </c>
      <c r="F84" s="311" t="s">
        <v>134</v>
      </c>
      <c r="G84" s="311" t="s">
        <v>147</v>
      </c>
      <c r="H84" s="261" t="s">
        <v>70</v>
      </c>
      <c r="I84" s="261" t="s">
        <v>79</v>
      </c>
      <c r="J84" s="11" t="s">
        <v>208</v>
      </c>
      <c r="K84" s="7" t="s">
        <v>107</v>
      </c>
      <c r="L84" s="7" t="s">
        <v>86</v>
      </c>
      <c r="M84" s="63">
        <v>40</v>
      </c>
      <c r="N84" s="232" t="s">
        <v>108</v>
      </c>
      <c r="O84" s="261" t="s">
        <v>238</v>
      </c>
      <c r="P84" s="261" t="s">
        <v>75</v>
      </c>
      <c r="Q84" s="261" t="s">
        <v>76</v>
      </c>
      <c r="R84" s="309" t="s">
        <v>77</v>
      </c>
      <c r="S84" s="309" t="s">
        <v>109</v>
      </c>
      <c r="T84" s="235">
        <f>V84+Y84</f>
        <v>78268.78</v>
      </c>
      <c r="U84" s="235" t="s">
        <v>79</v>
      </c>
      <c r="V84" s="238">
        <v>66528.460000000006</v>
      </c>
      <c r="W84" s="238" t="s">
        <v>79</v>
      </c>
      <c r="X84" s="238" t="s">
        <v>79</v>
      </c>
      <c r="Y84" s="238">
        <v>11740.32</v>
      </c>
      <c r="Z84" s="238" t="s">
        <v>79</v>
      </c>
      <c r="AA84" s="238" t="s">
        <v>79</v>
      </c>
      <c r="AB84" s="238">
        <v>35164.239999999998</v>
      </c>
      <c r="AC84" s="232" t="s">
        <v>110</v>
      </c>
      <c r="AD84" s="292" t="s">
        <v>79</v>
      </c>
      <c r="AE84" s="292">
        <f>V84+Y84</f>
        <v>78268.78</v>
      </c>
      <c r="AF84" s="232" t="s">
        <v>79</v>
      </c>
      <c r="AG84" s="232" t="s">
        <v>33</v>
      </c>
      <c r="AH84" s="232" t="s">
        <v>174</v>
      </c>
      <c r="AI84" s="232" t="s">
        <v>157</v>
      </c>
      <c r="AJ84" s="232"/>
    </row>
    <row r="85" spans="2:36" s="36" customFormat="1" ht="65.7" customHeight="1" x14ac:dyDescent="0.3">
      <c r="B85" s="241"/>
      <c r="C85" s="241"/>
      <c r="D85" s="241"/>
      <c r="E85" s="249"/>
      <c r="F85" s="249"/>
      <c r="G85" s="249"/>
      <c r="H85" s="241"/>
      <c r="I85" s="241"/>
      <c r="J85" s="11" t="s">
        <v>111</v>
      </c>
      <c r="K85" s="7" t="s">
        <v>112</v>
      </c>
      <c r="L85" s="7" t="s">
        <v>85</v>
      </c>
      <c r="M85" s="63">
        <v>1</v>
      </c>
      <c r="N85" s="233"/>
      <c r="O85" s="241"/>
      <c r="P85" s="241"/>
      <c r="Q85" s="241"/>
      <c r="R85" s="255"/>
      <c r="S85" s="255"/>
      <c r="T85" s="236"/>
      <c r="U85" s="236"/>
      <c r="V85" s="239"/>
      <c r="W85" s="239"/>
      <c r="X85" s="239"/>
      <c r="Y85" s="239"/>
      <c r="Z85" s="239"/>
      <c r="AA85" s="239"/>
      <c r="AB85" s="239"/>
      <c r="AC85" s="233"/>
      <c r="AD85" s="257"/>
      <c r="AE85" s="257"/>
      <c r="AF85" s="241"/>
      <c r="AG85" s="233"/>
      <c r="AH85" s="233"/>
      <c r="AI85" s="233"/>
      <c r="AJ85" s="241"/>
    </row>
    <row r="86" spans="2:36" s="36" customFormat="1" ht="69" customHeight="1" x14ac:dyDescent="0.3">
      <c r="B86" s="242"/>
      <c r="C86" s="242"/>
      <c r="D86" s="242"/>
      <c r="E86" s="265"/>
      <c r="F86" s="265"/>
      <c r="G86" s="265"/>
      <c r="H86" s="242"/>
      <c r="I86" s="242"/>
      <c r="J86" s="11" t="s">
        <v>127</v>
      </c>
      <c r="K86" s="7" t="s">
        <v>128</v>
      </c>
      <c r="L86" s="7" t="s">
        <v>85</v>
      </c>
      <c r="M86" s="63">
        <v>10</v>
      </c>
      <c r="N86" s="234"/>
      <c r="O86" s="242"/>
      <c r="P86" s="242"/>
      <c r="Q86" s="242"/>
      <c r="R86" s="256"/>
      <c r="S86" s="256"/>
      <c r="T86" s="237"/>
      <c r="U86" s="237"/>
      <c r="V86" s="240"/>
      <c r="W86" s="240"/>
      <c r="X86" s="240"/>
      <c r="Y86" s="240"/>
      <c r="Z86" s="240"/>
      <c r="AA86" s="240"/>
      <c r="AB86" s="240"/>
      <c r="AC86" s="234"/>
      <c r="AD86" s="258"/>
      <c r="AE86" s="258"/>
      <c r="AF86" s="242"/>
      <c r="AG86" s="234"/>
      <c r="AH86" s="234"/>
      <c r="AI86" s="234"/>
      <c r="AJ86" s="242"/>
    </row>
    <row r="87" spans="2:36" ht="52.2" customHeight="1" x14ac:dyDescent="0.3">
      <c r="B87" s="225" t="s">
        <v>243</v>
      </c>
      <c r="C87" s="225" t="s">
        <v>244</v>
      </c>
      <c r="D87" s="225" t="s">
        <v>66</v>
      </c>
      <c r="E87" s="227" t="s">
        <v>67</v>
      </c>
      <c r="F87" s="227" t="s">
        <v>132</v>
      </c>
      <c r="G87" s="227" t="s">
        <v>69</v>
      </c>
      <c r="H87" s="225" t="s">
        <v>70</v>
      </c>
      <c r="I87" s="225" t="s">
        <v>79</v>
      </c>
      <c r="J87" s="11" t="s">
        <v>113</v>
      </c>
      <c r="K87" s="7" t="s">
        <v>114</v>
      </c>
      <c r="L87" s="7" t="s">
        <v>115</v>
      </c>
      <c r="M87" s="7">
        <v>2</v>
      </c>
      <c r="N87" s="273" t="s">
        <v>108</v>
      </c>
      <c r="O87" s="225" t="s">
        <v>238</v>
      </c>
      <c r="P87" s="225" t="s">
        <v>75</v>
      </c>
      <c r="Q87" s="225" t="s">
        <v>76</v>
      </c>
      <c r="R87" s="274" t="s">
        <v>77</v>
      </c>
      <c r="S87" s="274" t="s">
        <v>109</v>
      </c>
      <c r="T87" s="275">
        <f>V87+Y87</f>
        <v>110402.58</v>
      </c>
      <c r="U87" s="275" t="s">
        <v>79</v>
      </c>
      <c r="V87" s="276">
        <v>93842.2</v>
      </c>
      <c r="W87" s="276" t="s">
        <v>79</v>
      </c>
      <c r="X87" s="276" t="s">
        <v>79</v>
      </c>
      <c r="Y87" s="276">
        <v>16560.38</v>
      </c>
      <c r="Z87" s="276" t="s">
        <v>79</v>
      </c>
      <c r="AA87" s="276" t="s">
        <v>79</v>
      </c>
      <c r="AB87" s="276">
        <v>49601.16</v>
      </c>
      <c r="AC87" s="273" t="s">
        <v>80</v>
      </c>
      <c r="AD87" s="272" t="s">
        <v>79</v>
      </c>
      <c r="AE87" s="272">
        <f>V87+Y87</f>
        <v>110402.58</v>
      </c>
      <c r="AF87" s="273" t="s">
        <v>79</v>
      </c>
      <c r="AG87" s="273" t="s">
        <v>33</v>
      </c>
      <c r="AH87" s="273" t="s">
        <v>176</v>
      </c>
      <c r="AI87" s="273" t="s">
        <v>160</v>
      </c>
      <c r="AJ87" s="273"/>
    </row>
    <row r="88" spans="2:36" ht="55.2" x14ac:dyDescent="0.3">
      <c r="B88" s="225"/>
      <c r="C88" s="225"/>
      <c r="D88" s="225"/>
      <c r="E88" s="227"/>
      <c r="F88" s="227"/>
      <c r="G88" s="227"/>
      <c r="H88" s="225"/>
      <c r="I88" s="225"/>
      <c r="J88" s="11" t="s">
        <v>116</v>
      </c>
      <c r="K88" s="7" t="s">
        <v>117</v>
      </c>
      <c r="L88" s="7" t="s">
        <v>85</v>
      </c>
      <c r="M88" s="7">
        <v>2</v>
      </c>
      <c r="N88" s="273"/>
      <c r="O88" s="225"/>
      <c r="P88" s="225"/>
      <c r="Q88" s="225"/>
      <c r="R88" s="274"/>
      <c r="S88" s="274"/>
      <c r="T88" s="275"/>
      <c r="U88" s="275"/>
      <c r="V88" s="276"/>
      <c r="W88" s="276"/>
      <c r="X88" s="276"/>
      <c r="Y88" s="276"/>
      <c r="Z88" s="276"/>
      <c r="AA88" s="276"/>
      <c r="AB88" s="276"/>
      <c r="AC88" s="273"/>
      <c r="AD88" s="272"/>
      <c r="AE88" s="272"/>
      <c r="AF88" s="225"/>
      <c r="AG88" s="273"/>
      <c r="AH88" s="273"/>
      <c r="AI88" s="273"/>
      <c r="AJ88" s="225"/>
    </row>
    <row r="89" spans="2:36" ht="41.4" x14ac:dyDescent="0.3">
      <c r="B89" s="225"/>
      <c r="C89" s="225"/>
      <c r="D89" s="225"/>
      <c r="E89" s="227"/>
      <c r="F89" s="227"/>
      <c r="G89" s="227"/>
      <c r="H89" s="225"/>
      <c r="I89" s="225"/>
      <c r="J89" s="11" t="s">
        <v>209</v>
      </c>
      <c r="K89" s="7" t="s">
        <v>118</v>
      </c>
      <c r="L89" s="7" t="s">
        <v>119</v>
      </c>
      <c r="M89" s="7">
        <v>2</v>
      </c>
      <c r="N89" s="273"/>
      <c r="O89" s="225"/>
      <c r="P89" s="225"/>
      <c r="Q89" s="225"/>
      <c r="R89" s="274"/>
      <c r="S89" s="274"/>
      <c r="T89" s="275"/>
      <c r="U89" s="275"/>
      <c r="V89" s="276"/>
      <c r="W89" s="276"/>
      <c r="X89" s="276"/>
      <c r="Y89" s="276"/>
      <c r="Z89" s="276"/>
      <c r="AA89" s="276"/>
      <c r="AB89" s="276"/>
      <c r="AC89" s="273"/>
      <c r="AD89" s="272"/>
      <c r="AE89" s="272"/>
      <c r="AF89" s="225"/>
      <c r="AG89" s="273"/>
      <c r="AH89" s="273"/>
      <c r="AI89" s="273"/>
      <c r="AJ89" s="225"/>
    </row>
    <row r="90" spans="2:36" ht="27.6" x14ac:dyDescent="0.3">
      <c r="B90" s="225"/>
      <c r="C90" s="225"/>
      <c r="D90" s="225"/>
      <c r="E90" s="227"/>
      <c r="F90" s="227"/>
      <c r="G90" s="227"/>
      <c r="H90" s="225"/>
      <c r="I90" s="225"/>
      <c r="J90" s="11" t="s">
        <v>120</v>
      </c>
      <c r="K90" s="7" t="s">
        <v>121</v>
      </c>
      <c r="L90" s="7" t="s">
        <v>119</v>
      </c>
      <c r="M90" s="63">
        <v>2</v>
      </c>
      <c r="N90" s="273"/>
      <c r="O90" s="225"/>
      <c r="P90" s="225"/>
      <c r="Q90" s="225"/>
      <c r="R90" s="274"/>
      <c r="S90" s="274"/>
      <c r="T90" s="275"/>
      <c r="U90" s="275"/>
      <c r="V90" s="276"/>
      <c r="W90" s="276"/>
      <c r="X90" s="276"/>
      <c r="Y90" s="276"/>
      <c r="Z90" s="276"/>
      <c r="AA90" s="276"/>
      <c r="AB90" s="276"/>
      <c r="AC90" s="273"/>
      <c r="AD90" s="272"/>
      <c r="AE90" s="272"/>
      <c r="AF90" s="225"/>
      <c r="AG90" s="273"/>
      <c r="AH90" s="273"/>
      <c r="AI90" s="273"/>
      <c r="AJ90" s="225"/>
    </row>
    <row r="91" spans="2:36" s="36" customFormat="1" ht="126.6" customHeight="1" x14ac:dyDescent="0.3">
      <c r="B91" s="261" t="s">
        <v>245</v>
      </c>
      <c r="C91" s="261" t="s">
        <v>235</v>
      </c>
      <c r="D91" s="261" t="s">
        <v>66</v>
      </c>
      <c r="E91" s="311" t="s">
        <v>67</v>
      </c>
      <c r="F91" s="311" t="s">
        <v>134</v>
      </c>
      <c r="G91" s="311" t="s">
        <v>147</v>
      </c>
      <c r="H91" s="261" t="s">
        <v>70</v>
      </c>
      <c r="I91" s="261" t="s">
        <v>79</v>
      </c>
      <c r="J91" s="28" t="s">
        <v>208</v>
      </c>
      <c r="K91" s="14" t="s">
        <v>107</v>
      </c>
      <c r="L91" s="14" t="s">
        <v>86</v>
      </c>
      <c r="M91" s="71">
        <v>40</v>
      </c>
      <c r="N91" s="232" t="s">
        <v>108</v>
      </c>
      <c r="O91" s="261" t="s">
        <v>238</v>
      </c>
      <c r="P91" s="261" t="s">
        <v>75</v>
      </c>
      <c r="Q91" s="261" t="s">
        <v>76</v>
      </c>
      <c r="R91" s="309" t="s">
        <v>77</v>
      </c>
      <c r="S91" s="309" t="s">
        <v>109</v>
      </c>
      <c r="T91" s="235">
        <f>V91+Y91</f>
        <v>109273.82999999999</v>
      </c>
      <c r="U91" s="235" t="s">
        <v>79</v>
      </c>
      <c r="V91" s="238">
        <v>92882.76</v>
      </c>
      <c r="W91" s="238" t="s">
        <v>79</v>
      </c>
      <c r="X91" s="238" t="s">
        <v>79</v>
      </c>
      <c r="Y91" s="238">
        <v>16391.07</v>
      </c>
      <c r="Z91" s="238" t="s">
        <v>79</v>
      </c>
      <c r="AA91" s="238" t="s">
        <v>79</v>
      </c>
      <c r="AB91" s="238">
        <v>49094.03</v>
      </c>
      <c r="AC91" s="232" t="s">
        <v>110</v>
      </c>
      <c r="AD91" s="292" t="s">
        <v>79</v>
      </c>
      <c r="AE91" s="292">
        <f>V91+Y91</f>
        <v>109273.82999999999</v>
      </c>
      <c r="AF91" s="232" t="s">
        <v>79</v>
      </c>
      <c r="AG91" s="232" t="s">
        <v>33</v>
      </c>
      <c r="AH91" s="232" t="s">
        <v>295</v>
      </c>
      <c r="AI91" s="232" t="s">
        <v>356</v>
      </c>
      <c r="AJ91" s="232"/>
    </row>
    <row r="92" spans="2:36" s="36" customFormat="1" ht="68.7" customHeight="1" x14ac:dyDescent="0.3">
      <c r="B92" s="241"/>
      <c r="C92" s="241"/>
      <c r="D92" s="241"/>
      <c r="E92" s="249"/>
      <c r="F92" s="249"/>
      <c r="G92" s="249"/>
      <c r="H92" s="241"/>
      <c r="I92" s="241"/>
      <c r="J92" s="11" t="s">
        <v>111</v>
      </c>
      <c r="K92" s="7" t="s">
        <v>112</v>
      </c>
      <c r="L92" s="7" t="s">
        <v>85</v>
      </c>
      <c r="M92" s="63">
        <v>1</v>
      </c>
      <c r="N92" s="233"/>
      <c r="O92" s="241"/>
      <c r="P92" s="241"/>
      <c r="Q92" s="241"/>
      <c r="R92" s="255"/>
      <c r="S92" s="255"/>
      <c r="T92" s="236"/>
      <c r="U92" s="236"/>
      <c r="V92" s="239"/>
      <c r="W92" s="239"/>
      <c r="X92" s="239"/>
      <c r="Y92" s="239"/>
      <c r="Z92" s="239"/>
      <c r="AA92" s="239"/>
      <c r="AB92" s="239"/>
      <c r="AC92" s="233"/>
      <c r="AD92" s="257"/>
      <c r="AE92" s="257"/>
      <c r="AF92" s="241"/>
      <c r="AG92" s="233"/>
      <c r="AH92" s="233"/>
      <c r="AI92" s="233"/>
      <c r="AJ92" s="241"/>
    </row>
    <row r="93" spans="2:36" s="36" customFormat="1" ht="67.2" customHeight="1" x14ac:dyDescent="0.3">
      <c r="B93" s="242"/>
      <c r="C93" s="242"/>
      <c r="D93" s="242"/>
      <c r="E93" s="265"/>
      <c r="F93" s="265"/>
      <c r="G93" s="265"/>
      <c r="H93" s="242"/>
      <c r="I93" s="242"/>
      <c r="J93" s="11" t="s">
        <v>127</v>
      </c>
      <c r="K93" s="7" t="s">
        <v>128</v>
      </c>
      <c r="L93" s="7" t="s">
        <v>85</v>
      </c>
      <c r="M93" s="63">
        <v>60</v>
      </c>
      <c r="N93" s="234"/>
      <c r="O93" s="242"/>
      <c r="P93" s="242"/>
      <c r="Q93" s="242"/>
      <c r="R93" s="256"/>
      <c r="S93" s="256"/>
      <c r="T93" s="237"/>
      <c r="U93" s="237"/>
      <c r="V93" s="240"/>
      <c r="W93" s="240"/>
      <c r="X93" s="240"/>
      <c r="Y93" s="240"/>
      <c r="Z93" s="240"/>
      <c r="AA93" s="240"/>
      <c r="AB93" s="240"/>
      <c r="AC93" s="234"/>
      <c r="AD93" s="258"/>
      <c r="AE93" s="258"/>
      <c r="AF93" s="242"/>
      <c r="AG93" s="234"/>
      <c r="AH93" s="234"/>
      <c r="AI93" s="234"/>
      <c r="AJ93" s="242"/>
    </row>
    <row r="94" spans="2:36" s="36" customFormat="1" ht="93" customHeight="1" x14ac:dyDescent="0.3">
      <c r="B94" s="261" t="s">
        <v>246</v>
      </c>
      <c r="C94" s="261" t="s">
        <v>237</v>
      </c>
      <c r="D94" s="261" t="s">
        <v>66</v>
      </c>
      <c r="E94" s="311" t="s">
        <v>67</v>
      </c>
      <c r="F94" s="311" t="s">
        <v>134</v>
      </c>
      <c r="G94" s="311" t="s">
        <v>147</v>
      </c>
      <c r="H94" s="261" t="s">
        <v>70</v>
      </c>
      <c r="I94" s="261" t="s">
        <v>79</v>
      </c>
      <c r="J94" s="11" t="s">
        <v>208</v>
      </c>
      <c r="K94" s="7" t="s">
        <v>107</v>
      </c>
      <c r="L94" s="7" t="s">
        <v>86</v>
      </c>
      <c r="M94" s="63">
        <v>40</v>
      </c>
      <c r="N94" s="232" t="s">
        <v>108</v>
      </c>
      <c r="O94" s="261" t="s">
        <v>238</v>
      </c>
      <c r="P94" s="261" t="s">
        <v>75</v>
      </c>
      <c r="Q94" s="261" t="s">
        <v>76</v>
      </c>
      <c r="R94" s="309" t="s">
        <v>77</v>
      </c>
      <c r="S94" s="309" t="s">
        <v>109</v>
      </c>
      <c r="T94" s="235">
        <f>V94+Y94</f>
        <v>25462.17</v>
      </c>
      <c r="U94" s="235" t="s">
        <v>79</v>
      </c>
      <c r="V94" s="238">
        <v>21642.84</v>
      </c>
      <c r="W94" s="238" t="s">
        <v>79</v>
      </c>
      <c r="X94" s="238" t="s">
        <v>79</v>
      </c>
      <c r="Y94" s="238">
        <v>3819.33</v>
      </c>
      <c r="Z94" s="238" t="s">
        <v>79</v>
      </c>
      <c r="AA94" s="238" t="s">
        <v>79</v>
      </c>
      <c r="AB94" s="238">
        <v>11438.12</v>
      </c>
      <c r="AC94" s="232" t="s">
        <v>110</v>
      </c>
      <c r="AD94" s="292" t="s">
        <v>79</v>
      </c>
      <c r="AE94" s="292">
        <f>V94+Y94</f>
        <v>25462.17</v>
      </c>
      <c r="AF94" s="232" t="s">
        <v>79</v>
      </c>
      <c r="AG94" s="232" t="s">
        <v>33</v>
      </c>
      <c r="AH94" s="232" t="s">
        <v>295</v>
      </c>
      <c r="AI94" s="232" t="s">
        <v>356</v>
      </c>
      <c r="AJ94" s="232"/>
    </row>
    <row r="95" spans="2:36" s="36" customFormat="1" ht="59.1" customHeight="1" x14ac:dyDescent="0.3">
      <c r="B95" s="241"/>
      <c r="C95" s="241"/>
      <c r="D95" s="241"/>
      <c r="E95" s="249"/>
      <c r="F95" s="249"/>
      <c r="G95" s="249"/>
      <c r="H95" s="241"/>
      <c r="I95" s="241"/>
      <c r="J95" s="11" t="s">
        <v>111</v>
      </c>
      <c r="K95" s="7" t="s">
        <v>112</v>
      </c>
      <c r="L95" s="7" t="s">
        <v>85</v>
      </c>
      <c r="M95" s="63">
        <v>1</v>
      </c>
      <c r="N95" s="233"/>
      <c r="O95" s="241"/>
      <c r="P95" s="241"/>
      <c r="Q95" s="241"/>
      <c r="R95" s="255"/>
      <c r="S95" s="255"/>
      <c r="T95" s="236"/>
      <c r="U95" s="236"/>
      <c r="V95" s="239"/>
      <c r="W95" s="239"/>
      <c r="X95" s="239"/>
      <c r="Y95" s="239"/>
      <c r="Z95" s="239"/>
      <c r="AA95" s="239"/>
      <c r="AB95" s="239"/>
      <c r="AC95" s="233"/>
      <c r="AD95" s="257"/>
      <c r="AE95" s="257"/>
      <c r="AF95" s="241"/>
      <c r="AG95" s="233"/>
      <c r="AH95" s="233"/>
      <c r="AI95" s="233"/>
      <c r="AJ95" s="241"/>
    </row>
    <row r="96" spans="2:36" s="36" customFormat="1" ht="66" customHeight="1" x14ac:dyDescent="0.3">
      <c r="B96" s="242"/>
      <c r="C96" s="242"/>
      <c r="D96" s="242"/>
      <c r="E96" s="265"/>
      <c r="F96" s="265"/>
      <c r="G96" s="265"/>
      <c r="H96" s="242"/>
      <c r="I96" s="242"/>
      <c r="J96" s="11" t="s">
        <v>127</v>
      </c>
      <c r="K96" s="7" t="s">
        <v>128</v>
      </c>
      <c r="L96" s="7" t="s">
        <v>85</v>
      </c>
      <c r="M96" s="63">
        <v>13</v>
      </c>
      <c r="N96" s="234"/>
      <c r="O96" s="242"/>
      <c r="P96" s="242"/>
      <c r="Q96" s="242"/>
      <c r="R96" s="256"/>
      <c r="S96" s="256"/>
      <c r="T96" s="237"/>
      <c r="U96" s="237"/>
      <c r="V96" s="240"/>
      <c r="W96" s="240"/>
      <c r="X96" s="240"/>
      <c r="Y96" s="240"/>
      <c r="Z96" s="240"/>
      <c r="AA96" s="240"/>
      <c r="AB96" s="240"/>
      <c r="AC96" s="234"/>
      <c r="AD96" s="258"/>
      <c r="AE96" s="258"/>
      <c r="AF96" s="242"/>
      <c r="AG96" s="234"/>
      <c r="AH96" s="234"/>
      <c r="AI96" s="234"/>
      <c r="AJ96" s="242"/>
    </row>
    <row r="97" spans="2:36" s="36" customFormat="1" ht="96.6" x14ac:dyDescent="0.3">
      <c r="B97" s="291" t="s">
        <v>1102</v>
      </c>
      <c r="C97" s="291" t="s">
        <v>240</v>
      </c>
      <c r="D97" s="291" t="s">
        <v>66</v>
      </c>
      <c r="E97" s="305" t="s">
        <v>67</v>
      </c>
      <c r="F97" s="305" t="s">
        <v>134</v>
      </c>
      <c r="G97" s="305" t="s">
        <v>147</v>
      </c>
      <c r="H97" s="291" t="s">
        <v>70</v>
      </c>
      <c r="I97" s="291" t="s">
        <v>79</v>
      </c>
      <c r="J97" s="20" t="s">
        <v>208</v>
      </c>
      <c r="K97" s="27" t="s">
        <v>107</v>
      </c>
      <c r="L97" s="27" t="s">
        <v>86</v>
      </c>
      <c r="M97" s="61">
        <v>40</v>
      </c>
      <c r="N97" s="285" t="s">
        <v>108</v>
      </c>
      <c r="O97" s="291" t="s">
        <v>238</v>
      </c>
      <c r="P97" s="291" t="s">
        <v>75</v>
      </c>
      <c r="Q97" s="291" t="s">
        <v>76</v>
      </c>
      <c r="R97" s="478" t="s">
        <v>77</v>
      </c>
      <c r="S97" s="478" t="s">
        <v>109</v>
      </c>
      <c r="T97" s="327">
        <f>V97+Y97</f>
        <v>88061.72</v>
      </c>
      <c r="U97" s="327" t="s">
        <v>79</v>
      </c>
      <c r="V97" s="283">
        <v>74852.45</v>
      </c>
      <c r="W97" s="283" t="s">
        <v>79</v>
      </c>
      <c r="X97" s="283" t="s">
        <v>79</v>
      </c>
      <c r="Y97" s="283">
        <v>13209.27</v>
      </c>
      <c r="Z97" s="283" t="s">
        <v>79</v>
      </c>
      <c r="AA97" s="283" t="s">
        <v>79</v>
      </c>
      <c r="AB97" s="283">
        <v>39563.97</v>
      </c>
      <c r="AC97" s="285" t="s">
        <v>110</v>
      </c>
      <c r="AD97" s="293" t="s">
        <v>79</v>
      </c>
      <c r="AE97" s="293">
        <f>V97+Y97</f>
        <v>88061.72</v>
      </c>
      <c r="AF97" s="285" t="s">
        <v>79</v>
      </c>
      <c r="AG97" s="285" t="s">
        <v>33</v>
      </c>
      <c r="AH97" s="285" t="s">
        <v>247</v>
      </c>
      <c r="AI97" s="285" t="s">
        <v>248</v>
      </c>
      <c r="AJ97" s="285"/>
    </row>
    <row r="98" spans="2:36" s="36" customFormat="1" ht="59.1" customHeight="1" x14ac:dyDescent="0.3">
      <c r="B98" s="289"/>
      <c r="C98" s="289"/>
      <c r="D98" s="289"/>
      <c r="E98" s="306"/>
      <c r="F98" s="306"/>
      <c r="G98" s="306"/>
      <c r="H98" s="289"/>
      <c r="I98" s="289"/>
      <c r="J98" s="20" t="s">
        <v>111</v>
      </c>
      <c r="K98" s="27" t="s">
        <v>112</v>
      </c>
      <c r="L98" s="27" t="s">
        <v>85</v>
      </c>
      <c r="M98" s="61">
        <v>1</v>
      </c>
      <c r="N98" s="296"/>
      <c r="O98" s="289"/>
      <c r="P98" s="289"/>
      <c r="Q98" s="289"/>
      <c r="R98" s="479"/>
      <c r="S98" s="479"/>
      <c r="T98" s="328"/>
      <c r="U98" s="328"/>
      <c r="V98" s="287"/>
      <c r="W98" s="287"/>
      <c r="X98" s="287"/>
      <c r="Y98" s="287"/>
      <c r="Z98" s="287"/>
      <c r="AA98" s="287"/>
      <c r="AB98" s="287"/>
      <c r="AC98" s="296"/>
      <c r="AD98" s="294"/>
      <c r="AE98" s="294"/>
      <c r="AF98" s="289"/>
      <c r="AG98" s="296"/>
      <c r="AH98" s="296"/>
      <c r="AI98" s="296"/>
      <c r="AJ98" s="289"/>
    </row>
    <row r="99" spans="2:36" s="36" customFormat="1" ht="72" customHeight="1" x14ac:dyDescent="0.3">
      <c r="B99" s="290"/>
      <c r="C99" s="290"/>
      <c r="D99" s="290"/>
      <c r="E99" s="307"/>
      <c r="F99" s="307"/>
      <c r="G99" s="307"/>
      <c r="H99" s="290"/>
      <c r="I99" s="290"/>
      <c r="J99" s="20" t="s">
        <v>127</v>
      </c>
      <c r="K99" s="27" t="s">
        <v>128</v>
      </c>
      <c r="L99" s="27" t="s">
        <v>85</v>
      </c>
      <c r="M99" s="61">
        <v>40</v>
      </c>
      <c r="N99" s="297"/>
      <c r="O99" s="290"/>
      <c r="P99" s="290"/>
      <c r="Q99" s="290"/>
      <c r="R99" s="439"/>
      <c r="S99" s="439"/>
      <c r="T99" s="329"/>
      <c r="U99" s="329"/>
      <c r="V99" s="288"/>
      <c r="W99" s="288"/>
      <c r="X99" s="288"/>
      <c r="Y99" s="288"/>
      <c r="Z99" s="288"/>
      <c r="AA99" s="288"/>
      <c r="AB99" s="288"/>
      <c r="AC99" s="297"/>
      <c r="AD99" s="295"/>
      <c r="AE99" s="295"/>
      <c r="AF99" s="290"/>
      <c r="AG99" s="297"/>
      <c r="AH99" s="297"/>
      <c r="AI99" s="297"/>
      <c r="AJ99" s="290"/>
    </row>
    <row r="100" spans="2:36" s="36" customFormat="1" ht="96.6" x14ac:dyDescent="0.3">
      <c r="B100" s="291" t="s">
        <v>1103</v>
      </c>
      <c r="C100" s="291" t="s">
        <v>242</v>
      </c>
      <c r="D100" s="291" t="s">
        <v>66</v>
      </c>
      <c r="E100" s="305" t="s">
        <v>67</v>
      </c>
      <c r="F100" s="305" t="s">
        <v>134</v>
      </c>
      <c r="G100" s="305" t="s">
        <v>147</v>
      </c>
      <c r="H100" s="291" t="s">
        <v>70</v>
      </c>
      <c r="I100" s="291" t="s">
        <v>79</v>
      </c>
      <c r="J100" s="56" t="s">
        <v>208</v>
      </c>
      <c r="K100" s="57" t="s">
        <v>107</v>
      </c>
      <c r="L100" s="57" t="s">
        <v>86</v>
      </c>
      <c r="M100" s="75">
        <v>40</v>
      </c>
      <c r="N100" s="285" t="s">
        <v>108</v>
      </c>
      <c r="O100" s="291" t="s">
        <v>249</v>
      </c>
      <c r="P100" s="291" t="s">
        <v>75</v>
      </c>
      <c r="Q100" s="291" t="s">
        <v>76</v>
      </c>
      <c r="R100" s="478" t="s">
        <v>77</v>
      </c>
      <c r="S100" s="478" t="s">
        <v>109</v>
      </c>
      <c r="T100" s="327">
        <f>V100+Y100</f>
        <v>39134.770000000004</v>
      </c>
      <c r="U100" s="327" t="s">
        <v>79</v>
      </c>
      <c r="V100" s="283">
        <v>33264.550000000003</v>
      </c>
      <c r="W100" s="283" t="s">
        <v>79</v>
      </c>
      <c r="X100" s="283" t="s">
        <v>79</v>
      </c>
      <c r="Y100" s="283">
        <v>5870.22</v>
      </c>
      <c r="Z100" s="283" t="s">
        <v>79</v>
      </c>
      <c r="AA100" s="283" t="s">
        <v>79</v>
      </c>
      <c r="AB100" s="283">
        <v>17582.29</v>
      </c>
      <c r="AC100" s="285" t="s">
        <v>110</v>
      </c>
      <c r="AD100" s="293" t="s">
        <v>79</v>
      </c>
      <c r="AE100" s="293">
        <f>V100+Y100</f>
        <v>39134.770000000004</v>
      </c>
      <c r="AF100" s="285" t="s">
        <v>79</v>
      </c>
      <c r="AG100" s="285" t="s">
        <v>33</v>
      </c>
      <c r="AH100" s="285" t="s">
        <v>247</v>
      </c>
      <c r="AI100" s="285" t="s">
        <v>248</v>
      </c>
      <c r="AJ100" s="285"/>
    </row>
    <row r="101" spans="2:36" s="36" customFormat="1" ht="59.1" customHeight="1" x14ac:dyDescent="0.3">
      <c r="B101" s="289"/>
      <c r="C101" s="289"/>
      <c r="D101" s="289"/>
      <c r="E101" s="306"/>
      <c r="F101" s="306"/>
      <c r="G101" s="306"/>
      <c r="H101" s="289"/>
      <c r="I101" s="289"/>
      <c r="J101" s="20" t="s">
        <v>111</v>
      </c>
      <c r="K101" s="27" t="s">
        <v>112</v>
      </c>
      <c r="L101" s="27" t="s">
        <v>85</v>
      </c>
      <c r="M101" s="61">
        <v>1</v>
      </c>
      <c r="N101" s="296"/>
      <c r="O101" s="289"/>
      <c r="P101" s="289"/>
      <c r="Q101" s="289"/>
      <c r="R101" s="479"/>
      <c r="S101" s="479"/>
      <c r="T101" s="328"/>
      <c r="U101" s="328"/>
      <c r="V101" s="287"/>
      <c r="W101" s="287"/>
      <c r="X101" s="287"/>
      <c r="Y101" s="287"/>
      <c r="Z101" s="287"/>
      <c r="AA101" s="287"/>
      <c r="AB101" s="287"/>
      <c r="AC101" s="296"/>
      <c r="AD101" s="294"/>
      <c r="AE101" s="294"/>
      <c r="AF101" s="289"/>
      <c r="AG101" s="296"/>
      <c r="AH101" s="296"/>
      <c r="AI101" s="296"/>
      <c r="AJ101" s="289"/>
    </row>
    <row r="102" spans="2:36" s="36" customFormat="1" ht="72" customHeight="1" x14ac:dyDescent="0.3">
      <c r="B102" s="290"/>
      <c r="C102" s="290"/>
      <c r="D102" s="290"/>
      <c r="E102" s="307"/>
      <c r="F102" s="307"/>
      <c r="G102" s="307"/>
      <c r="H102" s="290"/>
      <c r="I102" s="290"/>
      <c r="J102" s="20" t="s">
        <v>127</v>
      </c>
      <c r="K102" s="27" t="s">
        <v>128</v>
      </c>
      <c r="L102" s="27" t="s">
        <v>85</v>
      </c>
      <c r="M102" s="61">
        <v>5</v>
      </c>
      <c r="N102" s="297"/>
      <c r="O102" s="290"/>
      <c r="P102" s="290"/>
      <c r="Q102" s="290"/>
      <c r="R102" s="439"/>
      <c r="S102" s="439"/>
      <c r="T102" s="329"/>
      <c r="U102" s="329"/>
      <c r="V102" s="288"/>
      <c r="W102" s="288"/>
      <c r="X102" s="288"/>
      <c r="Y102" s="288"/>
      <c r="Z102" s="288"/>
      <c r="AA102" s="288"/>
      <c r="AB102" s="288"/>
      <c r="AC102" s="297"/>
      <c r="AD102" s="295"/>
      <c r="AE102" s="295"/>
      <c r="AF102" s="290"/>
      <c r="AG102" s="297"/>
      <c r="AH102" s="297"/>
      <c r="AI102" s="297"/>
      <c r="AJ102" s="290"/>
    </row>
    <row r="103" spans="2:36" ht="52.2" customHeight="1" x14ac:dyDescent="0.3">
      <c r="B103" s="225" t="s">
        <v>250</v>
      </c>
      <c r="C103" s="225" t="s">
        <v>244</v>
      </c>
      <c r="D103" s="225" t="s">
        <v>66</v>
      </c>
      <c r="E103" s="227" t="s">
        <v>67</v>
      </c>
      <c r="F103" s="227" t="s">
        <v>132</v>
      </c>
      <c r="G103" s="227" t="s">
        <v>69</v>
      </c>
      <c r="H103" s="225" t="s">
        <v>70</v>
      </c>
      <c r="I103" s="225" t="s">
        <v>79</v>
      </c>
      <c r="J103" s="11" t="s">
        <v>113</v>
      </c>
      <c r="K103" s="7" t="s">
        <v>114</v>
      </c>
      <c r="L103" s="7" t="s">
        <v>115</v>
      </c>
      <c r="M103" s="7">
        <v>1</v>
      </c>
      <c r="N103" s="273" t="s">
        <v>108</v>
      </c>
      <c r="O103" s="225" t="s">
        <v>238</v>
      </c>
      <c r="P103" s="225" t="s">
        <v>75</v>
      </c>
      <c r="Q103" s="225" t="s">
        <v>76</v>
      </c>
      <c r="R103" s="274" t="s">
        <v>77</v>
      </c>
      <c r="S103" s="274" t="s">
        <v>109</v>
      </c>
      <c r="T103" s="275">
        <f>V103+Y103</f>
        <v>55201.29</v>
      </c>
      <c r="U103" s="275" t="s">
        <v>79</v>
      </c>
      <c r="V103" s="276">
        <v>46921.1</v>
      </c>
      <c r="W103" s="276" t="s">
        <v>79</v>
      </c>
      <c r="X103" s="276" t="s">
        <v>79</v>
      </c>
      <c r="Y103" s="276">
        <v>8280.19</v>
      </c>
      <c r="Z103" s="276" t="s">
        <v>79</v>
      </c>
      <c r="AA103" s="276" t="s">
        <v>79</v>
      </c>
      <c r="AB103" s="276">
        <v>24800.58</v>
      </c>
      <c r="AC103" s="273" t="s">
        <v>80</v>
      </c>
      <c r="AD103" s="272" t="s">
        <v>79</v>
      </c>
      <c r="AE103" s="272">
        <f>V103+Y103</f>
        <v>55201.29</v>
      </c>
      <c r="AF103" s="273" t="s">
        <v>79</v>
      </c>
      <c r="AG103" s="273" t="s">
        <v>33</v>
      </c>
      <c r="AH103" s="273" t="s">
        <v>248</v>
      </c>
      <c r="AI103" s="273" t="s">
        <v>251</v>
      </c>
      <c r="AJ103" s="273"/>
    </row>
    <row r="104" spans="2:36" ht="55.2" x14ac:dyDescent="0.3">
      <c r="B104" s="225"/>
      <c r="C104" s="225"/>
      <c r="D104" s="225"/>
      <c r="E104" s="227"/>
      <c r="F104" s="227"/>
      <c r="G104" s="227"/>
      <c r="H104" s="225"/>
      <c r="I104" s="225"/>
      <c r="J104" s="11" t="s">
        <v>116</v>
      </c>
      <c r="K104" s="7" t="s">
        <v>117</v>
      </c>
      <c r="L104" s="7" t="s">
        <v>85</v>
      </c>
      <c r="M104" s="7">
        <v>1</v>
      </c>
      <c r="N104" s="273"/>
      <c r="O104" s="225"/>
      <c r="P104" s="225"/>
      <c r="Q104" s="225"/>
      <c r="R104" s="274"/>
      <c r="S104" s="274"/>
      <c r="T104" s="275"/>
      <c r="U104" s="275"/>
      <c r="V104" s="276"/>
      <c r="W104" s="276"/>
      <c r="X104" s="276"/>
      <c r="Y104" s="276"/>
      <c r="Z104" s="276"/>
      <c r="AA104" s="276"/>
      <c r="AB104" s="276"/>
      <c r="AC104" s="273"/>
      <c r="AD104" s="272"/>
      <c r="AE104" s="272"/>
      <c r="AF104" s="225"/>
      <c r="AG104" s="273"/>
      <c r="AH104" s="273"/>
      <c r="AI104" s="273"/>
      <c r="AJ104" s="225"/>
    </row>
    <row r="105" spans="2:36" ht="41.4" x14ac:dyDescent="0.3">
      <c r="B105" s="225"/>
      <c r="C105" s="225"/>
      <c r="D105" s="225"/>
      <c r="E105" s="227"/>
      <c r="F105" s="227"/>
      <c r="G105" s="227"/>
      <c r="H105" s="225"/>
      <c r="I105" s="225"/>
      <c r="J105" s="11" t="s">
        <v>209</v>
      </c>
      <c r="K105" s="7" t="s">
        <v>118</v>
      </c>
      <c r="L105" s="7" t="s">
        <v>119</v>
      </c>
      <c r="M105" s="7">
        <v>1</v>
      </c>
      <c r="N105" s="273"/>
      <c r="O105" s="225"/>
      <c r="P105" s="225"/>
      <c r="Q105" s="225"/>
      <c r="R105" s="274"/>
      <c r="S105" s="274"/>
      <c r="T105" s="275"/>
      <c r="U105" s="275"/>
      <c r="V105" s="276"/>
      <c r="W105" s="276"/>
      <c r="X105" s="276"/>
      <c r="Y105" s="276"/>
      <c r="Z105" s="276"/>
      <c r="AA105" s="276"/>
      <c r="AB105" s="276"/>
      <c r="AC105" s="273"/>
      <c r="AD105" s="272"/>
      <c r="AE105" s="272"/>
      <c r="AF105" s="225"/>
      <c r="AG105" s="273"/>
      <c r="AH105" s="273"/>
      <c r="AI105" s="273"/>
      <c r="AJ105" s="225"/>
    </row>
    <row r="106" spans="2:36" ht="27.6" x14ac:dyDescent="0.3">
      <c r="B106" s="225"/>
      <c r="C106" s="225"/>
      <c r="D106" s="225"/>
      <c r="E106" s="227"/>
      <c r="F106" s="227"/>
      <c r="G106" s="227"/>
      <c r="H106" s="225"/>
      <c r="I106" s="225"/>
      <c r="J106" s="11" t="s">
        <v>120</v>
      </c>
      <c r="K106" s="7" t="s">
        <v>121</v>
      </c>
      <c r="L106" s="7" t="s">
        <v>119</v>
      </c>
      <c r="M106" s="63">
        <v>1</v>
      </c>
      <c r="N106" s="273"/>
      <c r="O106" s="225"/>
      <c r="P106" s="225"/>
      <c r="Q106" s="225"/>
      <c r="R106" s="274"/>
      <c r="S106" s="274"/>
      <c r="T106" s="275"/>
      <c r="U106" s="275"/>
      <c r="V106" s="276"/>
      <c r="W106" s="276"/>
      <c r="X106" s="276"/>
      <c r="Y106" s="276"/>
      <c r="Z106" s="276"/>
      <c r="AA106" s="276"/>
      <c r="AB106" s="276"/>
      <c r="AC106" s="273"/>
      <c r="AD106" s="272"/>
      <c r="AE106" s="272"/>
      <c r="AF106" s="225"/>
      <c r="AG106" s="273"/>
      <c r="AH106" s="273"/>
      <c r="AI106" s="273"/>
      <c r="AJ106" s="225"/>
    </row>
    <row r="107" spans="2:36" s="36" customFormat="1" ht="93" customHeight="1" x14ac:dyDescent="0.3">
      <c r="B107" s="595" t="s">
        <v>252</v>
      </c>
      <c r="C107" s="261" t="s">
        <v>235</v>
      </c>
      <c r="D107" s="261" t="s">
        <v>66</v>
      </c>
      <c r="E107" s="311" t="s">
        <v>67</v>
      </c>
      <c r="F107" s="311" t="s">
        <v>134</v>
      </c>
      <c r="G107" s="311" t="s">
        <v>147</v>
      </c>
      <c r="H107" s="261" t="s">
        <v>70</v>
      </c>
      <c r="I107" s="261" t="s">
        <v>79</v>
      </c>
      <c r="J107" s="11" t="s">
        <v>208</v>
      </c>
      <c r="K107" s="7" t="s">
        <v>107</v>
      </c>
      <c r="L107" s="7" t="s">
        <v>86</v>
      </c>
      <c r="M107" s="63">
        <v>40</v>
      </c>
      <c r="N107" s="232" t="s">
        <v>108</v>
      </c>
      <c r="O107" s="261" t="s">
        <v>238</v>
      </c>
      <c r="P107" s="261" t="s">
        <v>75</v>
      </c>
      <c r="Q107" s="261" t="s">
        <v>76</v>
      </c>
      <c r="R107" s="309" t="s">
        <v>77</v>
      </c>
      <c r="S107" s="309" t="s">
        <v>109</v>
      </c>
      <c r="T107" s="685">
        <f>V107+Y107</f>
        <v>58949.42</v>
      </c>
      <c r="U107" s="685" t="s">
        <v>79</v>
      </c>
      <c r="V107" s="602">
        <v>50107.02</v>
      </c>
      <c r="W107" s="602" t="s">
        <v>79</v>
      </c>
      <c r="X107" s="602" t="s">
        <v>79</v>
      </c>
      <c r="Y107" s="602">
        <v>8842.4</v>
      </c>
      <c r="Z107" s="602" t="s">
        <v>79</v>
      </c>
      <c r="AA107" s="602" t="s">
        <v>79</v>
      </c>
      <c r="AB107" s="602">
        <v>26484.5</v>
      </c>
      <c r="AC107" s="232" t="s">
        <v>110</v>
      </c>
      <c r="AD107" s="292" t="s">
        <v>79</v>
      </c>
      <c r="AE107" s="292">
        <f>V107+Y107</f>
        <v>58949.42</v>
      </c>
      <c r="AF107" s="232" t="s">
        <v>79</v>
      </c>
      <c r="AG107" s="232" t="s">
        <v>33</v>
      </c>
      <c r="AH107" s="232" t="s">
        <v>407</v>
      </c>
      <c r="AI107" s="232" t="s">
        <v>408</v>
      </c>
      <c r="AJ107" s="232"/>
    </row>
    <row r="108" spans="2:36" s="36" customFormat="1" ht="59.1" customHeight="1" x14ac:dyDescent="0.3">
      <c r="B108" s="680"/>
      <c r="C108" s="241"/>
      <c r="D108" s="241"/>
      <c r="E108" s="249"/>
      <c r="F108" s="249"/>
      <c r="G108" s="249"/>
      <c r="H108" s="241"/>
      <c r="I108" s="241"/>
      <c r="J108" s="11" t="s">
        <v>111</v>
      </c>
      <c r="K108" s="7" t="s">
        <v>112</v>
      </c>
      <c r="L108" s="7" t="s">
        <v>85</v>
      </c>
      <c r="M108" s="63">
        <v>1</v>
      </c>
      <c r="N108" s="233"/>
      <c r="O108" s="241"/>
      <c r="P108" s="241"/>
      <c r="Q108" s="241"/>
      <c r="R108" s="255"/>
      <c r="S108" s="255"/>
      <c r="T108" s="686"/>
      <c r="U108" s="686"/>
      <c r="V108" s="603"/>
      <c r="W108" s="603"/>
      <c r="X108" s="603"/>
      <c r="Y108" s="603"/>
      <c r="Z108" s="603"/>
      <c r="AA108" s="603"/>
      <c r="AB108" s="603"/>
      <c r="AC108" s="233"/>
      <c r="AD108" s="257"/>
      <c r="AE108" s="257"/>
      <c r="AF108" s="241"/>
      <c r="AG108" s="233"/>
      <c r="AH108" s="233"/>
      <c r="AI108" s="233"/>
      <c r="AJ108" s="241"/>
    </row>
    <row r="109" spans="2:36" s="36" customFormat="1" ht="27.6" x14ac:dyDescent="0.3">
      <c r="B109" s="596"/>
      <c r="C109" s="242"/>
      <c r="D109" s="242"/>
      <c r="E109" s="265"/>
      <c r="F109" s="265"/>
      <c r="G109" s="265"/>
      <c r="H109" s="242"/>
      <c r="I109" s="242"/>
      <c r="J109" s="11" t="s">
        <v>127</v>
      </c>
      <c r="K109" s="7" t="s">
        <v>128</v>
      </c>
      <c r="L109" s="7" t="s">
        <v>85</v>
      </c>
      <c r="M109" s="63">
        <v>33</v>
      </c>
      <c r="N109" s="234"/>
      <c r="O109" s="242"/>
      <c r="P109" s="242"/>
      <c r="Q109" s="242"/>
      <c r="R109" s="256"/>
      <c r="S109" s="256"/>
      <c r="T109" s="687"/>
      <c r="U109" s="687"/>
      <c r="V109" s="604"/>
      <c r="W109" s="604"/>
      <c r="X109" s="604"/>
      <c r="Y109" s="604"/>
      <c r="Z109" s="604"/>
      <c r="AA109" s="604"/>
      <c r="AB109" s="604"/>
      <c r="AC109" s="234"/>
      <c r="AD109" s="258"/>
      <c r="AE109" s="258"/>
      <c r="AF109" s="242"/>
      <c r="AG109" s="234"/>
      <c r="AH109" s="234"/>
      <c r="AI109" s="234"/>
      <c r="AJ109" s="242"/>
    </row>
    <row r="110" spans="2:36" s="36" customFormat="1" ht="93" customHeight="1" x14ac:dyDescent="0.3">
      <c r="B110" s="261" t="s">
        <v>255</v>
      </c>
      <c r="C110" s="261" t="s">
        <v>237</v>
      </c>
      <c r="D110" s="261" t="s">
        <v>66</v>
      </c>
      <c r="E110" s="311" t="s">
        <v>67</v>
      </c>
      <c r="F110" s="311" t="s">
        <v>134</v>
      </c>
      <c r="G110" s="311" t="s">
        <v>147</v>
      </c>
      <c r="H110" s="261" t="s">
        <v>70</v>
      </c>
      <c r="I110" s="261" t="s">
        <v>79</v>
      </c>
      <c r="J110" s="11" t="s">
        <v>208</v>
      </c>
      <c r="K110" s="7" t="s">
        <v>107</v>
      </c>
      <c r="L110" s="7" t="s">
        <v>86</v>
      </c>
      <c r="M110" s="63">
        <v>40</v>
      </c>
      <c r="N110" s="232" t="s">
        <v>108</v>
      </c>
      <c r="O110" s="261" t="s">
        <v>238</v>
      </c>
      <c r="P110" s="261" t="s">
        <v>75</v>
      </c>
      <c r="Q110" s="261" t="s">
        <v>76</v>
      </c>
      <c r="R110" s="309" t="s">
        <v>77</v>
      </c>
      <c r="S110" s="309" t="s">
        <v>109</v>
      </c>
      <c r="T110" s="235">
        <f>V110+Y110</f>
        <v>43839.47</v>
      </c>
      <c r="U110" s="235" t="s">
        <v>79</v>
      </c>
      <c r="V110" s="238">
        <v>37263.550000000003</v>
      </c>
      <c r="W110" s="238" t="s">
        <v>79</v>
      </c>
      <c r="X110" s="238" t="s">
        <v>79</v>
      </c>
      <c r="Y110" s="238">
        <v>6575.92</v>
      </c>
      <c r="Z110" s="238" t="s">
        <v>79</v>
      </c>
      <c r="AA110" s="238" t="s">
        <v>79</v>
      </c>
      <c r="AB110" s="238">
        <v>19694.580000000002</v>
      </c>
      <c r="AC110" s="232" t="s">
        <v>110</v>
      </c>
      <c r="AD110" s="292" t="s">
        <v>79</v>
      </c>
      <c r="AE110" s="292">
        <f>V110+Y110</f>
        <v>43839.47</v>
      </c>
      <c r="AF110" s="232" t="s">
        <v>79</v>
      </c>
      <c r="AG110" s="232" t="s">
        <v>33</v>
      </c>
      <c r="AH110" s="232" t="s">
        <v>407</v>
      </c>
      <c r="AI110" s="232" t="s">
        <v>408</v>
      </c>
      <c r="AJ110" s="232"/>
    </row>
    <row r="111" spans="2:36" s="36" customFormat="1" ht="59.1" customHeight="1" x14ac:dyDescent="0.3">
      <c r="B111" s="241"/>
      <c r="C111" s="241"/>
      <c r="D111" s="241"/>
      <c r="E111" s="249"/>
      <c r="F111" s="249"/>
      <c r="G111" s="249"/>
      <c r="H111" s="241"/>
      <c r="I111" s="241"/>
      <c r="J111" s="11" t="s">
        <v>111</v>
      </c>
      <c r="K111" s="7" t="s">
        <v>112</v>
      </c>
      <c r="L111" s="7" t="s">
        <v>85</v>
      </c>
      <c r="M111" s="63">
        <v>1</v>
      </c>
      <c r="N111" s="233"/>
      <c r="O111" s="241"/>
      <c r="P111" s="241"/>
      <c r="Q111" s="241"/>
      <c r="R111" s="255"/>
      <c r="S111" s="255"/>
      <c r="T111" s="236"/>
      <c r="U111" s="236"/>
      <c r="V111" s="239"/>
      <c r="W111" s="239"/>
      <c r="X111" s="239"/>
      <c r="Y111" s="239"/>
      <c r="Z111" s="239"/>
      <c r="AA111" s="239"/>
      <c r="AB111" s="239"/>
      <c r="AC111" s="233"/>
      <c r="AD111" s="257"/>
      <c r="AE111" s="257"/>
      <c r="AF111" s="241"/>
      <c r="AG111" s="233"/>
      <c r="AH111" s="233"/>
      <c r="AI111" s="233"/>
      <c r="AJ111" s="241"/>
    </row>
    <row r="112" spans="2:36" s="36" customFormat="1" ht="74.7" customHeight="1" x14ac:dyDescent="0.3">
      <c r="B112" s="242"/>
      <c r="C112" s="242"/>
      <c r="D112" s="242"/>
      <c r="E112" s="265"/>
      <c r="F112" s="265"/>
      <c r="G112" s="265"/>
      <c r="H112" s="242"/>
      <c r="I112" s="242"/>
      <c r="J112" s="11" t="s">
        <v>127</v>
      </c>
      <c r="K112" s="7" t="s">
        <v>128</v>
      </c>
      <c r="L112" s="7" t="s">
        <v>85</v>
      </c>
      <c r="M112" s="63">
        <v>25</v>
      </c>
      <c r="N112" s="234"/>
      <c r="O112" s="242"/>
      <c r="P112" s="242"/>
      <c r="Q112" s="242"/>
      <c r="R112" s="256"/>
      <c r="S112" s="256"/>
      <c r="T112" s="237"/>
      <c r="U112" s="237"/>
      <c r="V112" s="240"/>
      <c r="W112" s="240"/>
      <c r="X112" s="240"/>
      <c r="Y112" s="240"/>
      <c r="Z112" s="240"/>
      <c r="AA112" s="240"/>
      <c r="AB112" s="240"/>
      <c r="AC112" s="234"/>
      <c r="AD112" s="258"/>
      <c r="AE112" s="258"/>
      <c r="AF112" s="242"/>
      <c r="AG112" s="234"/>
      <c r="AH112" s="234"/>
      <c r="AI112" s="234"/>
      <c r="AJ112" s="242"/>
    </row>
    <row r="113" spans="2:36" ht="52.2" customHeight="1" x14ac:dyDescent="0.3">
      <c r="B113" s="535" t="s">
        <v>256</v>
      </c>
      <c r="C113" s="225" t="s">
        <v>244</v>
      </c>
      <c r="D113" s="225" t="s">
        <v>66</v>
      </c>
      <c r="E113" s="227" t="s">
        <v>67</v>
      </c>
      <c r="F113" s="227" t="s">
        <v>132</v>
      </c>
      <c r="G113" s="227" t="s">
        <v>69</v>
      </c>
      <c r="H113" s="225" t="s">
        <v>70</v>
      </c>
      <c r="I113" s="225" t="s">
        <v>79</v>
      </c>
      <c r="J113" s="11" t="s">
        <v>113</v>
      </c>
      <c r="K113" s="7" t="s">
        <v>114</v>
      </c>
      <c r="L113" s="7" t="s">
        <v>115</v>
      </c>
      <c r="M113" s="7">
        <v>1</v>
      </c>
      <c r="N113" s="273" t="s">
        <v>108</v>
      </c>
      <c r="O113" s="225" t="s">
        <v>238</v>
      </c>
      <c r="P113" s="225" t="s">
        <v>75</v>
      </c>
      <c r="Q113" s="225" t="s">
        <v>76</v>
      </c>
      <c r="R113" s="274" t="s">
        <v>77</v>
      </c>
      <c r="S113" s="274" t="s">
        <v>109</v>
      </c>
      <c r="T113" s="601">
        <f>V113+Y113</f>
        <v>78644.17</v>
      </c>
      <c r="U113" s="601" t="s">
        <v>79</v>
      </c>
      <c r="V113" s="598">
        <v>66847.55</v>
      </c>
      <c r="W113" s="598" t="s">
        <v>79</v>
      </c>
      <c r="X113" s="598" t="s">
        <v>79</v>
      </c>
      <c r="Y113" s="598">
        <v>11796.62</v>
      </c>
      <c r="Z113" s="276" t="s">
        <v>79</v>
      </c>
      <c r="AA113" s="276" t="s">
        <v>79</v>
      </c>
      <c r="AB113" s="598">
        <v>35332.86</v>
      </c>
      <c r="AC113" s="273" t="s">
        <v>80</v>
      </c>
      <c r="AD113" s="272" t="s">
        <v>79</v>
      </c>
      <c r="AE113" s="272">
        <f>V113+Y113</f>
        <v>78644.17</v>
      </c>
      <c r="AF113" s="273" t="s">
        <v>79</v>
      </c>
      <c r="AG113" s="273" t="s">
        <v>33</v>
      </c>
      <c r="AH113" s="273" t="s">
        <v>407</v>
      </c>
      <c r="AI113" s="273" t="s">
        <v>408</v>
      </c>
      <c r="AJ113" s="273"/>
    </row>
    <row r="114" spans="2:36" ht="55.2" x14ac:dyDescent="0.3">
      <c r="B114" s="535"/>
      <c r="C114" s="225"/>
      <c r="D114" s="225"/>
      <c r="E114" s="227"/>
      <c r="F114" s="227"/>
      <c r="G114" s="227"/>
      <c r="H114" s="225"/>
      <c r="I114" s="225"/>
      <c r="J114" s="11" t="s">
        <v>116</v>
      </c>
      <c r="K114" s="7" t="s">
        <v>117</v>
      </c>
      <c r="L114" s="7" t="s">
        <v>85</v>
      </c>
      <c r="M114" s="7">
        <v>1</v>
      </c>
      <c r="N114" s="273"/>
      <c r="O114" s="225"/>
      <c r="P114" s="225"/>
      <c r="Q114" s="225"/>
      <c r="R114" s="274"/>
      <c r="S114" s="274"/>
      <c r="T114" s="601"/>
      <c r="U114" s="601"/>
      <c r="V114" s="598"/>
      <c r="W114" s="598"/>
      <c r="X114" s="598"/>
      <c r="Y114" s="598"/>
      <c r="Z114" s="276"/>
      <c r="AA114" s="276"/>
      <c r="AB114" s="598"/>
      <c r="AC114" s="273"/>
      <c r="AD114" s="272"/>
      <c r="AE114" s="272"/>
      <c r="AF114" s="225"/>
      <c r="AG114" s="273"/>
      <c r="AH114" s="273"/>
      <c r="AI114" s="273"/>
      <c r="AJ114" s="225"/>
    </row>
    <row r="115" spans="2:36" ht="41.4" x14ac:dyDescent="0.3">
      <c r="B115" s="535"/>
      <c r="C115" s="225"/>
      <c r="D115" s="225"/>
      <c r="E115" s="227"/>
      <c r="F115" s="227"/>
      <c r="G115" s="227"/>
      <c r="H115" s="225"/>
      <c r="I115" s="225"/>
      <c r="J115" s="11" t="s">
        <v>209</v>
      </c>
      <c r="K115" s="7" t="s">
        <v>118</v>
      </c>
      <c r="L115" s="7" t="s">
        <v>119</v>
      </c>
      <c r="M115" s="7">
        <v>1</v>
      </c>
      <c r="N115" s="273"/>
      <c r="O115" s="225"/>
      <c r="P115" s="225"/>
      <c r="Q115" s="225"/>
      <c r="R115" s="274"/>
      <c r="S115" s="274"/>
      <c r="T115" s="601"/>
      <c r="U115" s="601"/>
      <c r="V115" s="598"/>
      <c r="W115" s="598"/>
      <c r="X115" s="598"/>
      <c r="Y115" s="598"/>
      <c r="Z115" s="276"/>
      <c r="AA115" s="276"/>
      <c r="AB115" s="598"/>
      <c r="AC115" s="273"/>
      <c r="AD115" s="272"/>
      <c r="AE115" s="272"/>
      <c r="AF115" s="225"/>
      <c r="AG115" s="273"/>
      <c r="AH115" s="273"/>
      <c r="AI115" s="273"/>
      <c r="AJ115" s="225"/>
    </row>
    <row r="116" spans="2:36" ht="27.6" x14ac:dyDescent="0.3">
      <c r="B116" s="535"/>
      <c r="C116" s="225"/>
      <c r="D116" s="225"/>
      <c r="E116" s="227"/>
      <c r="F116" s="227"/>
      <c r="G116" s="227"/>
      <c r="H116" s="225"/>
      <c r="I116" s="225"/>
      <c r="J116" s="11" t="s">
        <v>120</v>
      </c>
      <c r="K116" s="7" t="s">
        <v>121</v>
      </c>
      <c r="L116" s="7" t="s">
        <v>119</v>
      </c>
      <c r="M116" s="63">
        <v>1</v>
      </c>
      <c r="N116" s="273"/>
      <c r="O116" s="225"/>
      <c r="P116" s="225"/>
      <c r="Q116" s="225"/>
      <c r="R116" s="274"/>
      <c r="S116" s="274"/>
      <c r="T116" s="601"/>
      <c r="U116" s="601"/>
      <c r="V116" s="598"/>
      <c r="W116" s="598"/>
      <c r="X116" s="598"/>
      <c r="Y116" s="598"/>
      <c r="Z116" s="276"/>
      <c r="AA116" s="276"/>
      <c r="AB116" s="598"/>
      <c r="AC116" s="273"/>
      <c r="AD116" s="272"/>
      <c r="AE116" s="272"/>
      <c r="AF116" s="225"/>
      <c r="AG116" s="273"/>
      <c r="AH116" s="273"/>
      <c r="AI116" s="273"/>
      <c r="AJ116" s="225"/>
    </row>
    <row r="117" spans="2:36" s="36" customFormat="1" ht="96.6" x14ac:dyDescent="0.3">
      <c r="B117" s="261" t="s">
        <v>992</v>
      </c>
      <c r="C117" s="261" t="s">
        <v>240</v>
      </c>
      <c r="D117" s="261" t="s">
        <v>66</v>
      </c>
      <c r="E117" s="311" t="s">
        <v>67</v>
      </c>
      <c r="F117" s="311" t="s">
        <v>134</v>
      </c>
      <c r="G117" s="311" t="s">
        <v>147</v>
      </c>
      <c r="H117" s="261" t="s">
        <v>70</v>
      </c>
      <c r="I117" s="261" t="s">
        <v>79</v>
      </c>
      <c r="J117" s="11" t="s">
        <v>208</v>
      </c>
      <c r="K117" s="7" t="s">
        <v>107</v>
      </c>
      <c r="L117" s="7" t="s">
        <v>86</v>
      </c>
      <c r="M117" s="63">
        <v>40</v>
      </c>
      <c r="N117" s="232" t="s">
        <v>108</v>
      </c>
      <c r="O117" s="261" t="s">
        <v>238</v>
      </c>
      <c r="P117" s="261" t="s">
        <v>75</v>
      </c>
      <c r="Q117" s="261" t="s">
        <v>76</v>
      </c>
      <c r="R117" s="309" t="s">
        <v>77</v>
      </c>
      <c r="S117" s="309" t="s">
        <v>109</v>
      </c>
      <c r="T117" s="235">
        <f>V117+Y117</f>
        <v>88061.72</v>
      </c>
      <c r="U117" s="235" t="s">
        <v>79</v>
      </c>
      <c r="V117" s="238">
        <v>74852.45</v>
      </c>
      <c r="W117" s="238" t="s">
        <v>79</v>
      </c>
      <c r="X117" s="238" t="s">
        <v>79</v>
      </c>
      <c r="Y117" s="238">
        <v>13209.27</v>
      </c>
      <c r="Z117" s="238" t="s">
        <v>79</v>
      </c>
      <c r="AA117" s="238" t="s">
        <v>79</v>
      </c>
      <c r="AB117" s="238">
        <v>39563.97</v>
      </c>
      <c r="AC117" s="232" t="s">
        <v>110</v>
      </c>
      <c r="AD117" s="292" t="s">
        <v>79</v>
      </c>
      <c r="AE117" s="292">
        <f>V117+Y117</f>
        <v>88061.72</v>
      </c>
      <c r="AF117" s="232" t="s">
        <v>79</v>
      </c>
      <c r="AG117" s="232" t="s">
        <v>33</v>
      </c>
      <c r="AH117" s="232" t="s">
        <v>251</v>
      </c>
      <c r="AI117" s="232" t="s">
        <v>253</v>
      </c>
      <c r="AJ117" s="232"/>
    </row>
    <row r="118" spans="2:36" s="36" customFormat="1" ht="59.1" customHeight="1" x14ac:dyDescent="0.3">
      <c r="B118" s="241"/>
      <c r="C118" s="241"/>
      <c r="D118" s="241"/>
      <c r="E118" s="249"/>
      <c r="F118" s="249"/>
      <c r="G118" s="249"/>
      <c r="H118" s="241"/>
      <c r="I118" s="241"/>
      <c r="J118" s="11" t="s">
        <v>111</v>
      </c>
      <c r="K118" s="7" t="s">
        <v>112</v>
      </c>
      <c r="L118" s="7" t="s">
        <v>85</v>
      </c>
      <c r="M118" s="63">
        <v>1</v>
      </c>
      <c r="N118" s="233"/>
      <c r="O118" s="241"/>
      <c r="P118" s="241"/>
      <c r="Q118" s="241"/>
      <c r="R118" s="255"/>
      <c r="S118" s="255"/>
      <c r="T118" s="236"/>
      <c r="U118" s="236"/>
      <c r="V118" s="239"/>
      <c r="W118" s="239"/>
      <c r="X118" s="239"/>
      <c r="Y118" s="239"/>
      <c r="Z118" s="239"/>
      <c r="AA118" s="239"/>
      <c r="AB118" s="239"/>
      <c r="AC118" s="233"/>
      <c r="AD118" s="257"/>
      <c r="AE118" s="257"/>
      <c r="AF118" s="241"/>
      <c r="AG118" s="233"/>
      <c r="AH118" s="233"/>
      <c r="AI118" s="233"/>
      <c r="AJ118" s="241"/>
    </row>
    <row r="119" spans="2:36" s="36" customFormat="1" ht="72" customHeight="1" x14ac:dyDescent="0.3">
      <c r="B119" s="242"/>
      <c r="C119" s="242"/>
      <c r="D119" s="242"/>
      <c r="E119" s="265"/>
      <c r="F119" s="265"/>
      <c r="G119" s="265"/>
      <c r="H119" s="242"/>
      <c r="I119" s="242"/>
      <c r="J119" s="11" t="s">
        <v>127</v>
      </c>
      <c r="K119" s="7" t="s">
        <v>128</v>
      </c>
      <c r="L119" s="7" t="s">
        <v>85</v>
      </c>
      <c r="M119" s="63">
        <v>40</v>
      </c>
      <c r="N119" s="234"/>
      <c r="O119" s="242"/>
      <c r="P119" s="242"/>
      <c r="Q119" s="242"/>
      <c r="R119" s="256"/>
      <c r="S119" s="256"/>
      <c r="T119" s="237"/>
      <c r="U119" s="237"/>
      <c r="V119" s="240"/>
      <c r="W119" s="240"/>
      <c r="X119" s="240"/>
      <c r="Y119" s="240"/>
      <c r="Z119" s="240"/>
      <c r="AA119" s="240"/>
      <c r="AB119" s="240"/>
      <c r="AC119" s="234"/>
      <c r="AD119" s="258"/>
      <c r="AE119" s="258"/>
      <c r="AF119" s="242"/>
      <c r="AG119" s="234"/>
      <c r="AH119" s="234"/>
      <c r="AI119" s="234"/>
      <c r="AJ119" s="242"/>
    </row>
    <row r="120" spans="2:36" s="36" customFormat="1" ht="96.6" x14ac:dyDescent="0.3">
      <c r="B120" s="291" t="s">
        <v>1294</v>
      </c>
      <c r="C120" s="291" t="s">
        <v>242</v>
      </c>
      <c r="D120" s="291" t="s">
        <v>66</v>
      </c>
      <c r="E120" s="305" t="s">
        <v>67</v>
      </c>
      <c r="F120" s="305" t="s">
        <v>134</v>
      </c>
      <c r="G120" s="305" t="s">
        <v>147</v>
      </c>
      <c r="H120" s="291" t="s">
        <v>70</v>
      </c>
      <c r="I120" s="291" t="s">
        <v>79</v>
      </c>
      <c r="J120" s="56" t="s">
        <v>208</v>
      </c>
      <c r="K120" s="57" t="s">
        <v>107</v>
      </c>
      <c r="L120" s="57" t="s">
        <v>86</v>
      </c>
      <c r="M120" s="75">
        <v>40</v>
      </c>
      <c r="N120" s="285" t="s">
        <v>108</v>
      </c>
      <c r="O120" s="291" t="s">
        <v>249</v>
      </c>
      <c r="P120" s="291" t="s">
        <v>75</v>
      </c>
      <c r="Q120" s="291" t="s">
        <v>76</v>
      </c>
      <c r="R120" s="478" t="s">
        <v>77</v>
      </c>
      <c r="S120" s="478" t="s">
        <v>109</v>
      </c>
      <c r="T120" s="327">
        <f>V120+Y120</f>
        <v>39134.770000000004</v>
      </c>
      <c r="U120" s="327" t="s">
        <v>79</v>
      </c>
      <c r="V120" s="283">
        <v>33264.550000000003</v>
      </c>
      <c r="W120" s="283" t="s">
        <v>79</v>
      </c>
      <c r="X120" s="283" t="s">
        <v>79</v>
      </c>
      <c r="Y120" s="283">
        <v>5870.22</v>
      </c>
      <c r="Z120" s="283" t="s">
        <v>79</v>
      </c>
      <c r="AA120" s="283" t="s">
        <v>79</v>
      </c>
      <c r="AB120" s="283">
        <v>17582.29</v>
      </c>
      <c r="AC120" s="285" t="s">
        <v>110</v>
      </c>
      <c r="AD120" s="293" t="s">
        <v>79</v>
      </c>
      <c r="AE120" s="293">
        <f>V120+Y120</f>
        <v>39134.770000000004</v>
      </c>
      <c r="AF120" s="285" t="s">
        <v>79</v>
      </c>
      <c r="AG120" s="285" t="s">
        <v>33</v>
      </c>
      <c r="AH120" s="285" t="s">
        <v>251</v>
      </c>
      <c r="AI120" s="285" t="s">
        <v>253</v>
      </c>
      <c r="AJ120" s="285"/>
    </row>
    <row r="121" spans="2:36" s="36" customFormat="1" ht="59.1" customHeight="1" x14ac:dyDescent="0.3">
      <c r="B121" s="289"/>
      <c r="C121" s="289"/>
      <c r="D121" s="289"/>
      <c r="E121" s="306"/>
      <c r="F121" s="306"/>
      <c r="G121" s="306"/>
      <c r="H121" s="289"/>
      <c r="I121" s="289"/>
      <c r="J121" s="20" t="s">
        <v>111</v>
      </c>
      <c r="K121" s="27" t="s">
        <v>112</v>
      </c>
      <c r="L121" s="27" t="s">
        <v>85</v>
      </c>
      <c r="M121" s="61">
        <v>1</v>
      </c>
      <c r="N121" s="296"/>
      <c r="O121" s="289"/>
      <c r="P121" s="289"/>
      <c r="Q121" s="289"/>
      <c r="R121" s="479"/>
      <c r="S121" s="479"/>
      <c r="T121" s="328"/>
      <c r="U121" s="328"/>
      <c r="V121" s="287"/>
      <c r="W121" s="287"/>
      <c r="X121" s="287"/>
      <c r="Y121" s="287"/>
      <c r="Z121" s="287"/>
      <c r="AA121" s="287"/>
      <c r="AB121" s="287"/>
      <c r="AC121" s="296"/>
      <c r="AD121" s="294"/>
      <c r="AE121" s="294"/>
      <c r="AF121" s="289"/>
      <c r="AG121" s="296"/>
      <c r="AH121" s="296"/>
      <c r="AI121" s="296"/>
      <c r="AJ121" s="289"/>
    </row>
    <row r="122" spans="2:36" s="36" customFormat="1" ht="72" customHeight="1" x14ac:dyDescent="0.3">
      <c r="B122" s="290"/>
      <c r="C122" s="290"/>
      <c r="D122" s="290"/>
      <c r="E122" s="307"/>
      <c r="F122" s="307"/>
      <c r="G122" s="307"/>
      <c r="H122" s="290"/>
      <c r="I122" s="290"/>
      <c r="J122" s="20" t="s">
        <v>127</v>
      </c>
      <c r="K122" s="27" t="s">
        <v>128</v>
      </c>
      <c r="L122" s="27" t="s">
        <v>85</v>
      </c>
      <c r="M122" s="61">
        <v>5</v>
      </c>
      <c r="N122" s="297"/>
      <c r="O122" s="290"/>
      <c r="P122" s="290"/>
      <c r="Q122" s="290"/>
      <c r="R122" s="439"/>
      <c r="S122" s="439"/>
      <c r="T122" s="329"/>
      <c r="U122" s="329"/>
      <c r="V122" s="288"/>
      <c r="W122" s="288"/>
      <c r="X122" s="288"/>
      <c r="Y122" s="288"/>
      <c r="Z122" s="288"/>
      <c r="AA122" s="288"/>
      <c r="AB122" s="288"/>
      <c r="AC122" s="297"/>
      <c r="AD122" s="295"/>
      <c r="AE122" s="295"/>
      <c r="AF122" s="290"/>
      <c r="AG122" s="297"/>
      <c r="AH122" s="297"/>
      <c r="AI122" s="297"/>
      <c r="AJ122" s="290"/>
    </row>
    <row r="123" spans="2:36" s="36" customFormat="1" ht="96.6" x14ac:dyDescent="0.3">
      <c r="B123" s="261" t="s">
        <v>1192</v>
      </c>
      <c r="C123" s="261" t="s">
        <v>240</v>
      </c>
      <c r="D123" s="261" t="s">
        <v>66</v>
      </c>
      <c r="E123" s="311" t="s">
        <v>67</v>
      </c>
      <c r="F123" s="311" t="s">
        <v>134</v>
      </c>
      <c r="G123" s="311" t="s">
        <v>147</v>
      </c>
      <c r="H123" s="261" t="s">
        <v>70</v>
      </c>
      <c r="I123" s="261" t="s">
        <v>79</v>
      </c>
      <c r="J123" s="11" t="s">
        <v>208</v>
      </c>
      <c r="K123" s="7" t="s">
        <v>107</v>
      </c>
      <c r="L123" s="7" t="s">
        <v>86</v>
      </c>
      <c r="M123" s="63">
        <v>40</v>
      </c>
      <c r="N123" s="232" t="s">
        <v>108</v>
      </c>
      <c r="O123" s="261" t="s">
        <v>238</v>
      </c>
      <c r="P123" s="261" t="s">
        <v>75</v>
      </c>
      <c r="Q123" s="261" t="s">
        <v>76</v>
      </c>
      <c r="R123" s="309" t="s">
        <v>77</v>
      </c>
      <c r="S123" s="309" t="s">
        <v>109</v>
      </c>
      <c r="T123" s="235">
        <f>V123+Y123</f>
        <v>44032.19</v>
      </c>
      <c r="U123" s="235" t="s">
        <v>79</v>
      </c>
      <c r="V123" s="238">
        <v>37427.35</v>
      </c>
      <c r="W123" s="238" t="s">
        <v>79</v>
      </c>
      <c r="X123" s="238" t="s">
        <v>79</v>
      </c>
      <c r="Y123" s="238">
        <v>6604.84</v>
      </c>
      <c r="Z123" s="238" t="s">
        <v>79</v>
      </c>
      <c r="AA123" s="238" t="s">
        <v>79</v>
      </c>
      <c r="AB123" s="238">
        <v>19782.59</v>
      </c>
      <c r="AC123" s="232" t="s">
        <v>110</v>
      </c>
      <c r="AD123" s="292" t="s">
        <v>79</v>
      </c>
      <c r="AE123" s="292">
        <f>V123+Y123</f>
        <v>44032.19</v>
      </c>
      <c r="AF123" s="232" t="s">
        <v>79</v>
      </c>
      <c r="AG123" s="232" t="s">
        <v>33</v>
      </c>
      <c r="AH123" s="232" t="s">
        <v>407</v>
      </c>
      <c r="AI123" s="232" t="s">
        <v>408</v>
      </c>
      <c r="AJ123" s="232"/>
    </row>
    <row r="124" spans="2:36" s="36" customFormat="1" ht="59.1" customHeight="1" x14ac:dyDescent="0.3">
      <c r="B124" s="241"/>
      <c r="C124" s="241"/>
      <c r="D124" s="241"/>
      <c r="E124" s="249"/>
      <c r="F124" s="249"/>
      <c r="G124" s="249"/>
      <c r="H124" s="241"/>
      <c r="I124" s="241"/>
      <c r="J124" s="11" t="s">
        <v>111</v>
      </c>
      <c r="K124" s="7" t="s">
        <v>112</v>
      </c>
      <c r="L124" s="7" t="s">
        <v>85</v>
      </c>
      <c r="M124" s="63">
        <v>1</v>
      </c>
      <c r="N124" s="233"/>
      <c r="O124" s="241"/>
      <c r="P124" s="241"/>
      <c r="Q124" s="241"/>
      <c r="R124" s="255"/>
      <c r="S124" s="255"/>
      <c r="T124" s="236"/>
      <c r="U124" s="236"/>
      <c r="V124" s="239"/>
      <c r="W124" s="239"/>
      <c r="X124" s="239"/>
      <c r="Y124" s="239"/>
      <c r="Z124" s="239"/>
      <c r="AA124" s="239"/>
      <c r="AB124" s="239"/>
      <c r="AC124" s="233"/>
      <c r="AD124" s="257"/>
      <c r="AE124" s="257"/>
      <c r="AF124" s="241"/>
      <c r="AG124" s="233"/>
      <c r="AH124" s="233"/>
      <c r="AI124" s="233"/>
      <c r="AJ124" s="241"/>
    </row>
    <row r="125" spans="2:36" s="36" customFormat="1" ht="72" customHeight="1" x14ac:dyDescent="0.3">
      <c r="B125" s="242"/>
      <c r="C125" s="242"/>
      <c r="D125" s="242"/>
      <c r="E125" s="265"/>
      <c r="F125" s="265"/>
      <c r="G125" s="265"/>
      <c r="H125" s="242"/>
      <c r="I125" s="242"/>
      <c r="J125" s="11" t="s">
        <v>127</v>
      </c>
      <c r="K125" s="7" t="s">
        <v>128</v>
      </c>
      <c r="L125" s="7" t="s">
        <v>85</v>
      </c>
      <c r="M125" s="63">
        <v>20</v>
      </c>
      <c r="N125" s="234"/>
      <c r="O125" s="242"/>
      <c r="P125" s="242"/>
      <c r="Q125" s="242"/>
      <c r="R125" s="256"/>
      <c r="S125" s="256"/>
      <c r="T125" s="237"/>
      <c r="U125" s="237"/>
      <c r="V125" s="240"/>
      <c r="W125" s="240"/>
      <c r="X125" s="240"/>
      <c r="Y125" s="240"/>
      <c r="Z125" s="240"/>
      <c r="AA125" s="240"/>
      <c r="AB125" s="240"/>
      <c r="AC125" s="234"/>
      <c r="AD125" s="258"/>
      <c r="AE125" s="258"/>
      <c r="AF125" s="242"/>
      <c r="AG125" s="234"/>
      <c r="AH125" s="234"/>
      <c r="AI125" s="234"/>
      <c r="AJ125" s="242"/>
    </row>
    <row r="126" spans="2:36" s="205" customFormat="1" ht="96.6" x14ac:dyDescent="0.3">
      <c r="B126" s="595" t="s">
        <v>1293</v>
      </c>
      <c r="C126" s="595" t="s">
        <v>1292</v>
      </c>
      <c r="D126" s="595" t="s">
        <v>66</v>
      </c>
      <c r="E126" s="740" t="s">
        <v>67</v>
      </c>
      <c r="F126" s="740" t="s">
        <v>134</v>
      </c>
      <c r="G126" s="740" t="s">
        <v>147</v>
      </c>
      <c r="H126" s="595" t="s">
        <v>70</v>
      </c>
      <c r="I126" s="595" t="s">
        <v>79</v>
      </c>
      <c r="J126" s="221" t="s">
        <v>208</v>
      </c>
      <c r="K126" s="220" t="s">
        <v>107</v>
      </c>
      <c r="L126" s="220" t="s">
        <v>86</v>
      </c>
      <c r="M126" s="741">
        <v>40</v>
      </c>
      <c r="N126" s="688" t="s">
        <v>108</v>
      </c>
      <c r="O126" s="595" t="s">
        <v>249</v>
      </c>
      <c r="P126" s="595" t="s">
        <v>75</v>
      </c>
      <c r="Q126" s="595" t="s">
        <v>76</v>
      </c>
      <c r="R126" s="722" t="s">
        <v>77</v>
      </c>
      <c r="S126" s="722" t="s">
        <v>109</v>
      </c>
      <c r="T126" s="685">
        <f>V126+Y126</f>
        <v>39134.770000000004</v>
      </c>
      <c r="U126" s="685" t="s">
        <v>79</v>
      </c>
      <c r="V126" s="602">
        <v>33264.550000000003</v>
      </c>
      <c r="W126" s="602" t="s">
        <v>79</v>
      </c>
      <c r="X126" s="602" t="s">
        <v>79</v>
      </c>
      <c r="Y126" s="602">
        <v>5870.22</v>
      </c>
      <c r="Z126" s="602" t="s">
        <v>79</v>
      </c>
      <c r="AA126" s="602" t="s">
        <v>79</v>
      </c>
      <c r="AB126" s="602">
        <v>17582.29</v>
      </c>
      <c r="AC126" s="688" t="s">
        <v>110</v>
      </c>
      <c r="AD126" s="742" t="s">
        <v>79</v>
      </c>
      <c r="AE126" s="742">
        <f>V126+Y126</f>
        <v>39134.770000000004</v>
      </c>
      <c r="AF126" s="688" t="s">
        <v>79</v>
      </c>
      <c r="AG126" s="688" t="s">
        <v>33</v>
      </c>
      <c r="AH126" s="688" t="s">
        <v>407</v>
      </c>
      <c r="AI126" s="688" t="s">
        <v>408</v>
      </c>
      <c r="AJ126" s="688"/>
    </row>
    <row r="127" spans="2:36" s="205" customFormat="1" ht="59.1" customHeight="1" x14ac:dyDescent="0.3">
      <c r="B127" s="680"/>
      <c r="C127" s="680"/>
      <c r="D127" s="680"/>
      <c r="E127" s="743"/>
      <c r="F127" s="743"/>
      <c r="G127" s="743"/>
      <c r="H127" s="680"/>
      <c r="I127" s="680"/>
      <c r="J127" s="204" t="s">
        <v>111</v>
      </c>
      <c r="K127" s="203" t="s">
        <v>112</v>
      </c>
      <c r="L127" s="203" t="s">
        <v>85</v>
      </c>
      <c r="M127" s="206">
        <v>1</v>
      </c>
      <c r="N127" s="689"/>
      <c r="O127" s="680"/>
      <c r="P127" s="680"/>
      <c r="Q127" s="680"/>
      <c r="R127" s="730"/>
      <c r="S127" s="730"/>
      <c r="T127" s="686"/>
      <c r="U127" s="686"/>
      <c r="V127" s="603"/>
      <c r="W127" s="603"/>
      <c r="X127" s="603"/>
      <c r="Y127" s="603"/>
      <c r="Z127" s="603"/>
      <c r="AA127" s="603"/>
      <c r="AB127" s="603"/>
      <c r="AC127" s="689"/>
      <c r="AD127" s="744"/>
      <c r="AE127" s="744"/>
      <c r="AF127" s="680"/>
      <c r="AG127" s="689"/>
      <c r="AH127" s="689"/>
      <c r="AI127" s="689"/>
      <c r="AJ127" s="680"/>
    </row>
    <row r="128" spans="2:36" s="205" customFormat="1" ht="72" customHeight="1" x14ac:dyDescent="0.3">
      <c r="B128" s="596"/>
      <c r="C128" s="596"/>
      <c r="D128" s="596"/>
      <c r="E128" s="745"/>
      <c r="F128" s="745"/>
      <c r="G128" s="745"/>
      <c r="H128" s="596"/>
      <c r="I128" s="596"/>
      <c r="J128" s="204" t="s">
        <v>127</v>
      </c>
      <c r="K128" s="203" t="s">
        <v>128</v>
      </c>
      <c r="L128" s="203" t="s">
        <v>85</v>
      </c>
      <c r="M128" s="206">
        <v>5</v>
      </c>
      <c r="N128" s="690"/>
      <c r="O128" s="596"/>
      <c r="P128" s="596"/>
      <c r="Q128" s="596"/>
      <c r="R128" s="735"/>
      <c r="S128" s="735"/>
      <c r="T128" s="687"/>
      <c r="U128" s="687"/>
      <c r="V128" s="604"/>
      <c r="W128" s="604"/>
      <c r="X128" s="604"/>
      <c r="Y128" s="604"/>
      <c r="Z128" s="604"/>
      <c r="AA128" s="604"/>
      <c r="AB128" s="604"/>
      <c r="AC128" s="690"/>
      <c r="AD128" s="746"/>
      <c r="AE128" s="746"/>
      <c r="AF128" s="596"/>
      <c r="AG128" s="690"/>
      <c r="AH128" s="690"/>
      <c r="AI128" s="690"/>
      <c r="AJ128" s="596"/>
    </row>
    <row r="129" spans="1:36" s="36" customFormat="1" ht="132" customHeight="1" x14ac:dyDescent="0.3">
      <c r="B129" s="225" t="s">
        <v>182</v>
      </c>
      <c r="C129" s="225" t="s">
        <v>183</v>
      </c>
      <c r="D129" s="225" t="s">
        <v>106</v>
      </c>
      <c r="E129" s="227" t="s">
        <v>67</v>
      </c>
      <c r="F129" s="227" t="s">
        <v>184</v>
      </c>
      <c r="G129" s="227" t="s">
        <v>147</v>
      </c>
      <c r="H129" s="225" t="s">
        <v>70</v>
      </c>
      <c r="I129" s="225" t="s">
        <v>79</v>
      </c>
      <c r="J129" s="11" t="s">
        <v>208</v>
      </c>
      <c r="K129" s="7" t="s">
        <v>107</v>
      </c>
      <c r="L129" s="7" t="s">
        <v>86</v>
      </c>
      <c r="M129" s="7">
        <v>40</v>
      </c>
      <c r="N129" s="273" t="s">
        <v>108</v>
      </c>
      <c r="O129" s="225" t="s">
        <v>185</v>
      </c>
      <c r="P129" s="225" t="s">
        <v>75</v>
      </c>
      <c r="Q129" s="225" t="s">
        <v>76</v>
      </c>
      <c r="R129" s="274" t="s">
        <v>77</v>
      </c>
      <c r="S129" s="274" t="s">
        <v>109</v>
      </c>
      <c r="T129" s="275">
        <f>V129+Y129</f>
        <v>153010</v>
      </c>
      <c r="U129" s="275" t="s">
        <v>98</v>
      </c>
      <c r="V129" s="238">
        <v>130058.5</v>
      </c>
      <c r="W129" s="276" t="s">
        <v>79</v>
      </c>
      <c r="X129" s="276" t="s">
        <v>79</v>
      </c>
      <c r="Y129" s="276">
        <v>22951.5</v>
      </c>
      <c r="Z129" s="276" t="s">
        <v>98</v>
      </c>
      <c r="AA129" s="276" t="s">
        <v>79</v>
      </c>
      <c r="AB129" s="276">
        <v>68743.62</v>
      </c>
      <c r="AC129" s="273" t="s">
        <v>149</v>
      </c>
      <c r="AD129" s="272" t="s">
        <v>79</v>
      </c>
      <c r="AE129" s="272">
        <f>V129+Y129</f>
        <v>153010</v>
      </c>
      <c r="AF129" s="273" t="s">
        <v>79</v>
      </c>
      <c r="AG129" s="273" t="s">
        <v>33</v>
      </c>
      <c r="AH129" s="273" t="s">
        <v>157</v>
      </c>
      <c r="AI129" s="273" t="s">
        <v>158</v>
      </c>
      <c r="AJ129" s="273"/>
    </row>
    <row r="130" spans="1:36" s="36" customFormat="1" ht="86.1" customHeight="1" x14ac:dyDescent="0.3">
      <c r="B130" s="225"/>
      <c r="C130" s="225"/>
      <c r="D130" s="225"/>
      <c r="E130" s="227"/>
      <c r="F130" s="227"/>
      <c r="G130" s="227"/>
      <c r="H130" s="225"/>
      <c r="I130" s="225"/>
      <c r="J130" s="11" t="s">
        <v>111</v>
      </c>
      <c r="K130" s="7" t="s">
        <v>112</v>
      </c>
      <c r="L130" s="7" t="s">
        <v>85</v>
      </c>
      <c r="M130" s="7">
        <v>2</v>
      </c>
      <c r="N130" s="273"/>
      <c r="O130" s="225"/>
      <c r="P130" s="225"/>
      <c r="Q130" s="225"/>
      <c r="R130" s="274"/>
      <c r="S130" s="274"/>
      <c r="T130" s="275"/>
      <c r="U130" s="275"/>
      <c r="V130" s="239"/>
      <c r="W130" s="276"/>
      <c r="X130" s="276"/>
      <c r="Y130" s="276"/>
      <c r="Z130" s="276"/>
      <c r="AA130" s="276"/>
      <c r="AB130" s="276"/>
      <c r="AC130" s="273"/>
      <c r="AD130" s="272"/>
      <c r="AE130" s="272"/>
      <c r="AF130" s="225"/>
      <c r="AG130" s="273"/>
      <c r="AH130" s="273"/>
      <c r="AI130" s="273"/>
      <c r="AJ130" s="225"/>
    </row>
    <row r="131" spans="1:36" s="36" customFormat="1" ht="59.1" customHeight="1" x14ac:dyDescent="0.3">
      <c r="B131" s="225"/>
      <c r="C131" s="225"/>
      <c r="D131" s="225"/>
      <c r="E131" s="227"/>
      <c r="F131" s="227"/>
      <c r="G131" s="227"/>
      <c r="H131" s="225"/>
      <c r="I131" s="225"/>
      <c r="J131" s="11" t="s">
        <v>127</v>
      </c>
      <c r="K131" s="7" t="s">
        <v>128</v>
      </c>
      <c r="L131" s="7" t="s">
        <v>85</v>
      </c>
      <c r="M131" s="63">
        <v>130</v>
      </c>
      <c r="N131" s="273"/>
      <c r="O131" s="225"/>
      <c r="P131" s="225"/>
      <c r="Q131" s="225"/>
      <c r="R131" s="274"/>
      <c r="S131" s="274"/>
      <c r="T131" s="275"/>
      <c r="U131" s="275"/>
      <c r="V131" s="240"/>
      <c r="W131" s="276"/>
      <c r="X131" s="276"/>
      <c r="Y131" s="276"/>
      <c r="Z131" s="276"/>
      <c r="AA131" s="276"/>
      <c r="AB131" s="276"/>
      <c r="AC131" s="273"/>
      <c r="AD131" s="272"/>
      <c r="AE131" s="272"/>
      <c r="AF131" s="225"/>
      <c r="AG131" s="273"/>
      <c r="AH131" s="273"/>
      <c r="AI131" s="273"/>
      <c r="AJ131" s="225"/>
    </row>
    <row r="132" spans="1:36" s="36" customFormat="1" ht="104.1" customHeight="1" x14ac:dyDescent="0.3">
      <c r="B132" s="225" t="s">
        <v>186</v>
      </c>
      <c r="C132" s="225" t="s">
        <v>187</v>
      </c>
      <c r="D132" s="225" t="s">
        <v>106</v>
      </c>
      <c r="E132" s="227" t="s">
        <v>67</v>
      </c>
      <c r="F132" s="227" t="s">
        <v>134</v>
      </c>
      <c r="G132" s="227" t="s">
        <v>147</v>
      </c>
      <c r="H132" s="261" t="s">
        <v>70</v>
      </c>
      <c r="I132" s="225" t="s">
        <v>79</v>
      </c>
      <c r="J132" s="11" t="s">
        <v>208</v>
      </c>
      <c r="K132" s="7" t="s">
        <v>107</v>
      </c>
      <c r="L132" s="7" t="s">
        <v>86</v>
      </c>
      <c r="M132" s="7">
        <v>40</v>
      </c>
      <c r="N132" s="273" t="s">
        <v>108</v>
      </c>
      <c r="O132" s="225" t="s">
        <v>188</v>
      </c>
      <c r="P132" s="225" t="s">
        <v>75</v>
      </c>
      <c r="Q132" s="225" t="s">
        <v>76</v>
      </c>
      <c r="R132" s="274" t="s">
        <v>77</v>
      </c>
      <c r="S132" s="309" t="s">
        <v>109</v>
      </c>
      <c r="T132" s="235">
        <f>V132+Y132</f>
        <v>75900</v>
      </c>
      <c r="U132" s="235" t="s">
        <v>98</v>
      </c>
      <c r="V132" s="238">
        <v>64515</v>
      </c>
      <c r="W132" s="238" t="s">
        <v>79</v>
      </c>
      <c r="X132" s="238" t="s">
        <v>79</v>
      </c>
      <c r="Y132" s="238">
        <v>11385</v>
      </c>
      <c r="Z132" s="238" t="s">
        <v>79</v>
      </c>
      <c r="AA132" s="238" t="s">
        <v>79</v>
      </c>
      <c r="AB132" s="238">
        <v>34100</v>
      </c>
      <c r="AC132" s="232" t="s">
        <v>110</v>
      </c>
      <c r="AD132" s="292" t="s">
        <v>79</v>
      </c>
      <c r="AE132" s="292">
        <f>V132+Y132</f>
        <v>75900</v>
      </c>
      <c r="AF132" s="232" t="s">
        <v>79</v>
      </c>
      <c r="AG132" s="273" t="s">
        <v>33</v>
      </c>
      <c r="AH132" s="273" t="s">
        <v>157</v>
      </c>
      <c r="AI132" s="273" t="s">
        <v>158</v>
      </c>
      <c r="AJ132" s="232"/>
    </row>
    <row r="133" spans="1:36" s="36" customFormat="1" ht="65.099999999999994" customHeight="1" x14ac:dyDescent="0.3">
      <c r="B133" s="225"/>
      <c r="C133" s="225"/>
      <c r="D133" s="225"/>
      <c r="E133" s="227"/>
      <c r="F133" s="227"/>
      <c r="G133" s="227"/>
      <c r="H133" s="241"/>
      <c r="I133" s="225"/>
      <c r="J133" s="11" t="s">
        <v>111</v>
      </c>
      <c r="K133" s="7" t="s">
        <v>112</v>
      </c>
      <c r="L133" s="7" t="s">
        <v>85</v>
      </c>
      <c r="M133" s="7">
        <v>1</v>
      </c>
      <c r="N133" s="273"/>
      <c r="O133" s="225"/>
      <c r="P133" s="225"/>
      <c r="Q133" s="225"/>
      <c r="R133" s="274"/>
      <c r="S133" s="255"/>
      <c r="T133" s="236"/>
      <c r="U133" s="236"/>
      <c r="V133" s="239"/>
      <c r="W133" s="239"/>
      <c r="X133" s="239"/>
      <c r="Y133" s="239"/>
      <c r="Z133" s="239"/>
      <c r="AA133" s="239"/>
      <c r="AB133" s="239"/>
      <c r="AC133" s="233"/>
      <c r="AD133" s="257"/>
      <c r="AE133" s="257"/>
      <c r="AF133" s="241"/>
      <c r="AG133" s="273"/>
      <c r="AH133" s="273"/>
      <c r="AI133" s="273"/>
      <c r="AJ133" s="241"/>
    </row>
    <row r="134" spans="1:36" s="36" customFormat="1" ht="144.6" customHeight="1" x14ac:dyDescent="0.3">
      <c r="B134" s="225"/>
      <c r="C134" s="225"/>
      <c r="D134" s="225"/>
      <c r="E134" s="227"/>
      <c r="F134" s="227"/>
      <c r="G134" s="227"/>
      <c r="H134" s="242"/>
      <c r="I134" s="225"/>
      <c r="J134" s="11" t="s">
        <v>127</v>
      </c>
      <c r="K134" s="7" t="s">
        <v>128</v>
      </c>
      <c r="L134" s="7" t="s">
        <v>85</v>
      </c>
      <c r="M134" s="63">
        <v>45</v>
      </c>
      <c r="N134" s="273"/>
      <c r="O134" s="225"/>
      <c r="P134" s="225"/>
      <c r="Q134" s="225"/>
      <c r="R134" s="274"/>
      <c r="S134" s="256"/>
      <c r="T134" s="237"/>
      <c r="U134" s="237"/>
      <c r="V134" s="240"/>
      <c r="W134" s="240"/>
      <c r="X134" s="240"/>
      <c r="Y134" s="240"/>
      <c r="Z134" s="240"/>
      <c r="AA134" s="240"/>
      <c r="AB134" s="240"/>
      <c r="AC134" s="234"/>
      <c r="AD134" s="258"/>
      <c r="AE134" s="258"/>
      <c r="AF134" s="242"/>
      <c r="AG134" s="273"/>
      <c r="AH134" s="273"/>
      <c r="AI134" s="273"/>
      <c r="AJ134" s="242"/>
    </row>
    <row r="135" spans="1:36" s="36" customFormat="1" ht="96.6" x14ac:dyDescent="0.3">
      <c r="B135" s="261" t="s">
        <v>189</v>
      </c>
      <c r="C135" s="261" t="s">
        <v>190</v>
      </c>
      <c r="D135" s="261" t="s">
        <v>106</v>
      </c>
      <c r="E135" s="311" t="s">
        <v>67</v>
      </c>
      <c r="F135" s="311" t="s">
        <v>134</v>
      </c>
      <c r="G135" s="311" t="s">
        <v>147</v>
      </c>
      <c r="H135" s="261" t="s">
        <v>70</v>
      </c>
      <c r="I135" s="261" t="s">
        <v>79</v>
      </c>
      <c r="J135" s="11" t="s">
        <v>208</v>
      </c>
      <c r="K135" s="7" t="s">
        <v>107</v>
      </c>
      <c r="L135" s="7" t="s">
        <v>86</v>
      </c>
      <c r="M135" s="63">
        <v>40</v>
      </c>
      <c r="N135" s="232" t="s">
        <v>108</v>
      </c>
      <c r="O135" s="261" t="s">
        <v>185</v>
      </c>
      <c r="P135" s="261" t="s">
        <v>75</v>
      </c>
      <c r="Q135" s="261" t="s">
        <v>76</v>
      </c>
      <c r="R135" s="309" t="s">
        <v>77</v>
      </c>
      <c r="S135" s="309" t="s">
        <v>109</v>
      </c>
      <c r="T135" s="235">
        <f>V135+Y135</f>
        <v>103500</v>
      </c>
      <c r="U135" s="235" t="s">
        <v>98</v>
      </c>
      <c r="V135" s="238">
        <v>87975</v>
      </c>
      <c r="W135" s="238" t="s">
        <v>79</v>
      </c>
      <c r="X135" s="238" t="s">
        <v>79</v>
      </c>
      <c r="Y135" s="238">
        <v>15525</v>
      </c>
      <c r="Z135" s="238" t="s">
        <v>79</v>
      </c>
      <c r="AA135" s="238" t="s">
        <v>79</v>
      </c>
      <c r="AB135" s="238">
        <v>46500</v>
      </c>
      <c r="AC135" s="232" t="s">
        <v>110</v>
      </c>
      <c r="AD135" s="292" t="s">
        <v>79</v>
      </c>
      <c r="AE135" s="292">
        <f>V135+Y135</f>
        <v>103500</v>
      </c>
      <c r="AF135" s="232" t="s">
        <v>79</v>
      </c>
      <c r="AG135" s="273" t="s">
        <v>33</v>
      </c>
      <c r="AH135" s="273" t="s">
        <v>157</v>
      </c>
      <c r="AI135" s="273" t="s">
        <v>158</v>
      </c>
      <c r="AJ135" s="232"/>
    </row>
    <row r="136" spans="1:36" s="36" customFormat="1" ht="101.1" customHeight="1" x14ac:dyDescent="0.3">
      <c r="B136" s="241"/>
      <c r="C136" s="241"/>
      <c r="D136" s="241"/>
      <c r="E136" s="249"/>
      <c r="F136" s="249"/>
      <c r="G136" s="249"/>
      <c r="H136" s="241"/>
      <c r="I136" s="241"/>
      <c r="J136" s="11" t="s">
        <v>111</v>
      </c>
      <c r="K136" s="7" t="s">
        <v>112</v>
      </c>
      <c r="L136" s="7" t="s">
        <v>85</v>
      </c>
      <c r="M136" s="63">
        <v>1</v>
      </c>
      <c r="N136" s="233"/>
      <c r="O136" s="241"/>
      <c r="P136" s="241"/>
      <c r="Q136" s="241"/>
      <c r="R136" s="255"/>
      <c r="S136" s="255"/>
      <c r="T136" s="236"/>
      <c r="U136" s="236"/>
      <c r="V136" s="239"/>
      <c r="W136" s="239"/>
      <c r="X136" s="239"/>
      <c r="Y136" s="239"/>
      <c r="Z136" s="239"/>
      <c r="AA136" s="239"/>
      <c r="AB136" s="239"/>
      <c r="AC136" s="233"/>
      <c r="AD136" s="257"/>
      <c r="AE136" s="257"/>
      <c r="AF136" s="241"/>
      <c r="AG136" s="273"/>
      <c r="AH136" s="273"/>
      <c r="AI136" s="273"/>
      <c r="AJ136" s="241"/>
    </row>
    <row r="137" spans="1:36" s="36" customFormat="1" ht="101.1" customHeight="1" x14ac:dyDescent="0.3">
      <c r="B137" s="242"/>
      <c r="C137" s="242"/>
      <c r="D137" s="242"/>
      <c r="E137" s="265"/>
      <c r="F137" s="265"/>
      <c r="G137" s="265"/>
      <c r="H137" s="242"/>
      <c r="I137" s="242"/>
      <c r="J137" s="11" t="s">
        <v>127</v>
      </c>
      <c r="K137" s="7" t="s">
        <v>128</v>
      </c>
      <c r="L137" s="7" t="s">
        <v>85</v>
      </c>
      <c r="M137" s="63">
        <v>48</v>
      </c>
      <c r="N137" s="234"/>
      <c r="O137" s="242"/>
      <c r="P137" s="242"/>
      <c r="Q137" s="242"/>
      <c r="R137" s="256"/>
      <c r="S137" s="256"/>
      <c r="T137" s="237"/>
      <c r="U137" s="237"/>
      <c r="V137" s="240"/>
      <c r="W137" s="240"/>
      <c r="X137" s="240"/>
      <c r="Y137" s="240"/>
      <c r="Z137" s="240"/>
      <c r="AA137" s="240"/>
      <c r="AB137" s="240"/>
      <c r="AC137" s="234"/>
      <c r="AD137" s="258"/>
      <c r="AE137" s="258"/>
      <c r="AF137" s="242"/>
      <c r="AG137" s="273"/>
      <c r="AH137" s="273"/>
      <c r="AI137" s="273"/>
      <c r="AJ137" s="242"/>
    </row>
    <row r="138" spans="1:36" s="36" customFormat="1" ht="125.7" customHeight="1" x14ac:dyDescent="0.3">
      <c r="A138" s="64"/>
      <c r="B138" s="291" t="s">
        <v>1039</v>
      </c>
      <c r="C138" s="291" t="s">
        <v>191</v>
      </c>
      <c r="D138" s="291" t="s">
        <v>66</v>
      </c>
      <c r="E138" s="305" t="s">
        <v>67</v>
      </c>
      <c r="F138" s="305" t="s">
        <v>134</v>
      </c>
      <c r="G138" s="305" t="s">
        <v>147</v>
      </c>
      <c r="H138" s="291" t="s">
        <v>70</v>
      </c>
      <c r="I138" s="291" t="s">
        <v>79</v>
      </c>
      <c r="J138" s="20" t="s">
        <v>208</v>
      </c>
      <c r="K138" s="27" t="s">
        <v>107</v>
      </c>
      <c r="L138" s="27" t="s">
        <v>86</v>
      </c>
      <c r="M138" s="61">
        <v>40</v>
      </c>
      <c r="N138" s="285" t="s">
        <v>108</v>
      </c>
      <c r="O138" s="291" t="s">
        <v>155</v>
      </c>
      <c r="P138" s="291" t="s">
        <v>75</v>
      </c>
      <c r="Q138" s="291" t="s">
        <v>76</v>
      </c>
      <c r="R138" s="478" t="s">
        <v>77</v>
      </c>
      <c r="S138" s="478" t="s">
        <v>109</v>
      </c>
      <c r="T138" s="327">
        <f>V138+Y138</f>
        <v>64200</v>
      </c>
      <c r="U138" s="327" t="s">
        <v>98</v>
      </c>
      <c r="V138" s="283">
        <v>54570</v>
      </c>
      <c r="W138" s="283" t="s">
        <v>79</v>
      </c>
      <c r="X138" s="283" t="s">
        <v>79</v>
      </c>
      <c r="Y138" s="283">
        <v>9630</v>
      </c>
      <c r="Z138" s="283" t="s">
        <v>79</v>
      </c>
      <c r="AA138" s="283" t="s">
        <v>79</v>
      </c>
      <c r="AB138" s="283">
        <v>28843.48</v>
      </c>
      <c r="AC138" s="285" t="s">
        <v>110</v>
      </c>
      <c r="AD138" s="293" t="s">
        <v>79</v>
      </c>
      <c r="AE138" s="293">
        <f>V138+Y138</f>
        <v>64200</v>
      </c>
      <c r="AF138" s="285" t="s">
        <v>79</v>
      </c>
      <c r="AG138" s="285" t="s">
        <v>33</v>
      </c>
      <c r="AH138" s="285" t="s">
        <v>665</v>
      </c>
      <c r="AI138" s="285" t="s">
        <v>158</v>
      </c>
      <c r="AJ138" s="285"/>
    </row>
    <row r="139" spans="1:36" s="36" customFormat="1" ht="153" customHeight="1" x14ac:dyDescent="0.3">
      <c r="A139" s="64"/>
      <c r="B139" s="290"/>
      <c r="C139" s="290"/>
      <c r="D139" s="290"/>
      <c r="E139" s="307"/>
      <c r="F139" s="307"/>
      <c r="G139" s="307"/>
      <c r="H139" s="290"/>
      <c r="I139" s="290"/>
      <c r="J139" s="20" t="s">
        <v>127</v>
      </c>
      <c r="K139" s="27" t="s">
        <v>128</v>
      </c>
      <c r="L139" s="27" t="s">
        <v>85</v>
      </c>
      <c r="M139" s="61">
        <v>30</v>
      </c>
      <c r="N139" s="297"/>
      <c r="O139" s="290"/>
      <c r="P139" s="290"/>
      <c r="Q139" s="290"/>
      <c r="R139" s="439"/>
      <c r="S139" s="439"/>
      <c r="T139" s="329"/>
      <c r="U139" s="329"/>
      <c r="V139" s="288"/>
      <c r="W139" s="288"/>
      <c r="X139" s="288"/>
      <c r="Y139" s="288"/>
      <c r="Z139" s="288"/>
      <c r="AA139" s="288"/>
      <c r="AB139" s="288"/>
      <c r="AC139" s="297"/>
      <c r="AD139" s="295"/>
      <c r="AE139" s="295"/>
      <c r="AF139" s="290"/>
      <c r="AG139" s="297"/>
      <c r="AH139" s="297"/>
      <c r="AI139" s="297"/>
      <c r="AJ139" s="290"/>
    </row>
    <row r="140" spans="1:36" s="36" customFormat="1" ht="288.60000000000002" customHeight="1" x14ac:dyDescent="0.3">
      <c r="B140" s="22" t="s">
        <v>193</v>
      </c>
      <c r="C140" s="22" t="s">
        <v>194</v>
      </c>
      <c r="D140" s="22" t="s">
        <v>66</v>
      </c>
      <c r="E140" s="18" t="s">
        <v>67</v>
      </c>
      <c r="F140" s="18" t="s">
        <v>134</v>
      </c>
      <c r="G140" s="18" t="s">
        <v>147</v>
      </c>
      <c r="H140" s="22" t="s">
        <v>70</v>
      </c>
      <c r="I140" s="22" t="s">
        <v>79</v>
      </c>
      <c r="J140" s="11" t="s">
        <v>127</v>
      </c>
      <c r="K140" s="7" t="s">
        <v>128</v>
      </c>
      <c r="L140" s="7" t="s">
        <v>85</v>
      </c>
      <c r="M140" s="63">
        <v>5</v>
      </c>
      <c r="N140" s="21" t="s">
        <v>108</v>
      </c>
      <c r="O140" s="22" t="s">
        <v>192</v>
      </c>
      <c r="P140" s="22" t="s">
        <v>75</v>
      </c>
      <c r="Q140" s="22" t="s">
        <v>76</v>
      </c>
      <c r="R140" s="49" t="s">
        <v>77</v>
      </c>
      <c r="S140" s="49" t="s">
        <v>109</v>
      </c>
      <c r="T140" s="23">
        <f>V140+Y140</f>
        <v>64200</v>
      </c>
      <c r="U140" s="23" t="s">
        <v>98</v>
      </c>
      <c r="V140" s="24">
        <v>54570</v>
      </c>
      <c r="W140" s="24" t="s">
        <v>79</v>
      </c>
      <c r="X140" s="24" t="s">
        <v>79</v>
      </c>
      <c r="Y140" s="24">
        <v>9630</v>
      </c>
      <c r="Z140" s="24" t="s">
        <v>79</v>
      </c>
      <c r="AA140" s="24" t="s">
        <v>79</v>
      </c>
      <c r="AB140" s="24">
        <v>28843.48</v>
      </c>
      <c r="AC140" s="21" t="s">
        <v>110</v>
      </c>
      <c r="AD140" s="50" t="s">
        <v>79</v>
      </c>
      <c r="AE140" s="50">
        <f>V140+Y140</f>
        <v>64200</v>
      </c>
      <c r="AF140" s="21" t="s">
        <v>79</v>
      </c>
      <c r="AG140" s="21" t="s">
        <v>33</v>
      </c>
      <c r="AH140" s="21" t="s">
        <v>157</v>
      </c>
      <c r="AI140" s="21" t="s">
        <v>158</v>
      </c>
      <c r="AJ140" s="21"/>
    </row>
    <row r="141" spans="1:36" ht="52.2" customHeight="1" x14ac:dyDescent="0.3">
      <c r="B141" s="225" t="s">
        <v>195</v>
      </c>
      <c r="C141" s="225" t="s">
        <v>196</v>
      </c>
      <c r="D141" s="225" t="s">
        <v>66</v>
      </c>
      <c r="E141" s="227" t="s">
        <v>67</v>
      </c>
      <c r="F141" s="227" t="s">
        <v>132</v>
      </c>
      <c r="G141" s="227" t="s">
        <v>69</v>
      </c>
      <c r="H141" s="225" t="s">
        <v>70</v>
      </c>
      <c r="I141" s="225" t="s">
        <v>79</v>
      </c>
      <c r="J141" s="11" t="s">
        <v>113</v>
      </c>
      <c r="K141" s="7" t="s">
        <v>114</v>
      </c>
      <c r="L141" s="7" t="s">
        <v>115</v>
      </c>
      <c r="M141" s="7">
        <v>1.5</v>
      </c>
      <c r="N141" s="273" t="s">
        <v>108</v>
      </c>
      <c r="O141" s="225" t="s">
        <v>164</v>
      </c>
      <c r="P141" s="225" t="s">
        <v>75</v>
      </c>
      <c r="Q141" s="225" t="s">
        <v>76</v>
      </c>
      <c r="R141" s="274" t="s">
        <v>77</v>
      </c>
      <c r="S141" s="274" t="s">
        <v>109</v>
      </c>
      <c r="T141" s="275">
        <f>+V141+Y141</f>
        <v>112350</v>
      </c>
      <c r="U141" s="275" t="s">
        <v>98</v>
      </c>
      <c r="V141" s="276">
        <v>95497.5</v>
      </c>
      <c r="W141" s="276" t="s">
        <v>79</v>
      </c>
      <c r="X141" s="276" t="s">
        <v>79</v>
      </c>
      <c r="Y141" s="276">
        <v>16852.5</v>
      </c>
      <c r="Z141" s="276" t="s">
        <v>79</v>
      </c>
      <c r="AA141" s="276" t="s">
        <v>79</v>
      </c>
      <c r="AB141" s="276">
        <v>50476.09</v>
      </c>
      <c r="AC141" s="273" t="s">
        <v>80</v>
      </c>
      <c r="AD141" s="272" t="s">
        <v>79</v>
      </c>
      <c r="AE141" s="272">
        <f>V141+Y141</f>
        <v>112350</v>
      </c>
      <c r="AF141" s="273" t="s">
        <v>79</v>
      </c>
      <c r="AG141" s="273" t="s">
        <v>33</v>
      </c>
      <c r="AH141" s="273" t="s">
        <v>157</v>
      </c>
      <c r="AI141" s="273" t="s">
        <v>158</v>
      </c>
      <c r="AJ141" s="273"/>
    </row>
    <row r="142" spans="1:36" ht="55.2" x14ac:dyDescent="0.3">
      <c r="B142" s="225"/>
      <c r="C142" s="225"/>
      <c r="D142" s="225"/>
      <c r="E142" s="227"/>
      <c r="F142" s="227"/>
      <c r="G142" s="227"/>
      <c r="H142" s="225"/>
      <c r="I142" s="225"/>
      <c r="J142" s="11" t="s">
        <v>116</v>
      </c>
      <c r="K142" s="7" t="s">
        <v>117</v>
      </c>
      <c r="L142" s="7" t="s">
        <v>85</v>
      </c>
      <c r="M142" s="7">
        <v>1</v>
      </c>
      <c r="N142" s="273"/>
      <c r="O142" s="225"/>
      <c r="P142" s="225"/>
      <c r="Q142" s="225"/>
      <c r="R142" s="274"/>
      <c r="S142" s="274"/>
      <c r="T142" s="275"/>
      <c r="U142" s="275"/>
      <c r="V142" s="276"/>
      <c r="W142" s="276"/>
      <c r="X142" s="276"/>
      <c r="Y142" s="276"/>
      <c r="Z142" s="276"/>
      <c r="AA142" s="276"/>
      <c r="AB142" s="276"/>
      <c r="AC142" s="273"/>
      <c r="AD142" s="272"/>
      <c r="AE142" s="272"/>
      <c r="AF142" s="225"/>
      <c r="AG142" s="273"/>
      <c r="AH142" s="273"/>
      <c r="AI142" s="273"/>
      <c r="AJ142" s="225"/>
    </row>
    <row r="143" spans="1:36" ht="41.4" x14ac:dyDescent="0.3">
      <c r="B143" s="225"/>
      <c r="C143" s="225"/>
      <c r="D143" s="225"/>
      <c r="E143" s="227"/>
      <c r="F143" s="227"/>
      <c r="G143" s="227"/>
      <c r="H143" s="225"/>
      <c r="I143" s="225"/>
      <c r="J143" s="11" t="s">
        <v>209</v>
      </c>
      <c r="K143" s="7" t="s">
        <v>118</v>
      </c>
      <c r="L143" s="7" t="s">
        <v>119</v>
      </c>
      <c r="M143" s="7">
        <v>1</v>
      </c>
      <c r="N143" s="273"/>
      <c r="O143" s="225"/>
      <c r="P143" s="225"/>
      <c r="Q143" s="225"/>
      <c r="R143" s="274"/>
      <c r="S143" s="274"/>
      <c r="T143" s="275"/>
      <c r="U143" s="275"/>
      <c r="V143" s="276"/>
      <c r="W143" s="276"/>
      <c r="X143" s="276"/>
      <c r="Y143" s="276"/>
      <c r="Z143" s="276"/>
      <c r="AA143" s="276"/>
      <c r="AB143" s="276"/>
      <c r="AC143" s="273"/>
      <c r="AD143" s="272"/>
      <c r="AE143" s="272"/>
      <c r="AF143" s="225"/>
      <c r="AG143" s="273"/>
      <c r="AH143" s="273"/>
      <c r="AI143" s="273"/>
      <c r="AJ143" s="225"/>
    </row>
    <row r="144" spans="1:36" ht="27.6" x14ac:dyDescent="0.3">
      <c r="B144" s="225"/>
      <c r="C144" s="225"/>
      <c r="D144" s="225"/>
      <c r="E144" s="227"/>
      <c r="F144" s="227"/>
      <c r="G144" s="227"/>
      <c r="H144" s="225"/>
      <c r="I144" s="225"/>
      <c r="J144" s="11" t="s">
        <v>120</v>
      </c>
      <c r="K144" s="7" t="s">
        <v>121</v>
      </c>
      <c r="L144" s="7" t="s">
        <v>119</v>
      </c>
      <c r="M144" s="63">
        <v>1</v>
      </c>
      <c r="N144" s="273"/>
      <c r="O144" s="225"/>
      <c r="P144" s="225"/>
      <c r="Q144" s="225"/>
      <c r="R144" s="274"/>
      <c r="S144" s="274"/>
      <c r="T144" s="275"/>
      <c r="U144" s="275"/>
      <c r="V144" s="276"/>
      <c r="W144" s="276"/>
      <c r="X144" s="276"/>
      <c r="Y144" s="276"/>
      <c r="Z144" s="276"/>
      <c r="AA144" s="276"/>
      <c r="AB144" s="276"/>
      <c r="AC144" s="273"/>
      <c r="AD144" s="272"/>
      <c r="AE144" s="272"/>
      <c r="AF144" s="225"/>
      <c r="AG144" s="273"/>
      <c r="AH144" s="273"/>
      <c r="AI144" s="273"/>
      <c r="AJ144" s="225"/>
    </row>
    <row r="145" spans="2:36" s="36" customFormat="1" ht="95.1" customHeight="1" x14ac:dyDescent="0.3">
      <c r="B145" s="291" t="s">
        <v>1040</v>
      </c>
      <c r="C145" s="291" t="s">
        <v>197</v>
      </c>
      <c r="D145" s="291" t="s">
        <v>66</v>
      </c>
      <c r="E145" s="305" t="s">
        <v>67</v>
      </c>
      <c r="F145" s="305" t="s">
        <v>134</v>
      </c>
      <c r="G145" s="305" t="s">
        <v>147</v>
      </c>
      <c r="H145" s="291" t="s">
        <v>70</v>
      </c>
      <c r="I145" s="291" t="s">
        <v>79</v>
      </c>
      <c r="J145" s="533" t="s">
        <v>208</v>
      </c>
      <c r="K145" s="291" t="s">
        <v>107</v>
      </c>
      <c r="L145" s="291" t="s">
        <v>86</v>
      </c>
      <c r="M145" s="537">
        <v>40</v>
      </c>
      <c r="N145" s="285" t="s">
        <v>108</v>
      </c>
      <c r="O145" s="291" t="s">
        <v>198</v>
      </c>
      <c r="P145" s="291" t="s">
        <v>75</v>
      </c>
      <c r="Q145" s="291" t="s">
        <v>76</v>
      </c>
      <c r="R145" s="478" t="s">
        <v>77</v>
      </c>
      <c r="S145" s="478" t="s">
        <v>109</v>
      </c>
      <c r="T145" s="327">
        <f>V145+Y145</f>
        <v>34500</v>
      </c>
      <c r="U145" s="327" t="s">
        <v>98</v>
      </c>
      <c r="V145" s="283">
        <v>29325</v>
      </c>
      <c r="W145" s="283" t="s">
        <v>79</v>
      </c>
      <c r="X145" s="283" t="s">
        <v>79</v>
      </c>
      <c r="Y145" s="283">
        <v>5175</v>
      </c>
      <c r="Z145" s="283" t="s">
        <v>79</v>
      </c>
      <c r="AA145" s="283" t="s">
        <v>79</v>
      </c>
      <c r="AB145" s="283">
        <v>15500</v>
      </c>
      <c r="AC145" s="285" t="s">
        <v>110</v>
      </c>
      <c r="AD145" s="293" t="s">
        <v>79</v>
      </c>
      <c r="AE145" s="293">
        <f>V145+Y145</f>
        <v>34500</v>
      </c>
      <c r="AF145" s="285" t="s">
        <v>79</v>
      </c>
      <c r="AG145" s="285" t="s">
        <v>33</v>
      </c>
      <c r="AH145" s="285" t="s">
        <v>160</v>
      </c>
      <c r="AI145" s="285" t="s">
        <v>179</v>
      </c>
      <c r="AJ145" s="285"/>
    </row>
    <row r="146" spans="2:36" s="36" customFormat="1" ht="91.2" customHeight="1" x14ac:dyDescent="0.3">
      <c r="B146" s="289"/>
      <c r="C146" s="289"/>
      <c r="D146" s="289"/>
      <c r="E146" s="306"/>
      <c r="F146" s="306"/>
      <c r="G146" s="306"/>
      <c r="H146" s="289"/>
      <c r="I146" s="289"/>
      <c r="J146" s="534"/>
      <c r="K146" s="290"/>
      <c r="L146" s="290"/>
      <c r="M146" s="538"/>
      <c r="N146" s="296"/>
      <c r="O146" s="289"/>
      <c r="P146" s="289"/>
      <c r="Q146" s="289"/>
      <c r="R146" s="479"/>
      <c r="S146" s="479"/>
      <c r="T146" s="328"/>
      <c r="U146" s="328"/>
      <c r="V146" s="287"/>
      <c r="W146" s="287"/>
      <c r="X146" s="287"/>
      <c r="Y146" s="287"/>
      <c r="Z146" s="287"/>
      <c r="AA146" s="287"/>
      <c r="AB146" s="287"/>
      <c r="AC146" s="296"/>
      <c r="AD146" s="294"/>
      <c r="AE146" s="294"/>
      <c r="AF146" s="289"/>
      <c r="AG146" s="296"/>
      <c r="AH146" s="296"/>
      <c r="AI146" s="296"/>
      <c r="AJ146" s="289"/>
    </row>
    <row r="147" spans="2:36" s="36" customFormat="1" ht="91.2" customHeight="1" x14ac:dyDescent="0.3">
      <c r="B147" s="289"/>
      <c r="C147" s="289"/>
      <c r="D147" s="289"/>
      <c r="E147" s="306"/>
      <c r="F147" s="306"/>
      <c r="G147" s="306"/>
      <c r="H147" s="289"/>
      <c r="I147" s="289"/>
      <c r="J147" s="20" t="s">
        <v>111</v>
      </c>
      <c r="K147" s="27" t="s">
        <v>112</v>
      </c>
      <c r="L147" s="27" t="s">
        <v>85</v>
      </c>
      <c r="M147" s="61">
        <v>1</v>
      </c>
      <c r="N147" s="296"/>
      <c r="O147" s="289"/>
      <c r="P147" s="289"/>
      <c r="Q147" s="289"/>
      <c r="R147" s="479"/>
      <c r="S147" s="479"/>
      <c r="T147" s="328"/>
      <c r="U147" s="328"/>
      <c r="V147" s="287"/>
      <c r="W147" s="287"/>
      <c r="X147" s="287"/>
      <c r="Y147" s="287"/>
      <c r="Z147" s="287"/>
      <c r="AA147" s="287"/>
      <c r="AB147" s="287"/>
      <c r="AC147" s="296"/>
      <c r="AD147" s="294"/>
      <c r="AE147" s="294"/>
      <c r="AF147" s="289"/>
      <c r="AG147" s="296"/>
      <c r="AH147" s="296"/>
      <c r="AI147" s="296"/>
      <c r="AJ147" s="289"/>
    </row>
    <row r="148" spans="2:36" s="36" customFormat="1" ht="67.2" customHeight="1" x14ac:dyDescent="0.3">
      <c r="B148" s="290"/>
      <c r="C148" s="290"/>
      <c r="D148" s="290"/>
      <c r="E148" s="307"/>
      <c r="F148" s="307"/>
      <c r="G148" s="307"/>
      <c r="H148" s="290"/>
      <c r="I148" s="290"/>
      <c r="J148" s="20" t="s">
        <v>127</v>
      </c>
      <c r="K148" s="27" t="s">
        <v>128</v>
      </c>
      <c r="L148" s="27" t="s">
        <v>85</v>
      </c>
      <c r="M148" s="61">
        <v>21</v>
      </c>
      <c r="N148" s="297"/>
      <c r="O148" s="290"/>
      <c r="P148" s="290"/>
      <c r="Q148" s="290"/>
      <c r="R148" s="439"/>
      <c r="S148" s="439"/>
      <c r="T148" s="329"/>
      <c r="U148" s="329"/>
      <c r="V148" s="288"/>
      <c r="W148" s="288"/>
      <c r="X148" s="288"/>
      <c r="Y148" s="288"/>
      <c r="Z148" s="288"/>
      <c r="AA148" s="288"/>
      <c r="AB148" s="288"/>
      <c r="AC148" s="297"/>
      <c r="AD148" s="295"/>
      <c r="AE148" s="295"/>
      <c r="AF148" s="290"/>
      <c r="AG148" s="297"/>
      <c r="AH148" s="297"/>
      <c r="AI148" s="297"/>
      <c r="AJ148" s="290"/>
    </row>
    <row r="149" spans="2:36" s="64" customFormat="1" ht="93" customHeight="1" x14ac:dyDescent="0.3">
      <c r="B149" s="291" t="s">
        <v>1041</v>
      </c>
      <c r="C149" s="291" t="s">
        <v>201</v>
      </c>
      <c r="D149" s="291" t="s">
        <v>66</v>
      </c>
      <c r="E149" s="305" t="s">
        <v>67</v>
      </c>
      <c r="F149" s="305" t="s">
        <v>134</v>
      </c>
      <c r="G149" s="305" t="s">
        <v>147</v>
      </c>
      <c r="H149" s="291" t="s">
        <v>70</v>
      </c>
      <c r="I149" s="291" t="s">
        <v>79</v>
      </c>
      <c r="J149" s="20" t="s">
        <v>208</v>
      </c>
      <c r="K149" s="27" t="s">
        <v>107</v>
      </c>
      <c r="L149" s="27" t="s">
        <v>86</v>
      </c>
      <c r="M149" s="61">
        <v>40</v>
      </c>
      <c r="N149" s="285" t="s">
        <v>108</v>
      </c>
      <c r="O149" s="291" t="s">
        <v>188</v>
      </c>
      <c r="P149" s="291" t="s">
        <v>75</v>
      </c>
      <c r="Q149" s="291" t="s">
        <v>76</v>
      </c>
      <c r="R149" s="478" t="s">
        <v>77</v>
      </c>
      <c r="S149" s="478" t="s">
        <v>109</v>
      </c>
      <c r="T149" s="327">
        <f>V149+Y149</f>
        <v>29509.95</v>
      </c>
      <c r="U149" s="327" t="s">
        <v>98</v>
      </c>
      <c r="V149" s="283">
        <v>25083.45</v>
      </c>
      <c r="W149" s="283" t="s">
        <v>79</v>
      </c>
      <c r="X149" s="283" t="s">
        <v>79</v>
      </c>
      <c r="Y149" s="283">
        <v>4426.5</v>
      </c>
      <c r="Z149" s="283" t="s">
        <v>79</v>
      </c>
      <c r="AA149" s="283" t="s">
        <v>79</v>
      </c>
      <c r="AB149" s="283">
        <v>13258.1</v>
      </c>
      <c r="AC149" s="285" t="s">
        <v>110</v>
      </c>
      <c r="AD149" s="293" t="s">
        <v>79</v>
      </c>
      <c r="AE149" s="293">
        <f>V149+Y149</f>
        <v>29509.95</v>
      </c>
      <c r="AF149" s="285" t="s">
        <v>79</v>
      </c>
      <c r="AG149" s="285" t="s">
        <v>33</v>
      </c>
      <c r="AH149" s="285" t="s">
        <v>160</v>
      </c>
      <c r="AI149" s="285" t="s">
        <v>179</v>
      </c>
      <c r="AJ149" s="285"/>
    </row>
    <row r="150" spans="2:36" s="64" customFormat="1" ht="59.1" customHeight="1" x14ac:dyDescent="0.3">
      <c r="B150" s="289"/>
      <c r="C150" s="289"/>
      <c r="D150" s="289"/>
      <c r="E150" s="306"/>
      <c r="F150" s="306"/>
      <c r="G150" s="306"/>
      <c r="H150" s="289"/>
      <c r="I150" s="289"/>
      <c r="J150" s="20" t="s">
        <v>111</v>
      </c>
      <c r="K150" s="27" t="s">
        <v>112</v>
      </c>
      <c r="L150" s="27" t="s">
        <v>85</v>
      </c>
      <c r="M150" s="61">
        <v>1</v>
      </c>
      <c r="N150" s="296"/>
      <c r="O150" s="289"/>
      <c r="P150" s="289"/>
      <c r="Q150" s="289"/>
      <c r="R150" s="479"/>
      <c r="S150" s="479"/>
      <c r="T150" s="328"/>
      <c r="U150" s="328"/>
      <c r="V150" s="287"/>
      <c r="W150" s="287"/>
      <c r="X150" s="287"/>
      <c r="Y150" s="287"/>
      <c r="Z150" s="287"/>
      <c r="AA150" s="287"/>
      <c r="AB150" s="287"/>
      <c r="AC150" s="296"/>
      <c r="AD150" s="294"/>
      <c r="AE150" s="294"/>
      <c r="AF150" s="289"/>
      <c r="AG150" s="296"/>
      <c r="AH150" s="296"/>
      <c r="AI150" s="296"/>
      <c r="AJ150" s="289"/>
    </row>
    <row r="151" spans="2:36" s="64" customFormat="1" ht="121.2" customHeight="1" x14ac:dyDescent="0.3">
      <c r="B151" s="290"/>
      <c r="C151" s="290"/>
      <c r="D151" s="290"/>
      <c r="E151" s="307"/>
      <c r="F151" s="307"/>
      <c r="G151" s="307"/>
      <c r="H151" s="290"/>
      <c r="I151" s="290"/>
      <c r="J151" s="20" t="s">
        <v>127</v>
      </c>
      <c r="K151" s="27" t="s">
        <v>128</v>
      </c>
      <c r="L151" s="27" t="s">
        <v>85</v>
      </c>
      <c r="M151" s="61">
        <v>20</v>
      </c>
      <c r="N151" s="297"/>
      <c r="O151" s="290"/>
      <c r="P151" s="290"/>
      <c r="Q151" s="290"/>
      <c r="R151" s="439"/>
      <c r="S151" s="439"/>
      <c r="T151" s="329"/>
      <c r="U151" s="329"/>
      <c r="V151" s="288"/>
      <c r="W151" s="288"/>
      <c r="X151" s="288"/>
      <c r="Y151" s="288"/>
      <c r="Z151" s="288"/>
      <c r="AA151" s="288"/>
      <c r="AB151" s="288"/>
      <c r="AC151" s="297"/>
      <c r="AD151" s="295"/>
      <c r="AE151" s="295"/>
      <c r="AF151" s="290"/>
      <c r="AG151" s="297"/>
      <c r="AH151" s="297"/>
      <c r="AI151" s="297"/>
      <c r="AJ151" s="290"/>
    </row>
    <row r="152" spans="2:36" s="36" customFormat="1" ht="53.1" customHeight="1" x14ac:dyDescent="0.3">
      <c r="B152" s="261" t="s">
        <v>199</v>
      </c>
      <c r="C152" s="261" t="s">
        <v>196</v>
      </c>
      <c r="D152" s="261" t="s">
        <v>66</v>
      </c>
      <c r="E152" s="311" t="s">
        <v>67</v>
      </c>
      <c r="F152" s="311" t="s">
        <v>132</v>
      </c>
      <c r="G152" s="311" t="s">
        <v>69</v>
      </c>
      <c r="H152" s="261" t="s">
        <v>70</v>
      </c>
      <c r="I152" s="261" t="s">
        <v>79</v>
      </c>
      <c r="J152" s="11" t="s">
        <v>113</v>
      </c>
      <c r="K152" s="7" t="s">
        <v>114</v>
      </c>
      <c r="L152" s="7" t="s">
        <v>115</v>
      </c>
      <c r="M152" s="77">
        <v>2.5</v>
      </c>
      <c r="N152" s="232" t="s">
        <v>108</v>
      </c>
      <c r="O152" s="261" t="s">
        <v>164</v>
      </c>
      <c r="P152" s="261" t="s">
        <v>75</v>
      </c>
      <c r="Q152" s="261" t="s">
        <v>76</v>
      </c>
      <c r="R152" s="309" t="s">
        <v>77</v>
      </c>
      <c r="S152" s="309" t="s">
        <v>109</v>
      </c>
      <c r="T152" s="235">
        <f>V152+Y152</f>
        <v>187250</v>
      </c>
      <c r="U152" s="235" t="s">
        <v>98</v>
      </c>
      <c r="V152" s="238">
        <v>159162.5</v>
      </c>
      <c r="W152" s="238" t="s">
        <v>79</v>
      </c>
      <c r="X152" s="238" t="s">
        <v>79</v>
      </c>
      <c r="Y152" s="238">
        <v>28087.5</v>
      </c>
      <c r="Z152" s="238" t="s">
        <v>79</v>
      </c>
      <c r="AA152" s="238" t="s">
        <v>79</v>
      </c>
      <c r="AB152" s="238">
        <v>84126.81</v>
      </c>
      <c r="AC152" s="232" t="s">
        <v>80</v>
      </c>
      <c r="AD152" s="292" t="s">
        <v>79</v>
      </c>
      <c r="AE152" s="292">
        <f>V152+Y152</f>
        <v>187250</v>
      </c>
      <c r="AF152" s="232" t="s">
        <v>79</v>
      </c>
      <c r="AG152" s="232" t="s">
        <v>33</v>
      </c>
      <c r="AH152" s="232" t="s">
        <v>160</v>
      </c>
      <c r="AI152" s="232" t="s">
        <v>295</v>
      </c>
      <c r="AJ152" s="232"/>
    </row>
    <row r="153" spans="2:36" s="36" customFormat="1" ht="57" customHeight="1" x14ac:dyDescent="0.3">
      <c r="B153" s="241"/>
      <c r="C153" s="241"/>
      <c r="D153" s="241"/>
      <c r="E153" s="249"/>
      <c r="F153" s="249"/>
      <c r="G153" s="249"/>
      <c r="H153" s="241"/>
      <c r="I153" s="241"/>
      <c r="J153" s="11" t="s">
        <v>116</v>
      </c>
      <c r="K153" s="7" t="s">
        <v>117</v>
      </c>
      <c r="L153" s="7" t="s">
        <v>85</v>
      </c>
      <c r="M153" s="63">
        <v>1</v>
      </c>
      <c r="N153" s="233"/>
      <c r="O153" s="241"/>
      <c r="P153" s="241"/>
      <c r="Q153" s="241"/>
      <c r="R153" s="255"/>
      <c r="S153" s="255"/>
      <c r="T153" s="236"/>
      <c r="U153" s="236"/>
      <c r="V153" s="239"/>
      <c r="W153" s="239"/>
      <c r="X153" s="239"/>
      <c r="Y153" s="239"/>
      <c r="Z153" s="239"/>
      <c r="AA153" s="239"/>
      <c r="AB153" s="239"/>
      <c r="AC153" s="233"/>
      <c r="AD153" s="257"/>
      <c r="AE153" s="257"/>
      <c r="AF153" s="241"/>
      <c r="AG153" s="233"/>
      <c r="AH153" s="233"/>
      <c r="AI153" s="233"/>
      <c r="AJ153" s="241"/>
    </row>
    <row r="154" spans="2:36" s="36" customFormat="1" ht="49.2" customHeight="1" x14ac:dyDescent="0.3">
      <c r="B154" s="241"/>
      <c r="C154" s="241"/>
      <c r="D154" s="241"/>
      <c r="E154" s="249"/>
      <c r="F154" s="249"/>
      <c r="G154" s="249"/>
      <c r="H154" s="241"/>
      <c r="I154" s="241"/>
      <c r="J154" s="11" t="s">
        <v>209</v>
      </c>
      <c r="K154" s="7" t="s">
        <v>118</v>
      </c>
      <c r="L154" s="7" t="s">
        <v>119</v>
      </c>
      <c r="M154" s="63">
        <v>1</v>
      </c>
      <c r="N154" s="233"/>
      <c r="O154" s="241"/>
      <c r="P154" s="241"/>
      <c r="Q154" s="241"/>
      <c r="R154" s="255"/>
      <c r="S154" s="255"/>
      <c r="T154" s="236"/>
      <c r="U154" s="236"/>
      <c r="V154" s="239"/>
      <c r="W154" s="239"/>
      <c r="X154" s="239"/>
      <c r="Y154" s="239"/>
      <c r="Z154" s="239"/>
      <c r="AA154" s="239"/>
      <c r="AB154" s="239"/>
      <c r="AC154" s="233"/>
      <c r="AD154" s="257"/>
      <c r="AE154" s="257"/>
      <c r="AF154" s="241"/>
      <c r="AG154" s="233"/>
      <c r="AH154" s="233"/>
      <c r="AI154" s="233"/>
      <c r="AJ154" s="241"/>
    </row>
    <row r="155" spans="2:36" s="36" customFormat="1" ht="44.1" customHeight="1" x14ac:dyDescent="0.3">
      <c r="B155" s="242"/>
      <c r="C155" s="242"/>
      <c r="D155" s="242"/>
      <c r="E155" s="265"/>
      <c r="F155" s="265"/>
      <c r="G155" s="265"/>
      <c r="H155" s="242"/>
      <c r="I155" s="242"/>
      <c r="J155" s="11" t="s">
        <v>120</v>
      </c>
      <c r="K155" s="7" t="s">
        <v>121</v>
      </c>
      <c r="L155" s="7" t="s">
        <v>119</v>
      </c>
      <c r="M155" s="63">
        <v>1</v>
      </c>
      <c r="N155" s="234"/>
      <c r="O155" s="242"/>
      <c r="P155" s="242"/>
      <c r="Q155" s="242"/>
      <c r="R155" s="256"/>
      <c r="S155" s="256"/>
      <c r="T155" s="237"/>
      <c r="U155" s="237"/>
      <c r="V155" s="240"/>
      <c r="W155" s="240"/>
      <c r="X155" s="240"/>
      <c r="Y155" s="240"/>
      <c r="Z155" s="240"/>
      <c r="AA155" s="240"/>
      <c r="AB155" s="240"/>
      <c r="AC155" s="234"/>
      <c r="AD155" s="258"/>
      <c r="AE155" s="258"/>
      <c r="AF155" s="242"/>
      <c r="AG155" s="234"/>
      <c r="AH155" s="234"/>
      <c r="AI155" s="234"/>
      <c r="AJ155" s="242"/>
    </row>
    <row r="156" spans="2:36" s="36" customFormat="1" ht="93" customHeight="1" x14ac:dyDescent="0.3">
      <c r="B156" s="261" t="s">
        <v>200</v>
      </c>
      <c r="C156" s="261" t="s">
        <v>187</v>
      </c>
      <c r="D156" s="261" t="s">
        <v>66</v>
      </c>
      <c r="E156" s="311" t="s">
        <v>67</v>
      </c>
      <c r="F156" s="311" t="s">
        <v>134</v>
      </c>
      <c r="G156" s="311" t="s">
        <v>147</v>
      </c>
      <c r="H156" s="261" t="s">
        <v>70</v>
      </c>
      <c r="I156" s="261" t="s">
        <v>79</v>
      </c>
      <c r="J156" s="11" t="s">
        <v>208</v>
      </c>
      <c r="K156" s="7" t="s">
        <v>107</v>
      </c>
      <c r="L156" s="7" t="s">
        <v>86</v>
      </c>
      <c r="M156" s="63">
        <v>40</v>
      </c>
      <c r="N156" s="232" t="s">
        <v>108</v>
      </c>
      <c r="O156" s="261" t="s">
        <v>188</v>
      </c>
      <c r="P156" s="261" t="s">
        <v>75</v>
      </c>
      <c r="Q156" s="261" t="s">
        <v>76</v>
      </c>
      <c r="R156" s="309" t="s">
        <v>77</v>
      </c>
      <c r="S156" s="309" t="s">
        <v>109</v>
      </c>
      <c r="T156" s="235">
        <f>V156+Y156</f>
        <v>112420</v>
      </c>
      <c r="U156" s="235" t="s">
        <v>98</v>
      </c>
      <c r="V156" s="238">
        <v>95557</v>
      </c>
      <c r="W156" s="238" t="s">
        <v>79</v>
      </c>
      <c r="X156" s="238" t="s">
        <v>79</v>
      </c>
      <c r="Y156" s="238">
        <v>16863</v>
      </c>
      <c r="Z156" s="238" t="s">
        <v>79</v>
      </c>
      <c r="AA156" s="238" t="s">
        <v>79</v>
      </c>
      <c r="AB156" s="238">
        <v>50507.54</v>
      </c>
      <c r="AC156" s="232" t="s">
        <v>110</v>
      </c>
      <c r="AD156" s="292" t="s">
        <v>79</v>
      </c>
      <c r="AE156" s="292">
        <f>V156+Y156</f>
        <v>112420</v>
      </c>
      <c r="AF156" s="232" t="s">
        <v>79</v>
      </c>
      <c r="AG156" s="232" t="s">
        <v>33</v>
      </c>
      <c r="AH156" s="232" t="s">
        <v>247</v>
      </c>
      <c r="AI156" s="232" t="s">
        <v>248</v>
      </c>
      <c r="AJ156" s="232"/>
    </row>
    <row r="157" spans="2:36" s="36" customFormat="1" ht="59.1" customHeight="1" x14ac:dyDescent="0.3">
      <c r="B157" s="241"/>
      <c r="C157" s="241"/>
      <c r="D157" s="241"/>
      <c r="E157" s="249"/>
      <c r="F157" s="249"/>
      <c r="G157" s="249"/>
      <c r="H157" s="241"/>
      <c r="I157" s="241"/>
      <c r="J157" s="11" t="s">
        <v>111</v>
      </c>
      <c r="K157" s="7" t="s">
        <v>112</v>
      </c>
      <c r="L157" s="7" t="s">
        <v>85</v>
      </c>
      <c r="M157" s="63">
        <v>2</v>
      </c>
      <c r="N157" s="233"/>
      <c r="O157" s="241"/>
      <c r="P157" s="241"/>
      <c r="Q157" s="241"/>
      <c r="R157" s="255"/>
      <c r="S157" s="255"/>
      <c r="T157" s="236"/>
      <c r="U157" s="236"/>
      <c r="V157" s="239"/>
      <c r="W157" s="239"/>
      <c r="X157" s="239"/>
      <c r="Y157" s="239"/>
      <c r="Z157" s="239"/>
      <c r="AA157" s="239"/>
      <c r="AB157" s="239"/>
      <c r="AC157" s="233"/>
      <c r="AD157" s="257"/>
      <c r="AE157" s="257"/>
      <c r="AF157" s="241"/>
      <c r="AG157" s="233"/>
      <c r="AH157" s="233"/>
      <c r="AI157" s="233"/>
      <c r="AJ157" s="241"/>
    </row>
    <row r="158" spans="2:36" s="36" customFormat="1" ht="121.2" customHeight="1" x14ac:dyDescent="0.3">
      <c r="B158" s="242"/>
      <c r="C158" s="242"/>
      <c r="D158" s="242"/>
      <c r="E158" s="265"/>
      <c r="F158" s="265"/>
      <c r="G158" s="265"/>
      <c r="H158" s="242"/>
      <c r="I158" s="242"/>
      <c r="J158" s="11" t="s">
        <v>127</v>
      </c>
      <c r="K158" s="7" t="s">
        <v>128</v>
      </c>
      <c r="L158" s="7" t="s">
        <v>85</v>
      </c>
      <c r="M158" s="63">
        <v>65</v>
      </c>
      <c r="N158" s="234"/>
      <c r="O158" s="242"/>
      <c r="P158" s="242"/>
      <c r="Q158" s="242"/>
      <c r="R158" s="256"/>
      <c r="S158" s="256"/>
      <c r="T158" s="237"/>
      <c r="U158" s="237"/>
      <c r="V158" s="240"/>
      <c r="W158" s="240"/>
      <c r="X158" s="240"/>
      <c r="Y158" s="240"/>
      <c r="Z158" s="240"/>
      <c r="AA158" s="240"/>
      <c r="AB158" s="240"/>
      <c r="AC158" s="234"/>
      <c r="AD158" s="258"/>
      <c r="AE158" s="258"/>
      <c r="AF158" s="242"/>
      <c r="AG158" s="234"/>
      <c r="AH158" s="234"/>
      <c r="AI158" s="234"/>
      <c r="AJ158" s="242"/>
    </row>
    <row r="159" spans="2:36" s="36" customFormat="1" ht="93" customHeight="1" x14ac:dyDescent="0.3">
      <c r="B159" s="261" t="s">
        <v>202</v>
      </c>
      <c r="C159" s="261" t="s">
        <v>203</v>
      </c>
      <c r="D159" s="261" t="s">
        <v>66</v>
      </c>
      <c r="E159" s="311" t="s">
        <v>67</v>
      </c>
      <c r="F159" s="311" t="s">
        <v>134</v>
      </c>
      <c r="G159" s="311" t="s">
        <v>147</v>
      </c>
      <c r="H159" s="261" t="s">
        <v>70</v>
      </c>
      <c r="I159" s="261" t="s">
        <v>79</v>
      </c>
      <c r="J159" s="506" t="s">
        <v>208</v>
      </c>
      <c r="K159" s="261" t="s">
        <v>107</v>
      </c>
      <c r="L159" s="261" t="s">
        <v>86</v>
      </c>
      <c r="M159" s="513">
        <v>40</v>
      </c>
      <c r="N159" s="232" t="s">
        <v>108</v>
      </c>
      <c r="O159" s="261" t="s">
        <v>188</v>
      </c>
      <c r="P159" s="261" t="s">
        <v>75</v>
      </c>
      <c r="Q159" s="261" t="s">
        <v>76</v>
      </c>
      <c r="R159" s="309" t="s">
        <v>77</v>
      </c>
      <c r="S159" s="309" t="s">
        <v>109</v>
      </c>
      <c r="T159" s="235">
        <f>V159+Y159</f>
        <v>33460</v>
      </c>
      <c r="U159" s="235" t="s">
        <v>98</v>
      </c>
      <c r="V159" s="238">
        <v>28441</v>
      </c>
      <c r="W159" s="238" t="s">
        <v>79</v>
      </c>
      <c r="X159" s="238" t="s">
        <v>79</v>
      </c>
      <c r="Y159" s="238">
        <v>5019</v>
      </c>
      <c r="Z159" s="238" t="s">
        <v>79</v>
      </c>
      <c r="AA159" s="238" t="s">
        <v>79</v>
      </c>
      <c r="AB159" s="238">
        <v>15032.75</v>
      </c>
      <c r="AC159" s="232" t="s">
        <v>110</v>
      </c>
      <c r="AD159" s="292" t="s">
        <v>79</v>
      </c>
      <c r="AE159" s="292">
        <f>V159+Y159</f>
        <v>33460</v>
      </c>
      <c r="AF159" s="232" t="s">
        <v>79</v>
      </c>
      <c r="AG159" s="232" t="s">
        <v>33</v>
      </c>
      <c r="AH159" s="232" t="s">
        <v>247</v>
      </c>
      <c r="AI159" s="232" t="s">
        <v>248</v>
      </c>
      <c r="AJ159" s="232"/>
    </row>
    <row r="160" spans="2:36" s="36" customFormat="1" ht="59.1" customHeight="1" x14ac:dyDescent="0.3">
      <c r="B160" s="241"/>
      <c r="C160" s="241"/>
      <c r="D160" s="241"/>
      <c r="E160" s="249"/>
      <c r="F160" s="249"/>
      <c r="G160" s="249"/>
      <c r="H160" s="241"/>
      <c r="I160" s="241"/>
      <c r="J160" s="507"/>
      <c r="K160" s="242"/>
      <c r="L160" s="242"/>
      <c r="M160" s="515"/>
      <c r="N160" s="233"/>
      <c r="O160" s="241"/>
      <c r="P160" s="241"/>
      <c r="Q160" s="241"/>
      <c r="R160" s="255"/>
      <c r="S160" s="255"/>
      <c r="T160" s="236"/>
      <c r="U160" s="236"/>
      <c r="V160" s="239"/>
      <c r="W160" s="239"/>
      <c r="X160" s="239"/>
      <c r="Y160" s="239"/>
      <c r="Z160" s="239"/>
      <c r="AA160" s="239"/>
      <c r="AB160" s="239"/>
      <c r="AC160" s="233"/>
      <c r="AD160" s="257"/>
      <c r="AE160" s="257"/>
      <c r="AF160" s="241"/>
      <c r="AG160" s="233"/>
      <c r="AH160" s="233"/>
      <c r="AI160" s="233"/>
      <c r="AJ160" s="241"/>
    </row>
    <row r="161" spans="2:36" s="36" customFormat="1" ht="121.2" customHeight="1" x14ac:dyDescent="0.3">
      <c r="B161" s="242"/>
      <c r="C161" s="242"/>
      <c r="D161" s="242"/>
      <c r="E161" s="265"/>
      <c r="F161" s="265"/>
      <c r="G161" s="265"/>
      <c r="H161" s="242"/>
      <c r="I161" s="242"/>
      <c r="J161" s="11" t="s">
        <v>127</v>
      </c>
      <c r="K161" s="7" t="s">
        <v>128</v>
      </c>
      <c r="L161" s="7" t="s">
        <v>85</v>
      </c>
      <c r="M161" s="63">
        <v>16</v>
      </c>
      <c r="N161" s="234"/>
      <c r="O161" s="242"/>
      <c r="P161" s="242"/>
      <c r="Q161" s="242"/>
      <c r="R161" s="256"/>
      <c r="S161" s="256"/>
      <c r="T161" s="237"/>
      <c r="U161" s="237"/>
      <c r="V161" s="240"/>
      <c r="W161" s="240"/>
      <c r="X161" s="240"/>
      <c r="Y161" s="240"/>
      <c r="Z161" s="240"/>
      <c r="AA161" s="240"/>
      <c r="AB161" s="240"/>
      <c r="AC161" s="234"/>
      <c r="AD161" s="258"/>
      <c r="AE161" s="258"/>
      <c r="AF161" s="242"/>
      <c r="AG161" s="234"/>
      <c r="AH161" s="234"/>
      <c r="AI161" s="234"/>
      <c r="AJ161" s="242"/>
    </row>
    <row r="162" spans="2:36" s="36" customFormat="1" ht="93" customHeight="1" x14ac:dyDescent="0.3">
      <c r="B162" s="291" t="s">
        <v>1042</v>
      </c>
      <c r="C162" s="291" t="s">
        <v>191</v>
      </c>
      <c r="D162" s="291" t="s">
        <v>66</v>
      </c>
      <c r="E162" s="305" t="s">
        <v>67</v>
      </c>
      <c r="F162" s="305" t="s">
        <v>134</v>
      </c>
      <c r="G162" s="305" t="s">
        <v>147</v>
      </c>
      <c r="H162" s="291" t="s">
        <v>70</v>
      </c>
      <c r="I162" s="291" t="s">
        <v>79</v>
      </c>
      <c r="J162" s="533" t="s">
        <v>208</v>
      </c>
      <c r="K162" s="291" t="s">
        <v>107</v>
      </c>
      <c r="L162" s="291" t="s">
        <v>86</v>
      </c>
      <c r="M162" s="537">
        <v>40</v>
      </c>
      <c r="N162" s="285" t="s">
        <v>108</v>
      </c>
      <c r="O162" s="291" t="s">
        <v>188</v>
      </c>
      <c r="P162" s="291" t="s">
        <v>75</v>
      </c>
      <c r="Q162" s="291" t="s">
        <v>76</v>
      </c>
      <c r="R162" s="478" t="s">
        <v>77</v>
      </c>
      <c r="S162" s="478" t="s">
        <v>109</v>
      </c>
      <c r="T162" s="327">
        <f>V162+Y162</f>
        <v>29700</v>
      </c>
      <c r="U162" s="327">
        <f>T162</f>
        <v>29700</v>
      </c>
      <c r="V162" s="283">
        <v>25245</v>
      </c>
      <c r="W162" s="283" t="s">
        <v>79</v>
      </c>
      <c r="X162" s="283" t="s">
        <v>79</v>
      </c>
      <c r="Y162" s="283">
        <v>4455</v>
      </c>
      <c r="Z162" s="283" t="s">
        <v>79</v>
      </c>
      <c r="AA162" s="283" t="s">
        <v>79</v>
      </c>
      <c r="AB162" s="283">
        <v>13343.48</v>
      </c>
      <c r="AC162" s="285" t="s">
        <v>110</v>
      </c>
      <c r="AD162" s="293" t="s">
        <v>79</v>
      </c>
      <c r="AE162" s="293">
        <f>V162+Y162</f>
        <v>29700</v>
      </c>
      <c r="AF162" s="285" t="s">
        <v>79</v>
      </c>
      <c r="AG162" s="285" t="s">
        <v>33</v>
      </c>
      <c r="AH162" s="285" t="s">
        <v>176</v>
      </c>
      <c r="AI162" s="285" t="s">
        <v>161</v>
      </c>
      <c r="AJ162" s="285"/>
    </row>
    <row r="163" spans="2:36" s="36" customFormat="1" ht="59.1" customHeight="1" x14ac:dyDescent="0.3">
      <c r="B163" s="289"/>
      <c r="C163" s="289"/>
      <c r="D163" s="289"/>
      <c r="E163" s="306"/>
      <c r="F163" s="306"/>
      <c r="G163" s="306"/>
      <c r="H163" s="289"/>
      <c r="I163" s="289"/>
      <c r="J163" s="534"/>
      <c r="K163" s="290"/>
      <c r="L163" s="290"/>
      <c r="M163" s="538"/>
      <c r="N163" s="296"/>
      <c r="O163" s="289"/>
      <c r="P163" s="289"/>
      <c r="Q163" s="289"/>
      <c r="R163" s="479"/>
      <c r="S163" s="479"/>
      <c r="T163" s="328"/>
      <c r="U163" s="328"/>
      <c r="V163" s="287"/>
      <c r="W163" s="287"/>
      <c r="X163" s="287"/>
      <c r="Y163" s="287"/>
      <c r="Z163" s="287"/>
      <c r="AA163" s="287"/>
      <c r="AB163" s="287"/>
      <c r="AC163" s="296"/>
      <c r="AD163" s="294"/>
      <c r="AE163" s="294"/>
      <c r="AF163" s="289"/>
      <c r="AG163" s="296"/>
      <c r="AH163" s="296"/>
      <c r="AI163" s="296"/>
      <c r="AJ163" s="289"/>
    </row>
    <row r="164" spans="2:36" s="36" customFormat="1" ht="121.2" customHeight="1" x14ac:dyDescent="0.3">
      <c r="B164" s="290"/>
      <c r="C164" s="290"/>
      <c r="D164" s="290"/>
      <c r="E164" s="307"/>
      <c r="F164" s="307"/>
      <c r="G164" s="307"/>
      <c r="H164" s="290"/>
      <c r="I164" s="290"/>
      <c r="J164" s="20" t="s">
        <v>127</v>
      </c>
      <c r="K164" s="27" t="s">
        <v>128</v>
      </c>
      <c r="L164" s="27" t="s">
        <v>85</v>
      </c>
      <c r="M164" s="61">
        <v>13</v>
      </c>
      <c r="N164" s="297"/>
      <c r="O164" s="290"/>
      <c r="P164" s="290"/>
      <c r="Q164" s="290"/>
      <c r="R164" s="439"/>
      <c r="S164" s="439"/>
      <c r="T164" s="329"/>
      <c r="U164" s="329"/>
      <c r="V164" s="288"/>
      <c r="W164" s="288"/>
      <c r="X164" s="288"/>
      <c r="Y164" s="288"/>
      <c r="Z164" s="288"/>
      <c r="AA164" s="288"/>
      <c r="AB164" s="288"/>
      <c r="AC164" s="297"/>
      <c r="AD164" s="295"/>
      <c r="AE164" s="295"/>
      <c r="AF164" s="290"/>
      <c r="AG164" s="297"/>
      <c r="AH164" s="297"/>
      <c r="AI164" s="297"/>
      <c r="AJ164" s="290"/>
    </row>
    <row r="165" spans="2:36" s="36" customFormat="1" ht="215.1" customHeight="1" x14ac:dyDescent="0.3">
      <c r="B165" s="14" t="s">
        <v>204</v>
      </c>
      <c r="C165" s="14" t="s">
        <v>205</v>
      </c>
      <c r="D165" s="14" t="s">
        <v>66</v>
      </c>
      <c r="E165" s="31" t="s">
        <v>67</v>
      </c>
      <c r="F165" s="31" t="s">
        <v>134</v>
      </c>
      <c r="G165" s="31" t="s">
        <v>147</v>
      </c>
      <c r="H165" s="14" t="s">
        <v>70</v>
      </c>
      <c r="I165" s="14" t="s">
        <v>79</v>
      </c>
      <c r="J165" s="11" t="s">
        <v>127</v>
      </c>
      <c r="K165" s="7" t="s">
        <v>128</v>
      </c>
      <c r="L165" s="7" t="s">
        <v>85</v>
      </c>
      <c r="M165" s="63">
        <v>5</v>
      </c>
      <c r="N165" s="15" t="s">
        <v>108</v>
      </c>
      <c r="O165" s="14" t="s">
        <v>188</v>
      </c>
      <c r="P165" s="14" t="s">
        <v>75</v>
      </c>
      <c r="Q165" s="14" t="s">
        <v>76</v>
      </c>
      <c r="R165" s="152" t="s">
        <v>77</v>
      </c>
      <c r="S165" s="152" t="s">
        <v>109</v>
      </c>
      <c r="T165" s="153">
        <f>V165+Y165</f>
        <v>64200</v>
      </c>
      <c r="U165" s="153" t="s">
        <v>98</v>
      </c>
      <c r="V165" s="19">
        <v>54570</v>
      </c>
      <c r="W165" s="19" t="s">
        <v>79</v>
      </c>
      <c r="X165" s="19" t="s">
        <v>79</v>
      </c>
      <c r="Y165" s="19">
        <v>9630</v>
      </c>
      <c r="Z165" s="19" t="s">
        <v>79</v>
      </c>
      <c r="AA165" s="19" t="s">
        <v>79</v>
      </c>
      <c r="AB165" s="19">
        <v>28843.48</v>
      </c>
      <c r="AC165" s="15" t="s">
        <v>110</v>
      </c>
      <c r="AD165" s="35" t="s">
        <v>79</v>
      </c>
      <c r="AE165" s="35">
        <f>V165+Y165</f>
        <v>64200</v>
      </c>
      <c r="AF165" s="15" t="s">
        <v>79</v>
      </c>
      <c r="AG165" s="15" t="s">
        <v>33</v>
      </c>
      <c r="AH165" s="15" t="s">
        <v>247</v>
      </c>
      <c r="AI165" s="15" t="s">
        <v>248</v>
      </c>
      <c r="AJ165" s="15"/>
    </row>
    <row r="166" spans="2:36" s="36" customFormat="1" ht="125.7" customHeight="1" x14ac:dyDescent="0.3">
      <c r="B166" s="261" t="s">
        <v>979</v>
      </c>
      <c r="C166" s="261" t="s">
        <v>191</v>
      </c>
      <c r="D166" s="261" t="s">
        <v>66</v>
      </c>
      <c r="E166" s="311" t="s">
        <v>67</v>
      </c>
      <c r="F166" s="311" t="s">
        <v>134</v>
      </c>
      <c r="G166" s="311" t="s">
        <v>147</v>
      </c>
      <c r="H166" s="261" t="s">
        <v>70</v>
      </c>
      <c r="I166" s="261" t="s">
        <v>79</v>
      </c>
      <c r="J166" s="11" t="s">
        <v>208</v>
      </c>
      <c r="K166" s="7" t="s">
        <v>107</v>
      </c>
      <c r="L166" s="7" t="s">
        <v>86</v>
      </c>
      <c r="M166" s="63">
        <v>40</v>
      </c>
      <c r="N166" s="232" t="s">
        <v>108</v>
      </c>
      <c r="O166" s="261" t="s">
        <v>155</v>
      </c>
      <c r="P166" s="261" t="s">
        <v>75</v>
      </c>
      <c r="Q166" s="261" t="s">
        <v>76</v>
      </c>
      <c r="R166" s="309" t="s">
        <v>77</v>
      </c>
      <c r="S166" s="309" t="s">
        <v>109</v>
      </c>
      <c r="T166" s="235">
        <f>V166+Y166</f>
        <v>64200</v>
      </c>
      <c r="U166" s="235" t="s">
        <v>98</v>
      </c>
      <c r="V166" s="238">
        <v>54570</v>
      </c>
      <c r="W166" s="238" t="s">
        <v>79</v>
      </c>
      <c r="X166" s="238" t="s">
        <v>79</v>
      </c>
      <c r="Y166" s="238">
        <v>9630</v>
      </c>
      <c r="Z166" s="238" t="s">
        <v>79</v>
      </c>
      <c r="AA166" s="238" t="s">
        <v>79</v>
      </c>
      <c r="AB166" s="238">
        <v>28843.48</v>
      </c>
      <c r="AC166" s="232" t="s">
        <v>110</v>
      </c>
      <c r="AD166" s="292" t="s">
        <v>79</v>
      </c>
      <c r="AE166" s="292">
        <f>V166+Y166</f>
        <v>64200</v>
      </c>
      <c r="AF166" s="232" t="s">
        <v>79</v>
      </c>
      <c r="AG166" s="232" t="s">
        <v>33</v>
      </c>
      <c r="AH166" s="232" t="s">
        <v>980</v>
      </c>
      <c r="AI166" s="232" t="s">
        <v>248</v>
      </c>
      <c r="AJ166" s="232"/>
    </row>
    <row r="167" spans="2:36" s="36" customFormat="1" ht="80.25" customHeight="1" x14ac:dyDescent="0.3">
      <c r="B167" s="242"/>
      <c r="C167" s="242"/>
      <c r="D167" s="242"/>
      <c r="E167" s="265"/>
      <c r="F167" s="265"/>
      <c r="G167" s="265"/>
      <c r="H167" s="242"/>
      <c r="I167" s="242"/>
      <c r="J167" s="11" t="s">
        <v>127</v>
      </c>
      <c r="K167" s="7" t="s">
        <v>128</v>
      </c>
      <c r="L167" s="7" t="s">
        <v>85</v>
      </c>
      <c r="M167" s="63">
        <v>30</v>
      </c>
      <c r="N167" s="234"/>
      <c r="O167" s="242"/>
      <c r="P167" s="242"/>
      <c r="Q167" s="242"/>
      <c r="R167" s="256"/>
      <c r="S167" s="256"/>
      <c r="T167" s="237"/>
      <c r="U167" s="237"/>
      <c r="V167" s="240"/>
      <c r="W167" s="240"/>
      <c r="X167" s="240"/>
      <c r="Y167" s="240"/>
      <c r="Z167" s="240"/>
      <c r="AA167" s="240"/>
      <c r="AB167" s="240"/>
      <c r="AC167" s="234"/>
      <c r="AD167" s="258"/>
      <c r="AE167" s="258"/>
      <c r="AF167" s="242"/>
      <c r="AG167" s="234"/>
      <c r="AH167" s="234"/>
      <c r="AI167" s="234"/>
      <c r="AJ167" s="242"/>
    </row>
    <row r="168" spans="2:36" s="36" customFormat="1" ht="93" customHeight="1" x14ac:dyDescent="0.3">
      <c r="B168" s="14" t="s">
        <v>981</v>
      </c>
      <c r="C168" s="261" t="s">
        <v>982</v>
      </c>
      <c r="D168" s="261" t="s">
        <v>66</v>
      </c>
      <c r="E168" s="261" t="s">
        <v>67</v>
      </c>
      <c r="F168" s="261" t="s">
        <v>134</v>
      </c>
      <c r="G168" s="261" t="s">
        <v>147</v>
      </c>
      <c r="H168" s="261" t="s">
        <v>70</v>
      </c>
      <c r="I168" s="261" t="s">
        <v>79</v>
      </c>
      <c r="J168" s="506" t="s">
        <v>208</v>
      </c>
      <c r="K168" s="261" t="s">
        <v>107</v>
      </c>
      <c r="L168" s="261" t="s">
        <v>86</v>
      </c>
      <c r="M168" s="513">
        <v>40</v>
      </c>
      <c r="N168" s="232" t="s">
        <v>108</v>
      </c>
      <c r="O168" s="261" t="s">
        <v>188</v>
      </c>
      <c r="P168" s="261" t="s">
        <v>75</v>
      </c>
      <c r="Q168" s="261" t="s">
        <v>76</v>
      </c>
      <c r="R168" s="309" t="s">
        <v>77</v>
      </c>
      <c r="S168" s="309" t="s">
        <v>109</v>
      </c>
      <c r="T168" s="235">
        <f>V168+Y168</f>
        <v>29509.95</v>
      </c>
      <c r="U168" s="235" t="s">
        <v>98</v>
      </c>
      <c r="V168" s="238">
        <v>25083.45</v>
      </c>
      <c r="W168" s="238" t="s">
        <v>79</v>
      </c>
      <c r="X168" s="238" t="s">
        <v>79</v>
      </c>
      <c r="Y168" s="238">
        <v>4426.5</v>
      </c>
      <c r="Z168" s="238" t="s">
        <v>79</v>
      </c>
      <c r="AA168" s="238" t="s">
        <v>79</v>
      </c>
      <c r="AB168" s="238">
        <v>13258.1</v>
      </c>
      <c r="AC168" s="232" t="s">
        <v>110</v>
      </c>
      <c r="AD168" s="292" t="s">
        <v>79</v>
      </c>
      <c r="AE168" s="292">
        <f>V168+Y168</f>
        <v>29509.95</v>
      </c>
      <c r="AF168" s="232" t="s">
        <v>79</v>
      </c>
      <c r="AG168" s="232" t="s">
        <v>33</v>
      </c>
      <c r="AH168" s="232" t="s">
        <v>248</v>
      </c>
      <c r="AI168" s="232" t="s">
        <v>251</v>
      </c>
      <c r="AJ168" s="232"/>
    </row>
    <row r="169" spans="2:36" s="36" customFormat="1" ht="18.600000000000001" customHeight="1" x14ac:dyDescent="0.3">
      <c r="B169" s="78"/>
      <c r="C169" s="241"/>
      <c r="D169" s="241"/>
      <c r="E169" s="241"/>
      <c r="F169" s="241"/>
      <c r="G169" s="241"/>
      <c r="H169" s="241"/>
      <c r="I169" s="241"/>
      <c r="J169" s="507"/>
      <c r="K169" s="242"/>
      <c r="L169" s="242"/>
      <c r="M169" s="515"/>
      <c r="N169" s="233"/>
      <c r="O169" s="241"/>
      <c r="P169" s="241"/>
      <c r="Q169" s="241"/>
      <c r="R169" s="255"/>
      <c r="S169" s="255"/>
      <c r="T169" s="236"/>
      <c r="U169" s="236"/>
      <c r="V169" s="239"/>
      <c r="W169" s="239"/>
      <c r="X169" s="239"/>
      <c r="Y169" s="239"/>
      <c r="Z169" s="239"/>
      <c r="AA169" s="239"/>
      <c r="AB169" s="239"/>
      <c r="AC169" s="233"/>
      <c r="AD169" s="257"/>
      <c r="AE169" s="257"/>
      <c r="AF169" s="233"/>
      <c r="AG169" s="233"/>
      <c r="AH169" s="233"/>
      <c r="AI169" s="233"/>
      <c r="AJ169" s="233"/>
    </row>
    <row r="170" spans="2:36" s="36" customFormat="1" ht="51" customHeight="1" x14ac:dyDescent="0.3">
      <c r="B170" s="241"/>
      <c r="C170" s="241"/>
      <c r="D170" s="241"/>
      <c r="E170" s="241"/>
      <c r="F170" s="241"/>
      <c r="G170" s="241"/>
      <c r="H170" s="241"/>
      <c r="I170" s="241"/>
      <c r="J170" s="11" t="s">
        <v>127</v>
      </c>
      <c r="K170" s="7" t="s">
        <v>128</v>
      </c>
      <c r="L170" s="7" t="s">
        <v>85</v>
      </c>
      <c r="M170" s="63">
        <v>20</v>
      </c>
      <c r="N170" s="233"/>
      <c r="O170" s="241"/>
      <c r="P170" s="241"/>
      <c r="Q170" s="241"/>
      <c r="R170" s="255"/>
      <c r="S170" s="255"/>
      <c r="T170" s="236"/>
      <c r="U170" s="236"/>
      <c r="V170" s="239"/>
      <c r="W170" s="239"/>
      <c r="X170" s="239"/>
      <c r="Y170" s="239"/>
      <c r="Z170" s="239"/>
      <c r="AA170" s="239"/>
      <c r="AB170" s="239"/>
      <c r="AC170" s="233"/>
      <c r="AD170" s="257"/>
      <c r="AE170" s="257"/>
      <c r="AF170" s="233"/>
      <c r="AG170" s="233"/>
      <c r="AH170" s="233"/>
      <c r="AI170" s="233"/>
      <c r="AJ170" s="233"/>
    </row>
    <row r="171" spans="2:36" s="36" customFormat="1" ht="50.7" customHeight="1" x14ac:dyDescent="0.3">
      <c r="B171" s="242"/>
      <c r="C171" s="242"/>
      <c r="D171" s="242"/>
      <c r="E171" s="242"/>
      <c r="F171" s="242"/>
      <c r="G171" s="242"/>
      <c r="H171" s="242"/>
      <c r="I171" s="242"/>
      <c r="J171" s="11" t="s">
        <v>111</v>
      </c>
      <c r="K171" s="11" t="s">
        <v>112</v>
      </c>
      <c r="L171" s="7" t="s">
        <v>85</v>
      </c>
      <c r="M171" s="63">
        <v>1</v>
      </c>
      <c r="N171" s="234"/>
      <c r="O171" s="242"/>
      <c r="P171" s="242"/>
      <c r="Q171" s="242"/>
      <c r="R171" s="256"/>
      <c r="S171" s="256"/>
      <c r="T171" s="237"/>
      <c r="U171" s="237"/>
      <c r="V171" s="240"/>
      <c r="W171" s="240"/>
      <c r="X171" s="240"/>
      <c r="Y171" s="240"/>
      <c r="Z171" s="240"/>
      <c r="AA171" s="240"/>
      <c r="AB171" s="240"/>
      <c r="AC171" s="234"/>
      <c r="AD171" s="258"/>
      <c r="AE171" s="258"/>
      <c r="AF171" s="234"/>
      <c r="AG171" s="234"/>
      <c r="AH171" s="234"/>
      <c r="AI171" s="234"/>
      <c r="AJ171" s="234"/>
    </row>
    <row r="172" spans="2:36" s="36" customFormat="1" ht="53.1" customHeight="1" x14ac:dyDescent="0.3">
      <c r="B172" s="261" t="s">
        <v>1197</v>
      </c>
      <c r="C172" s="261" t="s">
        <v>196</v>
      </c>
      <c r="D172" s="261" t="s">
        <v>66</v>
      </c>
      <c r="E172" s="311" t="s">
        <v>67</v>
      </c>
      <c r="F172" s="311" t="s">
        <v>132</v>
      </c>
      <c r="G172" s="311" t="s">
        <v>69</v>
      </c>
      <c r="H172" s="261" t="s">
        <v>70</v>
      </c>
      <c r="I172" s="261" t="s">
        <v>79</v>
      </c>
      <c r="J172" s="11" t="s">
        <v>113</v>
      </c>
      <c r="K172" s="7" t="s">
        <v>114</v>
      </c>
      <c r="L172" s="7" t="s">
        <v>115</v>
      </c>
      <c r="M172" s="63">
        <v>1</v>
      </c>
      <c r="N172" s="232" t="s">
        <v>108</v>
      </c>
      <c r="O172" s="261" t="s">
        <v>164</v>
      </c>
      <c r="P172" s="261" t="s">
        <v>75</v>
      </c>
      <c r="Q172" s="261" t="s">
        <v>76</v>
      </c>
      <c r="R172" s="309" t="s">
        <v>77</v>
      </c>
      <c r="S172" s="309" t="s">
        <v>109</v>
      </c>
      <c r="T172" s="235">
        <f>V172+Y172</f>
        <v>74900</v>
      </c>
      <c r="U172" s="235" t="s">
        <v>98</v>
      </c>
      <c r="V172" s="238">
        <v>63665</v>
      </c>
      <c r="W172" s="238" t="s">
        <v>79</v>
      </c>
      <c r="X172" s="238" t="s">
        <v>79</v>
      </c>
      <c r="Y172" s="238">
        <v>11235</v>
      </c>
      <c r="Z172" s="238" t="s">
        <v>79</v>
      </c>
      <c r="AA172" s="238" t="s">
        <v>79</v>
      </c>
      <c r="AB172" s="238">
        <v>33650.730000000003</v>
      </c>
      <c r="AC172" s="232" t="s">
        <v>80</v>
      </c>
      <c r="AD172" s="292" t="s">
        <v>79</v>
      </c>
      <c r="AE172" s="292">
        <f>V172+Y172</f>
        <v>74900</v>
      </c>
      <c r="AF172" s="232" t="s">
        <v>79</v>
      </c>
      <c r="AG172" s="232" t="s">
        <v>33</v>
      </c>
      <c r="AH172" s="232" t="s">
        <v>233</v>
      </c>
      <c r="AI172" s="232" t="s">
        <v>407</v>
      </c>
      <c r="AJ172" s="232"/>
    </row>
    <row r="173" spans="2:36" s="36" customFormat="1" ht="57" customHeight="1" x14ac:dyDescent="0.3">
      <c r="B173" s="241"/>
      <c r="C173" s="241"/>
      <c r="D173" s="241"/>
      <c r="E173" s="249"/>
      <c r="F173" s="249"/>
      <c r="G173" s="249"/>
      <c r="H173" s="241"/>
      <c r="I173" s="241"/>
      <c r="J173" s="11" t="s">
        <v>116</v>
      </c>
      <c r="K173" s="7" t="s">
        <v>117</v>
      </c>
      <c r="L173" s="7" t="s">
        <v>85</v>
      </c>
      <c r="M173" s="63">
        <v>1</v>
      </c>
      <c r="N173" s="233"/>
      <c r="O173" s="241"/>
      <c r="P173" s="241"/>
      <c r="Q173" s="241"/>
      <c r="R173" s="255"/>
      <c r="S173" s="255"/>
      <c r="T173" s="236"/>
      <c r="U173" s="236"/>
      <c r="V173" s="239"/>
      <c r="W173" s="239"/>
      <c r="X173" s="239"/>
      <c r="Y173" s="239"/>
      <c r="Z173" s="239"/>
      <c r="AA173" s="239"/>
      <c r="AB173" s="239"/>
      <c r="AC173" s="233"/>
      <c r="AD173" s="257"/>
      <c r="AE173" s="257"/>
      <c r="AF173" s="241"/>
      <c r="AG173" s="233"/>
      <c r="AH173" s="233"/>
      <c r="AI173" s="233"/>
      <c r="AJ173" s="241"/>
    </row>
    <row r="174" spans="2:36" s="36" customFormat="1" ht="49.2" customHeight="1" x14ac:dyDescent="0.3">
      <c r="B174" s="241"/>
      <c r="C174" s="241"/>
      <c r="D174" s="241"/>
      <c r="E174" s="249"/>
      <c r="F174" s="249"/>
      <c r="G174" s="249"/>
      <c r="H174" s="241"/>
      <c r="I174" s="241"/>
      <c r="J174" s="11" t="s">
        <v>209</v>
      </c>
      <c r="K174" s="7" t="s">
        <v>118</v>
      </c>
      <c r="L174" s="7" t="s">
        <v>119</v>
      </c>
      <c r="M174" s="63">
        <v>1</v>
      </c>
      <c r="N174" s="233"/>
      <c r="O174" s="241"/>
      <c r="P174" s="241"/>
      <c r="Q174" s="241"/>
      <c r="R174" s="255"/>
      <c r="S174" s="255"/>
      <c r="T174" s="236"/>
      <c r="U174" s="236"/>
      <c r="V174" s="239"/>
      <c r="W174" s="239"/>
      <c r="X174" s="239"/>
      <c r="Y174" s="239"/>
      <c r="Z174" s="239"/>
      <c r="AA174" s="239"/>
      <c r="AB174" s="239"/>
      <c r="AC174" s="233"/>
      <c r="AD174" s="257"/>
      <c r="AE174" s="257"/>
      <c r="AF174" s="241"/>
      <c r="AG174" s="233"/>
      <c r="AH174" s="233"/>
      <c r="AI174" s="233"/>
      <c r="AJ174" s="241"/>
    </row>
    <row r="175" spans="2:36" s="36" customFormat="1" ht="44.1" customHeight="1" x14ac:dyDescent="0.3">
      <c r="B175" s="242"/>
      <c r="C175" s="242"/>
      <c r="D175" s="242"/>
      <c r="E175" s="265"/>
      <c r="F175" s="265"/>
      <c r="G175" s="265"/>
      <c r="H175" s="242"/>
      <c r="I175" s="242"/>
      <c r="J175" s="11" t="s">
        <v>120</v>
      </c>
      <c r="K175" s="7" t="s">
        <v>121</v>
      </c>
      <c r="L175" s="7" t="s">
        <v>119</v>
      </c>
      <c r="M175" s="63">
        <v>1</v>
      </c>
      <c r="N175" s="234"/>
      <c r="O175" s="242"/>
      <c r="P175" s="242"/>
      <c r="Q175" s="242"/>
      <c r="R175" s="256"/>
      <c r="S175" s="256"/>
      <c r="T175" s="237"/>
      <c r="U175" s="237"/>
      <c r="V175" s="240"/>
      <c r="W175" s="240"/>
      <c r="X175" s="240"/>
      <c r="Y175" s="240"/>
      <c r="Z175" s="240"/>
      <c r="AA175" s="240"/>
      <c r="AB175" s="240"/>
      <c r="AC175" s="234"/>
      <c r="AD175" s="258"/>
      <c r="AE175" s="258"/>
      <c r="AF175" s="242"/>
      <c r="AG175" s="234"/>
      <c r="AH175" s="234"/>
      <c r="AI175" s="234"/>
      <c r="AJ175" s="242"/>
    </row>
    <row r="176" spans="2:36" s="36" customFormat="1" ht="132" customHeight="1" x14ac:dyDescent="0.3">
      <c r="B176" s="225" t="s">
        <v>145</v>
      </c>
      <c r="C176" s="225" t="s">
        <v>146</v>
      </c>
      <c r="D176" s="225" t="s">
        <v>106</v>
      </c>
      <c r="E176" s="227" t="s">
        <v>67</v>
      </c>
      <c r="F176" s="227" t="s">
        <v>134</v>
      </c>
      <c r="G176" s="227" t="s">
        <v>147</v>
      </c>
      <c r="H176" s="225" t="s">
        <v>70</v>
      </c>
      <c r="I176" s="225" t="s">
        <v>79</v>
      </c>
      <c r="J176" s="11" t="s">
        <v>208</v>
      </c>
      <c r="K176" s="7" t="s">
        <v>107</v>
      </c>
      <c r="L176" s="7" t="s">
        <v>86</v>
      </c>
      <c r="M176" s="7">
        <v>40</v>
      </c>
      <c r="N176" s="273" t="s">
        <v>108</v>
      </c>
      <c r="O176" s="225" t="s">
        <v>148</v>
      </c>
      <c r="P176" s="225" t="s">
        <v>75</v>
      </c>
      <c r="Q176" s="225" t="s">
        <v>76</v>
      </c>
      <c r="R176" s="274" t="s">
        <v>77</v>
      </c>
      <c r="S176" s="274" t="s">
        <v>109</v>
      </c>
      <c r="T176" s="275">
        <f>V176+Y176</f>
        <v>165600</v>
      </c>
      <c r="U176" s="275" t="s">
        <v>79</v>
      </c>
      <c r="V176" s="238">
        <v>140760</v>
      </c>
      <c r="W176" s="276" t="s">
        <v>79</v>
      </c>
      <c r="X176" s="276" t="s">
        <v>79</v>
      </c>
      <c r="Y176" s="276">
        <v>24840</v>
      </c>
      <c r="Z176" s="276" t="s">
        <v>98</v>
      </c>
      <c r="AA176" s="276" t="s">
        <v>79</v>
      </c>
      <c r="AB176" s="276">
        <v>74400</v>
      </c>
      <c r="AC176" s="273" t="s">
        <v>149</v>
      </c>
      <c r="AD176" s="272" t="s">
        <v>79</v>
      </c>
      <c r="AE176" s="272">
        <f>V176+Y176</f>
        <v>165600</v>
      </c>
      <c r="AF176" s="273" t="s">
        <v>79</v>
      </c>
      <c r="AG176" s="273" t="s">
        <v>33</v>
      </c>
      <c r="AH176" s="273" t="s">
        <v>157</v>
      </c>
      <c r="AI176" s="273" t="s">
        <v>158</v>
      </c>
      <c r="AJ176" s="273"/>
    </row>
    <row r="177" spans="2:36" s="36" customFormat="1" ht="86.1" customHeight="1" x14ac:dyDescent="0.3">
      <c r="B177" s="225"/>
      <c r="C177" s="225"/>
      <c r="D177" s="225"/>
      <c r="E177" s="227"/>
      <c r="F177" s="227"/>
      <c r="G177" s="227"/>
      <c r="H177" s="225"/>
      <c r="I177" s="225"/>
      <c r="J177" s="11" t="s">
        <v>111</v>
      </c>
      <c r="K177" s="7" t="s">
        <v>112</v>
      </c>
      <c r="L177" s="7" t="s">
        <v>85</v>
      </c>
      <c r="M177" s="7">
        <v>1</v>
      </c>
      <c r="N177" s="273"/>
      <c r="O177" s="225"/>
      <c r="P177" s="225"/>
      <c r="Q177" s="225"/>
      <c r="R177" s="274"/>
      <c r="S177" s="274"/>
      <c r="T177" s="275"/>
      <c r="U177" s="275"/>
      <c r="V177" s="239"/>
      <c r="W177" s="276"/>
      <c r="X177" s="276"/>
      <c r="Y177" s="276"/>
      <c r="Z177" s="276"/>
      <c r="AA177" s="276"/>
      <c r="AB177" s="276"/>
      <c r="AC177" s="273"/>
      <c r="AD177" s="272"/>
      <c r="AE177" s="272"/>
      <c r="AF177" s="225"/>
      <c r="AG177" s="273"/>
      <c r="AH177" s="273"/>
      <c r="AI177" s="273"/>
      <c r="AJ177" s="225"/>
    </row>
    <row r="178" spans="2:36" s="36" customFormat="1" ht="59.1" customHeight="1" x14ac:dyDescent="0.3">
      <c r="B178" s="225"/>
      <c r="C178" s="225"/>
      <c r="D178" s="225"/>
      <c r="E178" s="227"/>
      <c r="F178" s="227"/>
      <c r="G178" s="227"/>
      <c r="H178" s="225"/>
      <c r="I178" s="225"/>
      <c r="J178" s="11" t="s">
        <v>127</v>
      </c>
      <c r="K178" s="7" t="s">
        <v>128</v>
      </c>
      <c r="L178" s="7" t="s">
        <v>85</v>
      </c>
      <c r="M178" s="63">
        <v>104</v>
      </c>
      <c r="N178" s="273"/>
      <c r="O178" s="225"/>
      <c r="P178" s="225"/>
      <c r="Q178" s="225"/>
      <c r="R178" s="274"/>
      <c r="S178" s="274"/>
      <c r="T178" s="275"/>
      <c r="U178" s="275"/>
      <c r="V178" s="240"/>
      <c r="W178" s="276"/>
      <c r="X178" s="276"/>
      <c r="Y178" s="276"/>
      <c r="Z178" s="276"/>
      <c r="AA178" s="276"/>
      <c r="AB178" s="276"/>
      <c r="AC178" s="273"/>
      <c r="AD178" s="272"/>
      <c r="AE178" s="272"/>
      <c r="AF178" s="225"/>
      <c r="AG178" s="273"/>
      <c r="AH178" s="273"/>
      <c r="AI178" s="273"/>
      <c r="AJ178" s="225"/>
    </row>
    <row r="179" spans="2:36" s="36" customFormat="1" ht="104.1" customHeight="1" x14ac:dyDescent="0.3">
      <c r="B179" s="266" t="s">
        <v>1028</v>
      </c>
      <c r="C179" s="266" t="s">
        <v>151</v>
      </c>
      <c r="D179" s="266" t="s">
        <v>106</v>
      </c>
      <c r="E179" s="308" t="s">
        <v>67</v>
      </c>
      <c r="F179" s="308" t="s">
        <v>134</v>
      </c>
      <c r="G179" s="308" t="s">
        <v>147</v>
      </c>
      <c r="H179" s="291" t="s">
        <v>70</v>
      </c>
      <c r="I179" s="266" t="s">
        <v>79</v>
      </c>
      <c r="J179" s="20" t="s">
        <v>208</v>
      </c>
      <c r="K179" s="27" t="s">
        <v>107</v>
      </c>
      <c r="L179" s="27" t="s">
        <v>86</v>
      </c>
      <c r="M179" s="27">
        <v>40</v>
      </c>
      <c r="N179" s="314" t="s">
        <v>108</v>
      </c>
      <c r="O179" s="266" t="s">
        <v>152</v>
      </c>
      <c r="P179" s="266" t="s">
        <v>75</v>
      </c>
      <c r="Q179" s="266" t="s">
        <v>76</v>
      </c>
      <c r="R179" s="408" t="s">
        <v>77</v>
      </c>
      <c r="S179" s="478" t="s">
        <v>109</v>
      </c>
      <c r="T179" s="327">
        <f>V179+Y179</f>
        <v>138000</v>
      </c>
      <c r="U179" s="327" t="s">
        <v>487</v>
      </c>
      <c r="V179" s="283">
        <v>117300</v>
      </c>
      <c r="W179" s="283" t="s">
        <v>79</v>
      </c>
      <c r="X179" s="283" t="s">
        <v>79</v>
      </c>
      <c r="Y179" s="283">
        <v>20700</v>
      </c>
      <c r="Z179" s="283" t="s">
        <v>79</v>
      </c>
      <c r="AA179" s="283" t="s">
        <v>79</v>
      </c>
      <c r="AB179" s="283">
        <v>62000</v>
      </c>
      <c r="AC179" s="285" t="s">
        <v>110</v>
      </c>
      <c r="AD179" s="293" t="s">
        <v>79</v>
      </c>
      <c r="AE179" s="293">
        <f>V179+Y179</f>
        <v>138000</v>
      </c>
      <c r="AF179" s="285" t="s">
        <v>79</v>
      </c>
      <c r="AG179" s="314" t="s">
        <v>33</v>
      </c>
      <c r="AH179" s="314" t="s">
        <v>157</v>
      </c>
      <c r="AI179" s="314" t="s">
        <v>158</v>
      </c>
      <c r="AJ179" s="285"/>
    </row>
    <row r="180" spans="2:36" s="36" customFormat="1" ht="65.099999999999994" customHeight="1" x14ac:dyDescent="0.3">
      <c r="B180" s="266"/>
      <c r="C180" s="266"/>
      <c r="D180" s="266"/>
      <c r="E180" s="308"/>
      <c r="F180" s="308"/>
      <c r="G180" s="308"/>
      <c r="H180" s="289"/>
      <c r="I180" s="266"/>
      <c r="J180" s="20" t="s">
        <v>111</v>
      </c>
      <c r="K180" s="27" t="s">
        <v>112</v>
      </c>
      <c r="L180" s="27" t="s">
        <v>85</v>
      </c>
      <c r="M180" s="27">
        <v>1</v>
      </c>
      <c r="N180" s="314"/>
      <c r="O180" s="266"/>
      <c r="P180" s="266"/>
      <c r="Q180" s="266"/>
      <c r="R180" s="408"/>
      <c r="S180" s="479"/>
      <c r="T180" s="328"/>
      <c r="U180" s="328"/>
      <c r="V180" s="287"/>
      <c r="W180" s="287"/>
      <c r="X180" s="287"/>
      <c r="Y180" s="287"/>
      <c r="Z180" s="287"/>
      <c r="AA180" s="287"/>
      <c r="AB180" s="287"/>
      <c r="AC180" s="296"/>
      <c r="AD180" s="294"/>
      <c r="AE180" s="294"/>
      <c r="AF180" s="289"/>
      <c r="AG180" s="314"/>
      <c r="AH180" s="314"/>
      <c r="AI180" s="314"/>
      <c r="AJ180" s="289"/>
    </row>
    <row r="181" spans="2:36" s="36" customFormat="1" ht="101.1" customHeight="1" x14ac:dyDescent="0.3">
      <c r="B181" s="266"/>
      <c r="C181" s="266"/>
      <c r="D181" s="266"/>
      <c r="E181" s="308"/>
      <c r="F181" s="308"/>
      <c r="G181" s="308"/>
      <c r="H181" s="290"/>
      <c r="I181" s="266"/>
      <c r="J181" s="20" t="s">
        <v>127</v>
      </c>
      <c r="K181" s="27" t="s">
        <v>128</v>
      </c>
      <c r="L181" s="27" t="s">
        <v>85</v>
      </c>
      <c r="M181" s="61">
        <v>110</v>
      </c>
      <c r="N181" s="314"/>
      <c r="O181" s="266"/>
      <c r="P181" s="266"/>
      <c r="Q181" s="266"/>
      <c r="R181" s="408"/>
      <c r="S181" s="439"/>
      <c r="T181" s="329"/>
      <c r="U181" s="329"/>
      <c r="V181" s="288"/>
      <c r="W181" s="288"/>
      <c r="X181" s="288"/>
      <c r="Y181" s="288"/>
      <c r="Z181" s="288"/>
      <c r="AA181" s="288"/>
      <c r="AB181" s="288"/>
      <c r="AC181" s="297"/>
      <c r="AD181" s="295"/>
      <c r="AE181" s="295"/>
      <c r="AF181" s="290"/>
      <c r="AG181" s="314"/>
      <c r="AH181" s="314"/>
      <c r="AI181" s="314"/>
      <c r="AJ181" s="290"/>
    </row>
    <row r="182" spans="2:36" s="36" customFormat="1" ht="101.1" customHeight="1" x14ac:dyDescent="0.3">
      <c r="B182" s="291" t="s">
        <v>1029</v>
      </c>
      <c r="C182" s="291" t="s">
        <v>153</v>
      </c>
      <c r="D182" s="291" t="s">
        <v>106</v>
      </c>
      <c r="E182" s="305" t="s">
        <v>67</v>
      </c>
      <c r="F182" s="305" t="s">
        <v>134</v>
      </c>
      <c r="G182" s="305" t="s">
        <v>147</v>
      </c>
      <c r="H182" s="291" t="s">
        <v>70</v>
      </c>
      <c r="I182" s="291" t="s">
        <v>79</v>
      </c>
      <c r="J182" s="20" t="s">
        <v>208</v>
      </c>
      <c r="K182" s="27" t="s">
        <v>107</v>
      </c>
      <c r="L182" s="27" t="s">
        <v>86</v>
      </c>
      <c r="M182" s="61">
        <v>40</v>
      </c>
      <c r="N182" s="285" t="s">
        <v>108</v>
      </c>
      <c r="O182" s="291" t="s">
        <v>148</v>
      </c>
      <c r="P182" s="291" t="s">
        <v>75</v>
      </c>
      <c r="Q182" s="291" t="s">
        <v>76</v>
      </c>
      <c r="R182" s="478" t="s">
        <v>77</v>
      </c>
      <c r="S182" s="478" t="s">
        <v>109</v>
      </c>
      <c r="T182" s="327">
        <f>V182+Y182</f>
        <v>85600</v>
      </c>
      <c r="U182" s="327" t="s">
        <v>79</v>
      </c>
      <c r="V182" s="283">
        <v>72760</v>
      </c>
      <c r="W182" s="283" t="s">
        <v>79</v>
      </c>
      <c r="X182" s="283" t="s">
        <v>79</v>
      </c>
      <c r="Y182" s="283">
        <v>12840</v>
      </c>
      <c r="Z182" s="283" t="s">
        <v>79</v>
      </c>
      <c r="AA182" s="283" t="s">
        <v>79</v>
      </c>
      <c r="AB182" s="283">
        <v>12840</v>
      </c>
      <c r="AC182" s="285" t="s">
        <v>110</v>
      </c>
      <c r="AD182" s="293" t="s">
        <v>79</v>
      </c>
      <c r="AE182" s="293">
        <f>V182+Y182</f>
        <v>85600</v>
      </c>
      <c r="AF182" s="285" t="s">
        <v>79</v>
      </c>
      <c r="AG182" s="314" t="s">
        <v>33</v>
      </c>
      <c r="AH182" s="314" t="s">
        <v>157</v>
      </c>
      <c r="AI182" s="314" t="s">
        <v>158</v>
      </c>
      <c r="AJ182" s="285"/>
    </row>
    <row r="183" spans="2:36" s="36" customFormat="1" ht="101.1" customHeight="1" x14ac:dyDescent="0.3">
      <c r="B183" s="289"/>
      <c r="C183" s="289"/>
      <c r="D183" s="289"/>
      <c r="E183" s="306"/>
      <c r="F183" s="306"/>
      <c r="G183" s="306"/>
      <c r="H183" s="289"/>
      <c r="I183" s="289"/>
      <c r="J183" s="20" t="s">
        <v>111</v>
      </c>
      <c r="K183" s="27" t="s">
        <v>112</v>
      </c>
      <c r="L183" s="27" t="s">
        <v>85</v>
      </c>
      <c r="M183" s="61">
        <v>1</v>
      </c>
      <c r="N183" s="296"/>
      <c r="O183" s="289"/>
      <c r="P183" s="289"/>
      <c r="Q183" s="289"/>
      <c r="R183" s="479"/>
      <c r="S183" s="479"/>
      <c r="T183" s="328"/>
      <c r="U183" s="328"/>
      <c r="V183" s="287"/>
      <c r="W183" s="287"/>
      <c r="X183" s="287"/>
      <c r="Y183" s="287"/>
      <c r="Z183" s="287"/>
      <c r="AA183" s="287"/>
      <c r="AB183" s="287"/>
      <c r="AC183" s="296"/>
      <c r="AD183" s="294"/>
      <c r="AE183" s="294"/>
      <c r="AF183" s="289"/>
      <c r="AG183" s="314"/>
      <c r="AH183" s="314"/>
      <c r="AI183" s="314"/>
      <c r="AJ183" s="289"/>
    </row>
    <row r="184" spans="2:36" s="36" customFormat="1" ht="115.5" customHeight="1" x14ac:dyDescent="0.3">
      <c r="B184" s="290"/>
      <c r="C184" s="290"/>
      <c r="D184" s="290"/>
      <c r="E184" s="307"/>
      <c r="F184" s="307"/>
      <c r="G184" s="307"/>
      <c r="H184" s="290"/>
      <c r="I184" s="290"/>
      <c r="J184" s="20" t="s">
        <v>127</v>
      </c>
      <c r="K184" s="27" t="s">
        <v>128</v>
      </c>
      <c r="L184" s="27" t="s">
        <v>85</v>
      </c>
      <c r="M184" s="61">
        <v>40</v>
      </c>
      <c r="N184" s="297"/>
      <c r="O184" s="290"/>
      <c r="P184" s="290"/>
      <c r="Q184" s="290"/>
      <c r="R184" s="439"/>
      <c r="S184" s="439"/>
      <c r="T184" s="329"/>
      <c r="U184" s="329"/>
      <c r="V184" s="288"/>
      <c r="W184" s="288"/>
      <c r="X184" s="288"/>
      <c r="Y184" s="288"/>
      <c r="Z184" s="288"/>
      <c r="AA184" s="288"/>
      <c r="AB184" s="288"/>
      <c r="AC184" s="297"/>
      <c r="AD184" s="295"/>
      <c r="AE184" s="295"/>
      <c r="AF184" s="290"/>
      <c r="AG184" s="314"/>
      <c r="AH184" s="314"/>
      <c r="AI184" s="314"/>
      <c r="AJ184" s="290"/>
    </row>
    <row r="185" spans="2:36" s="36" customFormat="1" ht="101.1" customHeight="1" x14ac:dyDescent="0.3">
      <c r="B185" s="291" t="s">
        <v>1030</v>
      </c>
      <c r="C185" s="291" t="s">
        <v>154</v>
      </c>
      <c r="D185" s="291" t="s">
        <v>66</v>
      </c>
      <c r="E185" s="305" t="s">
        <v>67</v>
      </c>
      <c r="F185" s="305" t="s">
        <v>134</v>
      </c>
      <c r="G185" s="305" t="s">
        <v>147</v>
      </c>
      <c r="H185" s="291" t="s">
        <v>70</v>
      </c>
      <c r="I185" s="291" t="s">
        <v>79</v>
      </c>
      <c r="J185" s="20" t="s">
        <v>111</v>
      </c>
      <c r="K185" s="27" t="s">
        <v>112</v>
      </c>
      <c r="L185" s="27" t="s">
        <v>85</v>
      </c>
      <c r="M185" s="61">
        <v>2</v>
      </c>
      <c r="N185" s="285" t="s">
        <v>108</v>
      </c>
      <c r="O185" s="291" t="s">
        <v>155</v>
      </c>
      <c r="P185" s="291" t="s">
        <v>75</v>
      </c>
      <c r="Q185" s="291" t="s">
        <v>76</v>
      </c>
      <c r="R185" s="478" t="s">
        <v>77</v>
      </c>
      <c r="S185" s="478" t="s">
        <v>109</v>
      </c>
      <c r="T185" s="327">
        <f>V185+Y185</f>
        <v>60990.630000000005</v>
      </c>
      <c r="U185" s="327" t="s">
        <v>79</v>
      </c>
      <c r="V185" s="283">
        <v>51842.04</v>
      </c>
      <c r="W185" s="283" t="s">
        <v>79</v>
      </c>
      <c r="X185" s="283" t="s">
        <v>79</v>
      </c>
      <c r="Y185" s="283">
        <v>9148.59</v>
      </c>
      <c r="Z185" s="283" t="s">
        <v>79</v>
      </c>
      <c r="AA185" s="283" t="s">
        <v>79</v>
      </c>
      <c r="AB185" s="283">
        <v>27401.59</v>
      </c>
      <c r="AC185" s="285" t="s">
        <v>110</v>
      </c>
      <c r="AD185" s="293" t="s">
        <v>79</v>
      </c>
      <c r="AE185" s="293">
        <f>V185+Y185</f>
        <v>60990.630000000005</v>
      </c>
      <c r="AF185" s="285" t="s">
        <v>79</v>
      </c>
      <c r="AG185" s="285" t="s">
        <v>33</v>
      </c>
      <c r="AH185" s="285" t="s">
        <v>157</v>
      </c>
      <c r="AI185" s="285" t="s">
        <v>158</v>
      </c>
      <c r="AJ185" s="285"/>
    </row>
    <row r="186" spans="2:36" s="36" customFormat="1" ht="181.2" customHeight="1" x14ac:dyDescent="0.3">
      <c r="B186" s="290"/>
      <c r="C186" s="290"/>
      <c r="D186" s="290"/>
      <c r="E186" s="307"/>
      <c r="F186" s="307"/>
      <c r="G186" s="307"/>
      <c r="H186" s="290"/>
      <c r="I186" s="290"/>
      <c r="J186" s="20" t="s">
        <v>127</v>
      </c>
      <c r="K186" s="27" t="s">
        <v>128</v>
      </c>
      <c r="L186" s="27" t="s">
        <v>85</v>
      </c>
      <c r="M186" s="61">
        <v>30</v>
      </c>
      <c r="N186" s="297"/>
      <c r="O186" s="290"/>
      <c r="P186" s="290"/>
      <c r="Q186" s="290"/>
      <c r="R186" s="439"/>
      <c r="S186" s="439"/>
      <c r="T186" s="329"/>
      <c r="U186" s="329"/>
      <c r="V186" s="288"/>
      <c r="W186" s="288"/>
      <c r="X186" s="288"/>
      <c r="Y186" s="288"/>
      <c r="Z186" s="288"/>
      <c r="AA186" s="288"/>
      <c r="AB186" s="288"/>
      <c r="AC186" s="297"/>
      <c r="AD186" s="295"/>
      <c r="AE186" s="295"/>
      <c r="AF186" s="290"/>
      <c r="AG186" s="297"/>
      <c r="AH186" s="297"/>
      <c r="AI186" s="297"/>
      <c r="AJ186" s="290"/>
    </row>
    <row r="187" spans="2:36" s="36" customFormat="1" ht="207" customHeight="1" x14ac:dyDescent="0.3">
      <c r="B187" s="60" t="s">
        <v>1031</v>
      </c>
      <c r="C187" s="60" t="s">
        <v>156</v>
      </c>
      <c r="D187" s="60" t="s">
        <v>66</v>
      </c>
      <c r="E187" s="66" t="s">
        <v>67</v>
      </c>
      <c r="F187" s="66" t="s">
        <v>134</v>
      </c>
      <c r="G187" s="66" t="s">
        <v>147</v>
      </c>
      <c r="H187" s="60" t="s">
        <v>70</v>
      </c>
      <c r="I187" s="60" t="s">
        <v>79</v>
      </c>
      <c r="J187" s="20" t="s">
        <v>127</v>
      </c>
      <c r="K187" s="27" t="s">
        <v>128</v>
      </c>
      <c r="L187" s="27" t="s">
        <v>85</v>
      </c>
      <c r="M187" s="61">
        <v>12</v>
      </c>
      <c r="N187" s="67" t="s">
        <v>108</v>
      </c>
      <c r="O187" s="60" t="s">
        <v>155</v>
      </c>
      <c r="P187" s="60" t="s">
        <v>75</v>
      </c>
      <c r="Q187" s="60" t="s">
        <v>76</v>
      </c>
      <c r="R187" s="68" t="s">
        <v>77</v>
      </c>
      <c r="S187" s="68" t="s">
        <v>109</v>
      </c>
      <c r="T187" s="69">
        <v>154080</v>
      </c>
      <c r="U187" s="69" t="s">
        <v>79</v>
      </c>
      <c r="V187" s="62">
        <v>130968</v>
      </c>
      <c r="W187" s="62" t="s">
        <v>79</v>
      </c>
      <c r="X187" s="62" t="s">
        <v>79</v>
      </c>
      <c r="Y187" s="62">
        <v>23112</v>
      </c>
      <c r="Z187" s="62" t="s">
        <v>79</v>
      </c>
      <c r="AA187" s="62" t="s">
        <v>79</v>
      </c>
      <c r="AB187" s="62">
        <v>69224.350000000006</v>
      </c>
      <c r="AC187" s="67" t="s">
        <v>110</v>
      </c>
      <c r="AD187" s="70" t="s">
        <v>79</v>
      </c>
      <c r="AE187" s="70">
        <v>154080</v>
      </c>
      <c r="AF187" s="67" t="s">
        <v>79</v>
      </c>
      <c r="AG187" s="67" t="s">
        <v>33</v>
      </c>
      <c r="AH187" s="67" t="s">
        <v>157</v>
      </c>
      <c r="AI187" s="67" t="s">
        <v>158</v>
      </c>
      <c r="AJ187" s="67"/>
    </row>
    <row r="188" spans="2:36" s="36" customFormat="1" ht="122.1" customHeight="1" x14ac:dyDescent="0.3">
      <c r="B188" s="22" t="s">
        <v>271</v>
      </c>
      <c r="C188" s="60" t="s">
        <v>156</v>
      </c>
      <c r="D188" s="60" t="s">
        <v>66</v>
      </c>
      <c r="E188" s="66" t="s">
        <v>67</v>
      </c>
      <c r="F188" s="66" t="s">
        <v>134</v>
      </c>
      <c r="G188" s="66" t="s">
        <v>147</v>
      </c>
      <c r="H188" s="60" t="s">
        <v>70</v>
      </c>
      <c r="I188" s="60" t="s">
        <v>79</v>
      </c>
      <c r="J188" s="20" t="s">
        <v>127</v>
      </c>
      <c r="K188" s="27" t="s">
        <v>128</v>
      </c>
      <c r="L188" s="27" t="s">
        <v>85</v>
      </c>
      <c r="M188" s="61">
        <v>6</v>
      </c>
      <c r="N188" s="67" t="s">
        <v>108</v>
      </c>
      <c r="O188" s="60" t="s">
        <v>155</v>
      </c>
      <c r="P188" s="22" t="s">
        <v>75</v>
      </c>
      <c r="Q188" s="22" t="s">
        <v>76</v>
      </c>
      <c r="R188" s="49" t="s">
        <v>77</v>
      </c>
      <c r="S188" s="68" t="s">
        <v>109</v>
      </c>
      <c r="T188" s="69">
        <f>V188+Y188</f>
        <v>0</v>
      </c>
      <c r="U188" s="69" t="s">
        <v>79</v>
      </c>
      <c r="V188" s="62">
        <v>0</v>
      </c>
      <c r="W188" s="62" t="s">
        <v>79</v>
      </c>
      <c r="X188" s="62" t="s">
        <v>79</v>
      </c>
      <c r="Y188" s="62">
        <v>0</v>
      </c>
      <c r="Z188" s="62" t="s">
        <v>79</v>
      </c>
      <c r="AA188" s="62" t="s">
        <v>79</v>
      </c>
      <c r="AB188" s="62">
        <v>0</v>
      </c>
      <c r="AC188" s="67" t="s">
        <v>110</v>
      </c>
      <c r="AD188" s="70" t="s">
        <v>79</v>
      </c>
      <c r="AE188" s="70">
        <f>V188+Y188</f>
        <v>0</v>
      </c>
      <c r="AF188" s="67" t="s">
        <v>79</v>
      </c>
      <c r="AG188" s="67" t="s">
        <v>33</v>
      </c>
      <c r="AH188" s="67" t="s">
        <v>157</v>
      </c>
      <c r="AI188" s="67" t="s">
        <v>158</v>
      </c>
      <c r="AJ188" s="21"/>
    </row>
    <row r="189" spans="2:36" s="36" customFormat="1" ht="95.1" customHeight="1" x14ac:dyDescent="0.3">
      <c r="B189" s="261" t="s">
        <v>488</v>
      </c>
      <c r="C189" s="261" t="s">
        <v>159</v>
      </c>
      <c r="D189" s="261" t="s">
        <v>66</v>
      </c>
      <c r="E189" s="311" t="s">
        <v>67</v>
      </c>
      <c r="F189" s="311" t="s">
        <v>134</v>
      </c>
      <c r="G189" s="311" t="s">
        <v>147</v>
      </c>
      <c r="H189" s="261" t="s">
        <v>70</v>
      </c>
      <c r="I189" s="261" t="s">
        <v>79</v>
      </c>
      <c r="J189" s="11" t="s">
        <v>208</v>
      </c>
      <c r="K189" s="7" t="s">
        <v>107</v>
      </c>
      <c r="L189" s="7" t="s">
        <v>86</v>
      </c>
      <c r="M189" s="63">
        <v>40</v>
      </c>
      <c r="N189" s="232" t="s">
        <v>108</v>
      </c>
      <c r="O189" s="261" t="s">
        <v>152</v>
      </c>
      <c r="P189" s="261" t="s">
        <v>75</v>
      </c>
      <c r="Q189" s="261" t="s">
        <v>76</v>
      </c>
      <c r="R189" s="309" t="s">
        <v>77</v>
      </c>
      <c r="S189" s="309" t="s">
        <v>109</v>
      </c>
      <c r="T189" s="235">
        <f>V189+Y189</f>
        <v>59225.409999999996</v>
      </c>
      <c r="U189" s="235" t="s">
        <v>79</v>
      </c>
      <c r="V189" s="238">
        <v>50341.599999999999</v>
      </c>
      <c r="W189" s="238" t="s">
        <v>79</v>
      </c>
      <c r="X189" s="238" t="s">
        <v>79</v>
      </c>
      <c r="Y189" s="238">
        <v>8883.81</v>
      </c>
      <c r="Z189" s="238" t="s">
        <v>79</v>
      </c>
      <c r="AA189" s="238" t="s">
        <v>79</v>
      </c>
      <c r="AB189" s="238">
        <v>26608.51</v>
      </c>
      <c r="AC189" s="232" t="s">
        <v>110</v>
      </c>
      <c r="AD189" s="292" t="s">
        <v>79</v>
      </c>
      <c r="AE189" s="292">
        <f>V189+Y189</f>
        <v>59225.409999999996</v>
      </c>
      <c r="AF189" s="232" t="s">
        <v>79</v>
      </c>
      <c r="AG189" s="232" t="s">
        <v>33</v>
      </c>
      <c r="AH189" s="232" t="s">
        <v>253</v>
      </c>
      <c r="AI189" s="232" t="s">
        <v>254</v>
      </c>
      <c r="AJ189" s="232"/>
    </row>
    <row r="190" spans="2:36" s="36" customFormat="1" ht="109.2" customHeight="1" x14ac:dyDescent="0.3">
      <c r="B190" s="241"/>
      <c r="C190" s="241"/>
      <c r="D190" s="241"/>
      <c r="E190" s="249"/>
      <c r="F190" s="249"/>
      <c r="G190" s="249"/>
      <c r="H190" s="241"/>
      <c r="I190" s="241"/>
      <c r="J190" s="11" t="s">
        <v>111</v>
      </c>
      <c r="K190" s="7" t="s">
        <v>112</v>
      </c>
      <c r="L190" s="7" t="s">
        <v>85</v>
      </c>
      <c r="M190" s="63">
        <v>1</v>
      </c>
      <c r="N190" s="233"/>
      <c r="O190" s="241"/>
      <c r="P190" s="241"/>
      <c r="Q190" s="241"/>
      <c r="R190" s="255"/>
      <c r="S190" s="255"/>
      <c r="T190" s="236"/>
      <c r="U190" s="236"/>
      <c r="V190" s="239"/>
      <c r="W190" s="239"/>
      <c r="X190" s="239"/>
      <c r="Y190" s="239"/>
      <c r="Z190" s="239"/>
      <c r="AA190" s="239"/>
      <c r="AB190" s="239"/>
      <c r="AC190" s="233"/>
      <c r="AD190" s="257"/>
      <c r="AE190" s="257"/>
      <c r="AF190" s="241"/>
      <c r="AG190" s="233"/>
      <c r="AH190" s="233"/>
      <c r="AI190" s="233"/>
      <c r="AJ190" s="241"/>
    </row>
    <row r="191" spans="2:36" s="36" customFormat="1" ht="100.5" customHeight="1" x14ac:dyDescent="0.3">
      <c r="B191" s="242"/>
      <c r="C191" s="242"/>
      <c r="D191" s="242"/>
      <c r="E191" s="265"/>
      <c r="F191" s="265"/>
      <c r="G191" s="265"/>
      <c r="H191" s="242"/>
      <c r="I191" s="242"/>
      <c r="J191" s="11" t="s">
        <v>127</v>
      </c>
      <c r="K191" s="7" t="s">
        <v>128</v>
      </c>
      <c r="L191" s="7" t="s">
        <v>85</v>
      </c>
      <c r="M191" s="63">
        <v>36</v>
      </c>
      <c r="N191" s="234"/>
      <c r="O191" s="242"/>
      <c r="P191" s="242"/>
      <c r="Q191" s="242"/>
      <c r="R191" s="256"/>
      <c r="S191" s="256"/>
      <c r="T191" s="237"/>
      <c r="U191" s="237"/>
      <c r="V191" s="240"/>
      <c r="W191" s="240"/>
      <c r="X191" s="240"/>
      <c r="Y191" s="240"/>
      <c r="Z191" s="240"/>
      <c r="AA191" s="240"/>
      <c r="AB191" s="240"/>
      <c r="AC191" s="234"/>
      <c r="AD191" s="258"/>
      <c r="AE191" s="258"/>
      <c r="AF191" s="242"/>
      <c r="AG191" s="234"/>
      <c r="AH191" s="234"/>
      <c r="AI191" s="234"/>
      <c r="AJ191" s="242"/>
    </row>
    <row r="192" spans="2:36" s="36" customFormat="1" ht="93" customHeight="1" x14ac:dyDescent="0.3">
      <c r="B192" s="261" t="s">
        <v>489</v>
      </c>
      <c r="C192" s="261" t="s">
        <v>162</v>
      </c>
      <c r="D192" s="261" t="s">
        <v>66</v>
      </c>
      <c r="E192" s="311" t="s">
        <v>67</v>
      </c>
      <c r="F192" s="311" t="s">
        <v>134</v>
      </c>
      <c r="G192" s="311" t="s">
        <v>147</v>
      </c>
      <c r="H192" s="261" t="s">
        <v>70</v>
      </c>
      <c r="I192" s="261" t="s">
        <v>79</v>
      </c>
      <c r="J192" s="11" t="s">
        <v>208</v>
      </c>
      <c r="K192" s="7" t="s">
        <v>107</v>
      </c>
      <c r="L192" s="7" t="s">
        <v>86</v>
      </c>
      <c r="M192" s="63">
        <v>40</v>
      </c>
      <c r="N192" s="232" t="s">
        <v>108</v>
      </c>
      <c r="O192" s="261" t="s">
        <v>152</v>
      </c>
      <c r="P192" s="261" t="s">
        <v>75</v>
      </c>
      <c r="Q192" s="261" t="s">
        <v>76</v>
      </c>
      <c r="R192" s="309" t="s">
        <v>77</v>
      </c>
      <c r="S192" s="309" t="s">
        <v>109</v>
      </c>
      <c r="T192" s="235">
        <f>V192+Y192</f>
        <v>175029.33</v>
      </c>
      <c r="U192" s="235" t="s">
        <v>79</v>
      </c>
      <c r="V192" s="238">
        <v>148774.93</v>
      </c>
      <c r="W192" s="238" t="s">
        <v>79</v>
      </c>
      <c r="X192" s="238" t="s">
        <v>79</v>
      </c>
      <c r="Y192" s="238">
        <v>26254.400000000001</v>
      </c>
      <c r="Z192" s="238" t="s">
        <v>79</v>
      </c>
      <c r="AA192" s="238" t="s">
        <v>79</v>
      </c>
      <c r="AB192" s="238">
        <v>19447.7</v>
      </c>
      <c r="AC192" s="232" t="s">
        <v>110</v>
      </c>
      <c r="AD192" s="292" t="s">
        <v>79</v>
      </c>
      <c r="AE192" s="292">
        <f>V192+Y192</f>
        <v>175029.33</v>
      </c>
      <c r="AF192" s="232" t="s">
        <v>79</v>
      </c>
      <c r="AG192" s="232" t="s">
        <v>33</v>
      </c>
      <c r="AH192" s="232" t="s">
        <v>253</v>
      </c>
      <c r="AI192" s="232" t="s">
        <v>254</v>
      </c>
      <c r="AJ192" s="232"/>
    </row>
    <row r="193" spans="2:38" s="36" customFormat="1" ht="59.1" customHeight="1" x14ac:dyDescent="0.3">
      <c r="B193" s="241"/>
      <c r="C193" s="241"/>
      <c r="D193" s="241"/>
      <c r="E193" s="249"/>
      <c r="F193" s="249"/>
      <c r="G193" s="249"/>
      <c r="H193" s="241"/>
      <c r="I193" s="241"/>
      <c r="J193" s="11" t="s">
        <v>111</v>
      </c>
      <c r="K193" s="7" t="s">
        <v>112</v>
      </c>
      <c r="L193" s="7" t="s">
        <v>85</v>
      </c>
      <c r="M193" s="63">
        <v>2</v>
      </c>
      <c r="N193" s="233"/>
      <c r="O193" s="241"/>
      <c r="P193" s="241"/>
      <c r="Q193" s="241"/>
      <c r="R193" s="255"/>
      <c r="S193" s="255"/>
      <c r="T193" s="236"/>
      <c r="U193" s="236"/>
      <c r="V193" s="239"/>
      <c r="W193" s="239"/>
      <c r="X193" s="239"/>
      <c r="Y193" s="239"/>
      <c r="Z193" s="239"/>
      <c r="AA193" s="239"/>
      <c r="AB193" s="239"/>
      <c r="AC193" s="233"/>
      <c r="AD193" s="257"/>
      <c r="AE193" s="257"/>
      <c r="AF193" s="241"/>
      <c r="AG193" s="233"/>
      <c r="AH193" s="233"/>
      <c r="AI193" s="233"/>
      <c r="AJ193" s="241"/>
    </row>
    <row r="194" spans="2:38" s="36" customFormat="1" ht="121.2" customHeight="1" x14ac:dyDescent="0.3">
      <c r="B194" s="242"/>
      <c r="C194" s="242"/>
      <c r="D194" s="242"/>
      <c r="E194" s="265"/>
      <c r="F194" s="265"/>
      <c r="G194" s="265"/>
      <c r="H194" s="242"/>
      <c r="I194" s="242"/>
      <c r="J194" s="11" t="s">
        <v>127</v>
      </c>
      <c r="K194" s="7" t="s">
        <v>128</v>
      </c>
      <c r="L194" s="7" t="s">
        <v>85</v>
      </c>
      <c r="M194" s="63">
        <v>140</v>
      </c>
      <c r="N194" s="234"/>
      <c r="O194" s="242"/>
      <c r="P194" s="242"/>
      <c r="Q194" s="242"/>
      <c r="R194" s="256"/>
      <c r="S194" s="256"/>
      <c r="T194" s="237"/>
      <c r="U194" s="237"/>
      <c r="V194" s="240"/>
      <c r="W194" s="240"/>
      <c r="X194" s="240"/>
      <c r="Y194" s="240"/>
      <c r="Z194" s="240"/>
      <c r="AA194" s="240"/>
      <c r="AB194" s="240"/>
      <c r="AC194" s="234"/>
      <c r="AD194" s="258"/>
      <c r="AE194" s="258"/>
      <c r="AF194" s="242"/>
      <c r="AG194" s="234"/>
      <c r="AH194" s="234"/>
      <c r="AI194" s="234"/>
      <c r="AJ194" s="242"/>
    </row>
    <row r="195" spans="2:38" s="36" customFormat="1" ht="53.1" customHeight="1" x14ac:dyDescent="0.3">
      <c r="B195" s="261" t="s">
        <v>490</v>
      </c>
      <c r="C195" s="261" t="s">
        <v>163</v>
      </c>
      <c r="D195" s="261" t="s">
        <v>66</v>
      </c>
      <c r="E195" s="311" t="s">
        <v>67</v>
      </c>
      <c r="F195" s="311" t="s">
        <v>132</v>
      </c>
      <c r="G195" s="311" t="s">
        <v>69</v>
      </c>
      <c r="H195" s="261" t="s">
        <v>70</v>
      </c>
      <c r="I195" s="261" t="s">
        <v>79</v>
      </c>
      <c r="J195" s="11" t="s">
        <v>113</v>
      </c>
      <c r="K195" s="7" t="s">
        <v>114</v>
      </c>
      <c r="L195" s="7" t="s">
        <v>115</v>
      </c>
      <c r="M195" s="63">
        <v>3</v>
      </c>
      <c r="N195" s="232" t="s">
        <v>108</v>
      </c>
      <c r="O195" s="261" t="s">
        <v>164</v>
      </c>
      <c r="P195" s="261" t="s">
        <v>75</v>
      </c>
      <c r="Q195" s="261" t="s">
        <v>76</v>
      </c>
      <c r="R195" s="309" t="s">
        <v>77</v>
      </c>
      <c r="S195" s="309" t="s">
        <v>109</v>
      </c>
      <c r="T195" s="235">
        <f>V195+Y195</f>
        <v>224700.01</v>
      </c>
      <c r="U195" s="235" t="s">
        <v>79</v>
      </c>
      <c r="V195" s="238">
        <v>190995.01</v>
      </c>
      <c r="W195" s="238" t="s">
        <v>79</v>
      </c>
      <c r="X195" s="238" t="s">
        <v>79</v>
      </c>
      <c r="Y195" s="238">
        <v>33705</v>
      </c>
      <c r="Z195" s="238" t="s">
        <v>79</v>
      </c>
      <c r="AA195" s="238" t="s">
        <v>79</v>
      </c>
      <c r="AB195" s="238">
        <v>24966.67</v>
      </c>
      <c r="AC195" s="238" t="s">
        <v>80</v>
      </c>
      <c r="AD195" s="238" t="s">
        <v>79</v>
      </c>
      <c r="AE195" s="238">
        <f>V195+Y195</f>
        <v>224700.01</v>
      </c>
      <c r="AF195" s="232" t="s">
        <v>79</v>
      </c>
      <c r="AG195" s="232" t="s">
        <v>33</v>
      </c>
      <c r="AH195" s="232" t="s">
        <v>254</v>
      </c>
      <c r="AI195" s="232" t="s">
        <v>166</v>
      </c>
      <c r="AJ195" s="232"/>
    </row>
    <row r="196" spans="2:38" s="36" customFormat="1" ht="57" customHeight="1" x14ac:dyDescent="0.3">
      <c r="B196" s="241"/>
      <c r="C196" s="241"/>
      <c r="D196" s="241"/>
      <c r="E196" s="249"/>
      <c r="F196" s="249"/>
      <c r="G196" s="249"/>
      <c r="H196" s="241"/>
      <c r="I196" s="241"/>
      <c r="J196" s="11" t="s">
        <v>116</v>
      </c>
      <c r="K196" s="7" t="s">
        <v>117</v>
      </c>
      <c r="L196" s="7" t="s">
        <v>85</v>
      </c>
      <c r="M196" s="63">
        <v>2</v>
      </c>
      <c r="N196" s="233"/>
      <c r="O196" s="241"/>
      <c r="P196" s="241"/>
      <c r="Q196" s="241"/>
      <c r="R196" s="255"/>
      <c r="S196" s="255"/>
      <c r="T196" s="236"/>
      <c r="U196" s="236"/>
      <c r="V196" s="239"/>
      <c r="W196" s="239"/>
      <c r="X196" s="239"/>
      <c r="Y196" s="239"/>
      <c r="Z196" s="239"/>
      <c r="AA196" s="239"/>
      <c r="AB196" s="239"/>
      <c r="AC196" s="239"/>
      <c r="AD196" s="239"/>
      <c r="AE196" s="239"/>
      <c r="AF196" s="241"/>
      <c r="AG196" s="233"/>
      <c r="AH196" s="233"/>
      <c r="AI196" s="233"/>
      <c r="AJ196" s="241"/>
    </row>
    <row r="197" spans="2:38" s="36" customFormat="1" ht="49.2" customHeight="1" x14ac:dyDescent="0.3">
      <c r="B197" s="241"/>
      <c r="C197" s="241"/>
      <c r="D197" s="241"/>
      <c r="E197" s="249"/>
      <c r="F197" s="249"/>
      <c r="G197" s="249"/>
      <c r="H197" s="241"/>
      <c r="I197" s="241"/>
      <c r="J197" s="11" t="s">
        <v>209</v>
      </c>
      <c r="K197" s="7" t="s">
        <v>118</v>
      </c>
      <c r="L197" s="7" t="s">
        <v>119</v>
      </c>
      <c r="M197" s="63">
        <v>2</v>
      </c>
      <c r="N197" s="233"/>
      <c r="O197" s="241"/>
      <c r="P197" s="241"/>
      <c r="Q197" s="241"/>
      <c r="R197" s="255"/>
      <c r="S197" s="255"/>
      <c r="T197" s="236"/>
      <c r="U197" s="236"/>
      <c r="V197" s="239"/>
      <c r="W197" s="239"/>
      <c r="X197" s="239"/>
      <c r="Y197" s="239"/>
      <c r="Z197" s="239"/>
      <c r="AA197" s="239"/>
      <c r="AB197" s="239"/>
      <c r="AC197" s="239"/>
      <c r="AD197" s="239"/>
      <c r="AE197" s="239"/>
      <c r="AF197" s="241"/>
      <c r="AG197" s="233"/>
      <c r="AH197" s="233"/>
      <c r="AI197" s="233"/>
      <c r="AJ197" s="241"/>
    </row>
    <row r="198" spans="2:38" s="36" customFormat="1" ht="44.1" customHeight="1" x14ac:dyDescent="0.3">
      <c r="B198" s="242"/>
      <c r="C198" s="242"/>
      <c r="D198" s="242"/>
      <c r="E198" s="265"/>
      <c r="F198" s="265"/>
      <c r="G198" s="265"/>
      <c r="H198" s="242"/>
      <c r="I198" s="242"/>
      <c r="J198" s="11" t="s">
        <v>120</v>
      </c>
      <c r="K198" s="7" t="s">
        <v>121</v>
      </c>
      <c r="L198" s="7" t="s">
        <v>119</v>
      </c>
      <c r="M198" s="63">
        <v>2</v>
      </c>
      <c r="N198" s="234"/>
      <c r="O198" s="242"/>
      <c r="P198" s="242"/>
      <c r="Q198" s="242"/>
      <c r="R198" s="256"/>
      <c r="S198" s="256"/>
      <c r="T198" s="237"/>
      <c r="U198" s="237"/>
      <c r="V198" s="240"/>
      <c r="W198" s="240"/>
      <c r="X198" s="240"/>
      <c r="Y198" s="240"/>
      <c r="Z198" s="240"/>
      <c r="AA198" s="240"/>
      <c r="AB198" s="240"/>
      <c r="AC198" s="240"/>
      <c r="AD198" s="240"/>
      <c r="AE198" s="240"/>
      <c r="AF198" s="242"/>
      <c r="AG198" s="234"/>
      <c r="AH198" s="234"/>
      <c r="AI198" s="234"/>
      <c r="AJ198" s="242"/>
    </row>
    <row r="199" spans="2:38" ht="52.2" customHeight="1" x14ac:dyDescent="0.3">
      <c r="B199" s="225" t="s">
        <v>491</v>
      </c>
      <c r="C199" s="225" t="s">
        <v>165</v>
      </c>
      <c r="D199" s="225" t="s">
        <v>66</v>
      </c>
      <c r="E199" s="227" t="s">
        <v>67</v>
      </c>
      <c r="F199" s="227" t="s">
        <v>132</v>
      </c>
      <c r="G199" s="227" t="s">
        <v>69</v>
      </c>
      <c r="H199" s="225" t="s">
        <v>70</v>
      </c>
      <c r="I199" s="225" t="s">
        <v>79</v>
      </c>
      <c r="J199" s="11" t="s">
        <v>113</v>
      </c>
      <c r="K199" s="7" t="s">
        <v>114</v>
      </c>
      <c r="L199" s="7" t="s">
        <v>115</v>
      </c>
      <c r="M199" s="7">
        <v>1</v>
      </c>
      <c r="N199" s="273" t="s">
        <v>108</v>
      </c>
      <c r="O199" s="225" t="s">
        <v>164</v>
      </c>
      <c r="P199" s="225" t="s">
        <v>75</v>
      </c>
      <c r="Q199" s="225" t="s">
        <v>76</v>
      </c>
      <c r="R199" s="274" t="s">
        <v>77</v>
      </c>
      <c r="S199" s="274" t="s">
        <v>109</v>
      </c>
      <c r="T199" s="275">
        <f>V199+Y199</f>
        <v>74899.989999999991</v>
      </c>
      <c r="U199" s="275" t="s">
        <v>79</v>
      </c>
      <c r="V199" s="276">
        <v>63664.99</v>
      </c>
      <c r="W199" s="276" t="s">
        <v>79</v>
      </c>
      <c r="X199" s="276" t="s">
        <v>79</v>
      </c>
      <c r="Y199" s="276">
        <v>11235</v>
      </c>
      <c r="Z199" s="276" t="s">
        <v>79</v>
      </c>
      <c r="AA199" s="276" t="s">
        <v>79</v>
      </c>
      <c r="AB199" s="276">
        <v>33650.720000000001</v>
      </c>
      <c r="AC199" s="276" t="s">
        <v>80</v>
      </c>
      <c r="AD199" s="276" t="s">
        <v>79</v>
      </c>
      <c r="AE199" s="276">
        <f>+V199+Y199</f>
        <v>74899.989999999991</v>
      </c>
      <c r="AF199" s="273" t="s">
        <v>79</v>
      </c>
      <c r="AG199" s="273" t="s">
        <v>33</v>
      </c>
      <c r="AH199" s="232" t="s">
        <v>254</v>
      </c>
      <c r="AI199" s="232" t="s">
        <v>166</v>
      </c>
      <c r="AJ199" s="273"/>
    </row>
    <row r="200" spans="2:38" ht="55.2" x14ac:dyDescent="0.3">
      <c r="B200" s="225"/>
      <c r="C200" s="225"/>
      <c r="D200" s="225"/>
      <c r="E200" s="227"/>
      <c r="F200" s="227"/>
      <c r="G200" s="227"/>
      <c r="H200" s="225"/>
      <c r="I200" s="225"/>
      <c r="J200" s="11" t="s">
        <v>116</v>
      </c>
      <c r="K200" s="7" t="s">
        <v>117</v>
      </c>
      <c r="L200" s="7" t="s">
        <v>85</v>
      </c>
      <c r="M200" s="7">
        <v>1</v>
      </c>
      <c r="N200" s="273"/>
      <c r="O200" s="225"/>
      <c r="P200" s="225"/>
      <c r="Q200" s="225"/>
      <c r="R200" s="274"/>
      <c r="S200" s="274"/>
      <c r="T200" s="275"/>
      <c r="U200" s="275"/>
      <c r="V200" s="276"/>
      <c r="W200" s="276"/>
      <c r="X200" s="276"/>
      <c r="Y200" s="276"/>
      <c r="Z200" s="276"/>
      <c r="AA200" s="276"/>
      <c r="AB200" s="276"/>
      <c r="AC200" s="276"/>
      <c r="AD200" s="276"/>
      <c r="AE200" s="276"/>
      <c r="AF200" s="225"/>
      <c r="AG200" s="273"/>
      <c r="AH200" s="233"/>
      <c r="AI200" s="233"/>
      <c r="AJ200" s="225"/>
    </row>
    <row r="201" spans="2:38" ht="41.4" x14ac:dyDescent="0.3">
      <c r="B201" s="225"/>
      <c r="C201" s="225"/>
      <c r="D201" s="225"/>
      <c r="E201" s="227"/>
      <c r="F201" s="227"/>
      <c r="G201" s="227"/>
      <c r="H201" s="225"/>
      <c r="I201" s="225"/>
      <c r="J201" s="11" t="s">
        <v>209</v>
      </c>
      <c r="K201" s="7" t="s">
        <v>118</v>
      </c>
      <c r="L201" s="7" t="s">
        <v>119</v>
      </c>
      <c r="M201" s="7">
        <v>1</v>
      </c>
      <c r="N201" s="273"/>
      <c r="O201" s="225"/>
      <c r="P201" s="225"/>
      <c r="Q201" s="225"/>
      <c r="R201" s="274"/>
      <c r="S201" s="274"/>
      <c r="T201" s="275"/>
      <c r="U201" s="275"/>
      <c r="V201" s="276"/>
      <c r="W201" s="276"/>
      <c r="X201" s="276"/>
      <c r="Y201" s="276"/>
      <c r="Z201" s="276"/>
      <c r="AA201" s="276"/>
      <c r="AB201" s="276"/>
      <c r="AC201" s="276"/>
      <c r="AD201" s="276"/>
      <c r="AE201" s="276"/>
      <c r="AF201" s="225"/>
      <c r="AG201" s="273"/>
      <c r="AH201" s="233"/>
      <c r="AI201" s="233"/>
      <c r="AJ201" s="225"/>
    </row>
    <row r="202" spans="2:38" ht="27.6" x14ac:dyDescent="0.3">
      <c r="B202" s="225"/>
      <c r="C202" s="225"/>
      <c r="D202" s="225"/>
      <c r="E202" s="227"/>
      <c r="F202" s="227"/>
      <c r="G202" s="227"/>
      <c r="H202" s="225"/>
      <c r="I202" s="225"/>
      <c r="J202" s="11" t="s">
        <v>120</v>
      </c>
      <c r="K202" s="7" t="s">
        <v>121</v>
      </c>
      <c r="L202" s="7" t="s">
        <v>119</v>
      </c>
      <c r="M202" s="63">
        <v>1</v>
      </c>
      <c r="N202" s="232"/>
      <c r="O202" s="261"/>
      <c r="P202" s="261"/>
      <c r="Q202" s="261"/>
      <c r="R202" s="274"/>
      <c r="S202" s="274"/>
      <c r="T202" s="275"/>
      <c r="U202" s="275"/>
      <c r="V202" s="276"/>
      <c r="W202" s="276"/>
      <c r="X202" s="276"/>
      <c r="Y202" s="276"/>
      <c r="Z202" s="276"/>
      <c r="AA202" s="276"/>
      <c r="AB202" s="276"/>
      <c r="AC202" s="276"/>
      <c r="AD202" s="276"/>
      <c r="AE202" s="276"/>
      <c r="AF202" s="225"/>
      <c r="AG202" s="273"/>
      <c r="AH202" s="234"/>
      <c r="AI202" s="234"/>
      <c r="AJ202" s="225"/>
    </row>
    <row r="203" spans="2:38" ht="104.4" customHeight="1" x14ac:dyDescent="0.3">
      <c r="B203" s="241" t="s">
        <v>1022</v>
      </c>
      <c r="C203" s="241" t="s">
        <v>1019</v>
      </c>
      <c r="D203" s="241" t="s">
        <v>66</v>
      </c>
      <c r="E203" s="241" t="s">
        <v>1020</v>
      </c>
      <c r="F203" s="241" t="s">
        <v>1021</v>
      </c>
      <c r="G203" s="241" t="s">
        <v>635</v>
      </c>
      <c r="H203" s="261" t="s">
        <v>70</v>
      </c>
      <c r="I203" s="261" t="s">
        <v>98</v>
      </c>
      <c r="J203" s="11" t="s">
        <v>208</v>
      </c>
      <c r="K203" s="7" t="s">
        <v>107</v>
      </c>
      <c r="L203" s="7" t="s">
        <v>86</v>
      </c>
      <c r="M203" s="63">
        <v>40</v>
      </c>
      <c r="N203" s="318" t="s">
        <v>644</v>
      </c>
      <c r="O203" s="318" t="s">
        <v>148</v>
      </c>
      <c r="P203" s="225" t="s">
        <v>75</v>
      </c>
      <c r="Q203" s="225" t="s">
        <v>76</v>
      </c>
      <c r="R203" s="309" t="s">
        <v>77</v>
      </c>
      <c r="S203" s="309" t="s">
        <v>109</v>
      </c>
      <c r="T203" s="660">
        <f>+V203+Y203</f>
        <v>85600</v>
      </c>
      <c r="U203" s="309" t="s">
        <v>98</v>
      </c>
      <c r="V203" s="593">
        <v>72760</v>
      </c>
      <c r="W203" s="593" t="s">
        <v>98</v>
      </c>
      <c r="X203" s="593" t="s">
        <v>98</v>
      </c>
      <c r="Y203" s="593">
        <v>12840</v>
      </c>
      <c r="Z203" s="593" t="s">
        <v>98</v>
      </c>
      <c r="AA203" s="593" t="s">
        <v>98</v>
      </c>
      <c r="AB203" s="593">
        <v>9511.11</v>
      </c>
      <c r="AC203" s="593" t="s">
        <v>110</v>
      </c>
      <c r="AD203" s="660" t="s">
        <v>98</v>
      </c>
      <c r="AE203" s="593">
        <f>+V203+Y203</f>
        <v>85600</v>
      </c>
      <c r="AF203" s="309" t="s">
        <v>98</v>
      </c>
      <c r="AG203" s="267" t="s">
        <v>33</v>
      </c>
      <c r="AH203" s="267" t="s">
        <v>253</v>
      </c>
      <c r="AI203" s="267" t="s">
        <v>254</v>
      </c>
      <c r="AJ203" s="274"/>
      <c r="AK203" s="659"/>
      <c r="AL203" s="659"/>
    </row>
    <row r="204" spans="2:38" ht="104.4" customHeight="1" x14ac:dyDescent="0.3">
      <c r="B204" s="241"/>
      <c r="C204" s="449"/>
      <c r="D204" s="449"/>
      <c r="E204" s="449"/>
      <c r="F204" s="449"/>
      <c r="G204" s="449"/>
      <c r="H204" s="241"/>
      <c r="I204" s="241"/>
      <c r="J204" s="11" t="s">
        <v>111</v>
      </c>
      <c r="K204" s="7" t="s">
        <v>112</v>
      </c>
      <c r="L204" s="7" t="s">
        <v>85</v>
      </c>
      <c r="M204" s="63">
        <v>1</v>
      </c>
      <c r="N204" s="475"/>
      <c r="O204" s="475"/>
      <c r="P204" s="225"/>
      <c r="Q204" s="225"/>
      <c r="R204" s="255"/>
      <c r="S204" s="255"/>
      <c r="T204" s="661"/>
      <c r="U204" s="255"/>
      <c r="V204" s="568"/>
      <c r="W204" s="568"/>
      <c r="X204" s="568"/>
      <c r="Y204" s="568"/>
      <c r="Z204" s="568"/>
      <c r="AA204" s="568"/>
      <c r="AB204" s="568"/>
      <c r="AC204" s="568"/>
      <c r="AD204" s="661"/>
      <c r="AE204" s="568"/>
      <c r="AF204" s="255"/>
      <c r="AG204" s="268"/>
      <c r="AH204" s="268"/>
      <c r="AI204" s="268"/>
      <c r="AJ204" s="274"/>
      <c r="AK204" s="659"/>
      <c r="AL204" s="659"/>
    </row>
    <row r="205" spans="2:38" ht="38.4" customHeight="1" x14ac:dyDescent="0.3">
      <c r="B205" s="241"/>
      <c r="C205" s="449"/>
      <c r="D205" s="449"/>
      <c r="E205" s="449"/>
      <c r="F205" s="449"/>
      <c r="G205" s="449"/>
      <c r="H205" s="241"/>
      <c r="I205" s="241"/>
      <c r="J205" s="28" t="s">
        <v>127</v>
      </c>
      <c r="K205" s="14" t="s">
        <v>128</v>
      </c>
      <c r="L205" s="14" t="s">
        <v>85</v>
      </c>
      <c r="M205" s="71">
        <v>40</v>
      </c>
      <c r="N205" s="475"/>
      <c r="O205" s="475"/>
      <c r="P205" s="225"/>
      <c r="Q205" s="225"/>
      <c r="R205" s="256"/>
      <c r="S205" s="256"/>
      <c r="T205" s="662"/>
      <c r="U205" s="256"/>
      <c r="V205" s="594"/>
      <c r="W205" s="594"/>
      <c r="X205" s="594"/>
      <c r="Y205" s="594"/>
      <c r="Z205" s="594"/>
      <c r="AA205" s="594"/>
      <c r="AB205" s="594"/>
      <c r="AC205" s="594"/>
      <c r="AD205" s="662"/>
      <c r="AE205" s="594"/>
      <c r="AF205" s="256"/>
      <c r="AG205" s="269"/>
      <c r="AH205" s="269"/>
      <c r="AI205" s="269"/>
      <c r="AJ205" s="274"/>
      <c r="AK205" s="659"/>
      <c r="AL205" s="659"/>
    </row>
    <row r="206" spans="2:38" ht="69" x14ac:dyDescent="0.3">
      <c r="B206" s="225" t="s">
        <v>1023</v>
      </c>
      <c r="C206" s="227" t="s">
        <v>1024</v>
      </c>
      <c r="D206" s="227" t="s">
        <v>66</v>
      </c>
      <c r="E206" s="227" t="s">
        <v>1020</v>
      </c>
      <c r="F206" s="477" t="s">
        <v>1025</v>
      </c>
      <c r="G206" s="477" t="s">
        <v>635</v>
      </c>
      <c r="H206" s="225" t="s">
        <v>70</v>
      </c>
      <c r="I206" s="225" t="s">
        <v>98</v>
      </c>
      <c r="J206" s="54" t="s">
        <v>966</v>
      </c>
      <c r="K206" s="80" t="s">
        <v>112</v>
      </c>
      <c r="L206" s="98" t="s">
        <v>85</v>
      </c>
      <c r="M206" s="87">
        <v>1</v>
      </c>
      <c r="N206" s="488" t="s">
        <v>644</v>
      </c>
      <c r="O206" s="488" t="s">
        <v>155</v>
      </c>
      <c r="P206" s="241" t="s">
        <v>75</v>
      </c>
      <c r="Q206" s="241" t="s">
        <v>76</v>
      </c>
      <c r="R206" s="261" t="s">
        <v>77</v>
      </c>
      <c r="S206" s="261" t="s">
        <v>109</v>
      </c>
      <c r="T206" s="235">
        <f>+V206+Y206</f>
        <v>60990.630000000005</v>
      </c>
      <c r="U206" s="261" t="s">
        <v>98</v>
      </c>
      <c r="V206" s="238">
        <v>51842.04</v>
      </c>
      <c r="W206" s="238" t="s">
        <v>98</v>
      </c>
      <c r="X206" s="238" t="s">
        <v>98</v>
      </c>
      <c r="Y206" s="238">
        <v>9148.59</v>
      </c>
      <c r="Z206" s="238" t="s">
        <v>98</v>
      </c>
      <c r="AA206" s="238" t="s">
        <v>98</v>
      </c>
      <c r="AB206" s="238">
        <v>6776.74</v>
      </c>
      <c r="AC206" s="238" t="s">
        <v>110</v>
      </c>
      <c r="AD206" s="235" t="s">
        <v>98</v>
      </c>
      <c r="AE206" s="238">
        <f>+V206+Y206</f>
        <v>60990.630000000005</v>
      </c>
      <c r="AF206" s="261" t="s">
        <v>98</v>
      </c>
      <c r="AG206" s="232" t="s">
        <v>33</v>
      </c>
      <c r="AH206" s="232" t="s">
        <v>254</v>
      </c>
      <c r="AI206" s="232" t="s">
        <v>166</v>
      </c>
      <c r="AJ206" s="261"/>
    </row>
    <row r="207" spans="2:38" ht="147" customHeight="1" x14ac:dyDescent="0.3">
      <c r="B207" s="274"/>
      <c r="C207" s="318"/>
      <c r="D207" s="318"/>
      <c r="E207" s="318"/>
      <c r="F207" s="539"/>
      <c r="G207" s="539"/>
      <c r="H207" s="225"/>
      <c r="I207" s="225"/>
      <c r="J207" s="10" t="s">
        <v>127</v>
      </c>
      <c r="K207" s="80" t="s">
        <v>641</v>
      </c>
      <c r="L207" s="98" t="s">
        <v>85</v>
      </c>
      <c r="M207" s="87">
        <v>30</v>
      </c>
      <c r="N207" s="475"/>
      <c r="O207" s="475"/>
      <c r="P207" s="242"/>
      <c r="Q207" s="242"/>
      <c r="R207" s="242"/>
      <c r="S207" s="242"/>
      <c r="T207" s="237"/>
      <c r="U207" s="242"/>
      <c r="V207" s="240"/>
      <c r="W207" s="240"/>
      <c r="X207" s="240"/>
      <c r="Y207" s="240"/>
      <c r="Z207" s="240"/>
      <c r="AA207" s="240"/>
      <c r="AB207" s="240"/>
      <c r="AC207" s="240"/>
      <c r="AD207" s="237"/>
      <c r="AE207" s="240"/>
      <c r="AF207" s="242"/>
      <c r="AG207" s="234"/>
      <c r="AH207" s="234"/>
      <c r="AI207" s="234"/>
      <c r="AJ207" s="242"/>
    </row>
    <row r="208" spans="2:38" ht="193.2" customHeight="1" x14ac:dyDescent="0.3">
      <c r="B208" s="22" t="s">
        <v>1026</v>
      </c>
      <c r="C208" s="18" t="s">
        <v>1027</v>
      </c>
      <c r="D208" s="18" t="s">
        <v>66</v>
      </c>
      <c r="E208" s="18" t="s">
        <v>1020</v>
      </c>
      <c r="F208" s="72" t="s">
        <v>1025</v>
      </c>
      <c r="G208" s="72" t="s">
        <v>635</v>
      </c>
      <c r="H208" s="22" t="s">
        <v>70</v>
      </c>
      <c r="I208" s="22" t="s">
        <v>98</v>
      </c>
      <c r="J208" s="18" t="s">
        <v>127</v>
      </c>
      <c r="K208" s="55" t="s">
        <v>641</v>
      </c>
      <c r="L208" s="82" t="s">
        <v>85</v>
      </c>
      <c r="M208" s="49">
        <v>12</v>
      </c>
      <c r="N208" s="18" t="s">
        <v>644</v>
      </c>
      <c r="O208" s="18" t="s">
        <v>155</v>
      </c>
      <c r="P208" s="22" t="s">
        <v>75</v>
      </c>
      <c r="Q208" s="22" t="s">
        <v>76</v>
      </c>
      <c r="R208" s="49" t="s">
        <v>77</v>
      </c>
      <c r="S208" s="49" t="s">
        <v>109</v>
      </c>
      <c r="T208" s="23">
        <f>+V208+Y208</f>
        <v>154080</v>
      </c>
      <c r="U208" s="23" t="s">
        <v>98</v>
      </c>
      <c r="V208" s="24">
        <v>130968</v>
      </c>
      <c r="W208" s="24" t="s">
        <v>98</v>
      </c>
      <c r="X208" s="24" t="s">
        <v>98</v>
      </c>
      <c r="Y208" s="24">
        <v>23112</v>
      </c>
      <c r="Z208" s="24" t="s">
        <v>98</v>
      </c>
      <c r="AA208" s="24" t="s">
        <v>98</v>
      </c>
      <c r="AB208" s="24">
        <v>17120</v>
      </c>
      <c r="AC208" s="13" t="s">
        <v>110</v>
      </c>
      <c r="AD208" s="23" t="s">
        <v>98</v>
      </c>
      <c r="AE208" s="24">
        <f>+V208+Y208</f>
        <v>154080</v>
      </c>
      <c r="AF208" s="23" t="s">
        <v>98</v>
      </c>
      <c r="AG208" s="24" t="s">
        <v>33</v>
      </c>
      <c r="AH208" s="21" t="s">
        <v>254</v>
      </c>
      <c r="AI208" s="21" t="s">
        <v>166</v>
      </c>
      <c r="AJ208" s="7"/>
    </row>
    <row r="209" spans="2:36" s="79" customFormat="1" ht="132" customHeight="1" x14ac:dyDescent="0.3">
      <c r="B209" s="225" t="s">
        <v>307</v>
      </c>
      <c r="C209" s="225" t="s">
        <v>308</v>
      </c>
      <c r="D209" s="225" t="s">
        <v>106</v>
      </c>
      <c r="E209" s="227" t="s">
        <v>67</v>
      </c>
      <c r="F209" s="227" t="s">
        <v>134</v>
      </c>
      <c r="G209" s="227" t="s">
        <v>147</v>
      </c>
      <c r="H209" s="225" t="s">
        <v>70</v>
      </c>
      <c r="I209" s="225" t="s">
        <v>79</v>
      </c>
      <c r="J209" s="11" t="s">
        <v>208</v>
      </c>
      <c r="K209" s="7" t="s">
        <v>107</v>
      </c>
      <c r="L209" s="7" t="s">
        <v>86</v>
      </c>
      <c r="M209" s="7">
        <v>40</v>
      </c>
      <c r="N209" s="273" t="s">
        <v>108</v>
      </c>
      <c r="O209" s="225" t="s">
        <v>309</v>
      </c>
      <c r="P209" s="225" t="s">
        <v>75</v>
      </c>
      <c r="Q209" s="225" t="s">
        <v>76</v>
      </c>
      <c r="R209" s="274" t="s">
        <v>77</v>
      </c>
      <c r="S209" s="274" t="s">
        <v>109</v>
      </c>
      <c r="T209" s="275">
        <f>V209+Y209</f>
        <v>274275.08999999997</v>
      </c>
      <c r="U209" s="275">
        <f>T209/M210</f>
        <v>68568.772499999992</v>
      </c>
      <c r="V209" s="238">
        <v>233133.83</v>
      </c>
      <c r="W209" s="276" t="s">
        <v>79</v>
      </c>
      <c r="X209" s="276" t="s">
        <v>79</v>
      </c>
      <c r="Y209" s="276">
        <v>41141.26</v>
      </c>
      <c r="Z209" s="276" t="s">
        <v>98</v>
      </c>
      <c r="AA209" s="276" t="s">
        <v>79</v>
      </c>
      <c r="AB209" s="276">
        <v>48401.49</v>
      </c>
      <c r="AC209" s="273" t="s">
        <v>149</v>
      </c>
      <c r="AD209" s="272" t="s">
        <v>79</v>
      </c>
      <c r="AE209" s="272">
        <f>V209+Y209</f>
        <v>274275.08999999997</v>
      </c>
      <c r="AF209" s="273" t="s">
        <v>79</v>
      </c>
      <c r="AG209" s="273" t="s">
        <v>33</v>
      </c>
      <c r="AH209" s="273" t="s">
        <v>174</v>
      </c>
      <c r="AI209" s="273" t="s">
        <v>157</v>
      </c>
      <c r="AJ209" s="273"/>
    </row>
    <row r="210" spans="2:36" s="79" customFormat="1" ht="86.1" customHeight="1" x14ac:dyDescent="0.3">
      <c r="B210" s="225"/>
      <c r="C210" s="225"/>
      <c r="D210" s="225"/>
      <c r="E210" s="227"/>
      <c r="F210" s="227"/>
      <c r="G210" s="227"/>
      <c r="H210" s="225"/>
      <c r="I210" s="225"/>
      <c r="J210" s="11" t="s">
        <v>111</v>
      </c>
      <c r="K210" s="7" t="s">
        <v>112</v>
      </c>
      <c r="L210" s="7" t="s">
        <v>85</v>
      </c>
      <c r="M210" s="7">
        <v>4</v>
      </c>
      <c r="N210" s="273"/>
      <c r="O210" s="225"/>
      <c r="P210" s="225"/>
      <c r="Q210" s="225"/>
      <c r="R210" s="274"/>
      <c r="S210" s="274"/>
      <c r="T210" s="275"/>
      <c r="U210" s="275"/>
      <c r="V210" s="239"/>
      <c r="W210" s="276"/>
      <c r="X210" s="276"/>
      <c r="Y210" s="276"/>
      <c r="Z210" s="276"/>
      <c r="AA210" s="276"/>
      <c r="AB210" s="276"/>
      <c r="AC210" s="273"/>
      <c r="AD210" s="272"/>
      <c r="AE210" s="272"/>
      <c r="AF210" s="225"/>
      <c r="AG210" s="273"/>
      <c r="AH210" s="273"/>
      <c r="AI210" s="273"/>
      <c r="AJ210" s="225"/>
    </row>
    <row r="211" spans="2:36" s="79" customFormat="1" ht="59.1" customHeight="1" x14ac:dyDescent="0.3">
      <c r="B211" s="225"/>
      <c r="C211" s="225"/>
      <c r="D211" s="225"/>
      <c r="E211" s="227"/>
      <c r="F211" s="227"/>
      <c r="G211" s="227"/>
      <c r="H211" s="225"/>
      <c r="I211" s="225"/>
      <c r="J211" s="11" t="s">
        <v>127</v>
      </c>
      <c r="K211" s="7" t="s">
        <v>128</v>
      </c>
      <c r="L211" s="7" t="s">
        <v>85</v>
      </c>
      <c r="M211" s="63">
        <v>144</v>
      </c>
      <c r="N211" s="273"/>
      <c r="O211" s="225"/>
      <c r="P211" s="225"/>
      <c r="Q211" s="225"/>
      <c r="R211" s="274"/>
      <c r="S211" s="274"/>
      <c r="T211" s="275"/>
      <c r="U211" s="275"/>
      <c r="V211" s="240"/>
      <c r="W211" s="276"/>
      <c r="X211" s="276"/>
      <c r="Y211" s="276"/>
      <c r="Z211" s="276"/>
      <c r="AA211" s="276"/>
      <c r="AB211" s="276"/>
      <c r="AC211" s="273"/>
      <c r="AD211" s="272"/>
      <c r="AE211" s="272"/>
      <c r="AF211" s="225"/>
      <c r="AG211" s="273"/>
      <c r="AH211" s="273"/>
      <c r="AI211" s="273"/>
      <c r="AJ211" s="225"/>
    </row>
    <row r="212" spans="2:36" s="79" customFormat="1" ht="104.1" customHeight="1" x14ac:dyDescent="0.3">
      <c r="B212" s="225" t="s">
        <v>310</v>
      </c>
      <c r="C212" s="225" t="s">
        <v>311</v>
      </c>
      <c r="D212" s="225" t="s">
        <v>106</v>
      </c>
      <c r="E212" s="227" t="s">
        <v>67</v>
      </c>
      <c r="F212" s="227" t="s">
        <v>134</v>
      </c>
      <c r="G212" s="227" t="s">
        <v>147</v>
      </c>
      <c r="H212" s="261" t="s">
        <v>70</v>
      </c>
      <c r="I212" s="225" t="s">
        <v>79</v>
      </c>
      <c r="J212" s="11" t="s">
        <v>208</v>
      </c>
      <c r="K212" s="7" t="s">
        <v>107</v>
      </c>
      <c r="L212" s="7" t="s">
        <v>86</v>
      </c>
      <c r="M212" s="7">
        <v>40</v>
      </c>
      <c r="N212" s="273" t="s">
        <v>108</v>
      </c>
      <c r="O212" s="225" t="s">
        <v>312</v>
      </c>
      <c r="P212" s="225" t="s">
        <v>75</v>
      </c>
      <c r="Q212" s="225" t="s">
        <v>76</v>
      </c>
      <c r="R212" s="274" t="s">
        <v>77</v>
      </c>
      <c r="S212" s="309" t="s">
        <v>109</v>
      </c>
      <c r="T212" s="235">
        <f>V212+Y212</f>
        <v>137730.4</v>
      </c>
      <c r="U212" s="235">
        <f>T212/M213</f>
        <v>68865.2</v>
      </c>
      <c r="V212" s="238">
        <v>117070.84</v>
      </c>
      <c r="W212" s="238" t="s">
        <v>79</v>
      </c>
      <c r="X212" s="238" t="s">
        <v>79</v>
      </c>
      <c r="Y212" s="238">
        <v>20659.560000000001</v>
      </c>
      <c r="Z212" s="238" t="s">
        <v>79</v>
      </c>
      <c r="AA212" s="238" t="s">
        <v>79</v>
      </c>
      <c r="AB212" s="238">
        <v>24305.360000000001</v>
      </c>
      <c r="AC212" s="232" t="s">
        <v>110</v>
      </c>
      <c r="AD212" s="292" t="s">
        <v>79</v>
      </c>
      <c r="AE212" s="292">
        <f>V212+Y212</f>
        <v>137730.4</v>
      </c>
      <c r="AF212" s="232" t="s">
        <v>79</v>
      </c>
      <c r="AG212" s="273" t="s">
        <v>33</v>
      </c>
      <c r="AH212" s="273" t="s">
        <v>552</v>
      </c>
      <c r="AI212" s="273" t="s">
        <v>157</v>
      </c>
      <c r="AJ212" s="232"/>
    </row>
    <row r="213" spans="2:36" s="79" customFormat="1" ht="65.099999999999994" customHeight="1" x14ac:dyDescent="0.3">
      <c r="B213" s="225"/>
      <c r="C213" s="225"/>
      <c r="D213" s="225"/>
      <c r="E213" s="227"/>
      <c r="F213" s="227"/>
      <c r="G213" s="227"/>
      <c r="H213" s="241"/>
      <c r="I213" s="225"/>
      <c r="J213" s="11" t="s">
        <v>111</v>
      </c>
      <c r="K213" s="7" t="s">
        <v>112</v>
      </c>
      <c r="L213" s="7" t="s">
        <v>85</v>
      </c>
      <c r="M213" s="7">
        <v>2</v>
      </c>
      <c r="N213" s="273"/>
      <c r="O213" s="225"/>
      <c r="P213" s="225"/>
      <c r="Q213" s="225"/>
      <c r="R213" s="274"/>
      <c r="S213" s="255"/>
      <c r="T213" s="236"/>
      <c r="U213" s="236"/>
      <c r="V213" s="239"/>
      <c r="W213" s="239"/>
      <c r="X213" s="239"/>
      <c r="Y213" s="239"/>
      <c r="Z213" s="239"/>
      <c r="AA213" s="239"/>
      <c r="AB213" s="239"/>
      <c r="AC213" s="233"/>
      <c r="AD213" s="257"/>
      <c r="AE213" s="257"/>
      <c r="AF213" s="241"/>
      <c r="AG213" s="273"/>
      <c r="AH213" s="273"/>
      <c r="AI213" s="273"/>
      <c r="AJ213" s="241"/>
    </row>
    <row r="214" spans="2:36" s="79" customFormat="1" ht="65.7" customHeight="1" x14ac:dyDescent="0.3">
      <c r="B214" s="225"/>
      <c r="C214" s="225"/>
      <c r="D214" s="225"/>
      <c r="E214" s="227"/>
      <c r="F214" s="227"/>
      <c r="G214" s="227"/>
      <c r="H214" s="242"/>
      <c r="I214" s="225"/>
      <c r="J214" s="11" t="s">
        <v>127</v>
      </c>
      <c r="K214" s="7" t="s">
        <v>128</v>
      </c>
      <c r="L214" s="7" t="s">
        <v>85</v>
      </c>
      <c r="M214" s="63">
        <v>76</v>
      </c>
      <c r="N214" s="273"/>
      <c r="O214" s="225"/>
      <c r="P214" s="225"/>
      <c r="Q214" s="225"/>
      <c r="R214" s="274"/>
      <c r="S214" s="256"/>
      <c r="T214" s="237"/>
      <c r="U214" s="237"/>
      <c r="V214" s="240"/>
      <c r="W214" s="240"/>
      <c r="X214" s="240"/>
      <c r="Y214" s="240"/>
      <c r="Z214" s="240"/>
      <c r="AA214" s="240"/>
      <c r="AB214" s="240"/>
      <c r="AC214" s="234"/>
      <c r="AD214" s="258"/>
      <c r="AE214" s="258"/>
      <c r="AF214" s="242"/>
      <c r="AG214" s="273"/>
      <c r="AH214" s="273"/>
      <c r="AI214" s="273"/>
      <c r="AJ214" s="242"/>
    </row>
    <row r="215" spans="2:36" s="79" customFormat="1" ht="101.1" customHeight="1" x14ac:dyDescent="0.3">
      <c r="B215" s="291" t="s">
        <v>1043</v>
      </c>
      <c r="C215" s="291" t="s">
        <v>313</v>
      </c>
      <c r="D215" s="291" t="s">
        <v>106</v>
      </c>
      <c r="E215" s="305" t="s">
        <v>67</v>
      </c>
      <c r="F215" s="305" t="s">
        <v>134</v>
      </c>
      <c r="G215" s="305" t="s">
        <v>147</v>
      </c>
      <c r="H215" s="291" t="s">
        <v>70</v>
      </c>
      <c r="I215" s="291" t="s">
        <v>79</v>
      </c>
      <c r="J215" s="20" t="s">
        <v>208</v>
      </c>
      <c r="K215" s="27" t="s">
        <v>107</v>
      </c>
      <c r="L215" s="27" t="s">
        <v>86</v>
      </c>
      <c r="M215" s="61">
        <v>40</v>
      </c>
      <c r="N215" s="285" t="s">
        <v>108</v>
      </c>
      <c r="O215" s="291" t="s">
        <v>312</v>
      </c>
      <c r="P215" s="291" t="s">
        <v>75</v>
      </c>
      <c r="Q215" s="291" t="s">
        <v>76</v>
      </c>
      <c r="R215" s="478" t="s">
        <v>77</v>
      </c>
      <c r="S215" s="478" t="s">
        <v>109</v>
      </c>
      <c r="T215" s="327">
        <f>V215+Y215</f>
        <v>57778.05</v>
      </c>
      <c r="U215" s="327">
        <f>T215/M216</f>
        <v>57778.05</v>
      </c>
      <c r="V215" s="283">
        <v>49111.35</v>
      </c>
      <c r="W215" s="283" t="s">
        <v>79</v>
      </c>
      <c r="X215" s="283" t="s">
        <v>79</v>
      </c>
      <c r="Y215" s="283">
        <v>8666.7000000000007</v>
      </c>
      <c r="Z215" s="283" t="s">
        <v>79</v>
      </c>
      <c r="AA215" s="283" t="s">
        <v>79</v>
      </c>
      <c r="AB215" s="283">
        <v>10196.129999999999</v>
      </c>
      <c r="AC215" s="285" t="s">
        <v>110</v>
      </c>
      <c r="AD215" s="293" t="s">
        <v>79</v>
      </c>
      <c r="AE215" s="293">
        <f>V215+Y215</f>
        <v>57778.05</v>
      </c>
      <c r="AF215" s="285" t="s">
        <v>79</v>
      </c>
      <c r="AG215" s="314" t="s">
        <v>33</v>
      </c>
      <c r="AH215" s="314" t="s">
        <v>176</v>
      </c>
      <c r="AI215" s="314" t="s">
        <v>160</v>
      </c>
      <c r="AJ215" s="285"/>
    </row>
    <row r="216" spans="2:36" s="79" customFormat="1" ht="75.599999999999994" customHeight="1" x14ac:dyDescent="0.3">
      <c r="B216" s="289"/>
      <c r="C216" s="289"/>
      <c r="D216" s="289"/>
      <c r="E216" s="306"/>
      <c r="F216" s="306"/>
      <c r="G216" s="306"/>
      <c r="H216" s="289"/>
      <c r="I216" s="289"/>
      <c r="J216" s="20" t="s">
        <v>111</v>
      </c>
      <c r="K216" s="27" t="s">
        <v>112</v>
      </c>
      <c r="L216" s="27" t="s">
        <v>85</v>
      </c>
      <c r="M216" s="61">
        <v>1</v>
      </c>
      <c r="N216" s="296"/>
      <c r="O216" s="289"/>
      <c r="P216" s="289"/>
      <c r="Q216" s="289"/>
      <c r="R216" s="479"/>
      <c r="S216" s="479"/>
      <c r="T216" s="328"/>
      <c r="U216" s="328"/>
      <c r="V216" s="287"/>
      <c r="W216" s="287"/>
      <c r="X216" s="287"/>
      <c r="Y216" s="287"/>
      <c r="Z216" s="287"/>
      <c r="AA216" s="287"/>
      <c r="AB216" s="287"/>
      <c r="AC216" s="296"/>
      <c r="AD216" s="294"/>
      <c r="AE216" s="294"/>
      <c r="AF216" s="289"/>
      <c r="AG216" s="314"/>
      <c r="AH216" s="314"/>
      <c r="AI216" s="314"/>
      <c r="AJ216" s="289"/>
    </row>
    <row r="217" spans="2:36" s="79" customFormat="1" ht="56.1" customHeight="1" x14ac:dyDescent="0.3">
      <c r="B217" s="290"/>
      <c r="C217" s="290"/>
      <c r="D217" s="290"/>
      <c r="E217" s="307"/>
      <c r="F217" s="307"/>
      <c r="G217" s="307"/>
      <c r="H217" s="290"/>
      <c r="I217" s="290"/>
      <c r="J217" s="20" t="s">
        <v>127</v>
      </c>
      <c r="K217" s="27" t="s">
        <v>128</v>
      </c>
      <c r="L217" s="27" t="s">
        <v>85</v>
      </c>
      <c r="M217" s="61">
        <v>30</v>
      </c>
      <c r="N217" s="297"/>
      <c r="O217" s="290"/>
      <c r="P217" s="290"/>
      <c r="Q217" s="290"/>
      <c r="R217" s="439"/>
      <c r="S217" s="439"/>
      <c r="T217" s="329"/>
      <c r="U217" s="329"/>
      <c r="V217" s="288"/>
      <c r="W217" s="288"/>
      <c r="X217" s="288"/>
      <c r="Y217" s="288"/>
      <c r="Z217" s="288"/>
      <c r="AA217" s="288"/>
      <c r="AB217" s="288"/>
      <c r="AC217" s="297"/>
      <c r="AD217" s="295"/>
      <c r="AE217" s="295"/>
      <c r="AF217" s="290"/>
      <c r="AG217" s="314"/>
      <c r="AH217" s="314"/>
      <c r="AI217" s="314"/>
      <c r="AJ217" s="290"/>
    </row>
    <row r="218" spans="2:36" s="79" customFormat="1" ht="51" customHeight="1" x14ac:dyDescent="0.3">
      <c r="B218" s="261" t="s">
        <v>314</v>
      </c>
      <c r="C218" s="261" t="s">
        <v>315</v>
      </c>
      <c r="D218" s="261" t="s">
        <v>66</v>
      </c>
      <c r="E218" s="311" t="s">
        <v>67</v>
      </c>
      <c r="F218" s="311" t="s">
        <v>134</v>
      </c>
      <c r="G218" s="311" t="s">
        <v>147</v>
      </c>
      <c r="H218" s="261" t="s">
        <v>70</v>
      </c>
      <c r="I218" s="261" t="s">
        <v>79</v>
      </c>
      <c r="J218" s="506" t="s">
        <v>127</v>
      </c>
      <c r="K218" s="261" t="s">
        <v>128</v>
      </c>
      <c r="L218" s="261" t="s">
        <v>85</v>
      </c>
      <c r="M218" s="513">
        <v>7</v>
      </c>
      <c r="N218" s="232" t="s">
        <v>108</v>
      </c>
      <c r="O218" s="261" t="s">
        <v>316</v>
      </c>
      <c r="P218" s="261" t="s">
        <v>75</v>
      </c>
      <c r="Q218" s="261" t="s">
        <v>76</v>
      </c>
      <c r="R218" s="309" t="s">
        <v>77</v>
      </c>
      <c r="S218" s="309" t="s">
        <v>109</v>
      </c>
      <c r="T218" s="235">
        <f>V218+Y218</f>
        <v>74900</v>
      </c>
      <c r="U218" s="235">
        <v>74900</v>
      </c>
      <c r="V218" s="238">
        <v>63665</v>
      </c>
      <c r="W218" s="238" t="s">
        <v>79</v>
      </c>
      <c r="X218" s="238" t="s">
        <v>79</v>
      </c>
      <c r="Y218" s="238">
        <v>11235</v>
      </c>
      <c r="Z218" s="238" t="s">
        <v>79</v>
      </c>
      <c r="AA218" s="238" t="s">
        <v>79</v>
      </c>
      <c r="AB218" s="238">
        <v>13217.65</v>
      </c>
      <c r="AC218" s="232" t="s">
        <v>110</v>
      </c>
      <c r="AD218" s="292" t="s">
        <v>79</v>
      </c>
      <c r="AE218" s="292">
        <f>V218+Y218</f>
        <v>74900</v>
      </c>
      <c r="AF218" s="232" t="s">
        <v>79</v>
      </c>
      <c r="AG218" s="232" t="s">
        <v>33</v>
      </c>
      <c r="AH218" s="232" t="s">
        <v>176</v>
      </c>
      <c r="AI218" s="232" t="s">
        <v>160</v>
      </c>
      <c r="AJ218" s="232"/>
    </row>
    <row r="219" spans="2:36" s="79" customFormat="1" ht="101.1" customHeight="1" x14ac:dyDescent="0.3">
      <c r="B219" s="225"/>
      <c r="C219" s="225"/>
      <c r="D219" s="225"/>
      <c r="E219" s="227"/>
      <c r="F219" s="227"/>
      <c r="G219" s="227"/>
      <c r="H219" s="241"/>
      <c r="I219" s="225"/>
      <c r="J219" s="477"/>
      <c r="K219" s="225"/>
      <c r="L219" s="225"/>
      <c r="M219" s="597"/>
      <c r="N219" s="273"/>
      <c r="O219" s="225"/>
      <c r="P219" s="241"/>
      <c r="Q219" s="241"/>
      <c r="R219" s="255"/>
      <c r="S219" s="274"/>
      <c r="T219" s="275"/>
      <c r="U219" s="275"/>
      <c r="V219" s="276"/>
      <c r="W219" s="276"/>
      <c r="X219" s="276"/>
      <c r="Y219" s="276"/>
      <c r="Z219" s="276"/>
      <c r="AA219" s="276"/>
      <c r="AB219" s="276"/>
      <c r="AC219" s="273"/>
      <c r="AD219" s="272"/>
      <c r="AE219" s="272"/>
      <c r="AF219" s="225"/>
      <c r="AG219" s="273"/>
      <c r="AH219" s="273"/>
      <c r="AI219" s="273"/>
      <c r="AJ219" s="225"/>
    </row>
    <row r="220" spans="2:36" s="79" customFormat="1" ht="119.7" customHeight="1" x14ac:dyDescent="0.3">
      <c r="B220" s="261" t="s">
        <v>318</v>
      </c>
      <c r="C220" s="261" t="s">
        <v>317</v>
      </c>
      <c r="D220" s="261" t="s">
        <v>66</v>
      </c>
      <c r="E220" s="311" t="s">
        <v>67</v>
      </c>
      <c r="F220" s="311" t="s">
        <v>134</v>
      </c>
      <c r="G220" s="311" t="s">
        <v>147</v>
      </c>
      <c r="H220" s="261" t="s">
        <v>70</v>
      </c>
      <c r="I220" s="261" t="s">
        <v>79</v>
      </c>
      <c r="J220" s="28" t="s">
        <v>208</v>
      </c>
      <c r="K220" s="14" t="s">
        <v>107</v>
      </c>
      <c r="L220" s="14" t="s">
        <v>86</v>
      </c>
      <c r="M220" s="63">
        <v>40</v>
      </c>
      <c r="N220" s="232" t="s">
        <v>108</v>
      </c>
      <c r="O220" s="261" t="s">
        <v>316</v>
      </c>
      <c r="P220" s="261" t="s">
        <v>75</v>
      </c>
      <c r="Q220" s="261" t="s">
        <v>76</v>
      </c>
      <c r="R220" s="309" t="s">
        <v>77</v>
      </c>
      <c r="S220" s="309" t="s">
        <v>109</v>
      </c>
      <c r="T220" s="235">
        <f>V220+Y220</f>
        <v>143177.12</v>
      </c>
      <c r="U220" s="235">
        <f>T220/M221</f>
        <v>71588.56</v>
      </c>
      <c r="V220" s="238">
        <v>121700.55</v>
      </c>
      <c r="W220" s="238" t="s">
        <v>79</v>
      </c>
      <c r="X220" s="238" t="s">
        <v>79</v>
      </c>
      <c r="Y220" s="238">
        <v>21476.57</v>
      </c>
      <c r="Z220" s="238" t="s">
        <v>79</v>
      </c>
      <c r="AA220" s="238" t="s">
        <v>79</v>
      </c>
      <c r="AB220" s="238">
        <v>25266.55</v>
      </c>
      <c r="AC220" s="232" t="s">
        <v>110</v>
      </c>
      <c r="AD220" s="292" t="s">
        <v>79</v>
      </c>
      <c r="AE220" s="292">
        <f>V220+Y220</f>
        <v>143177.12</v>
      </c>
      <c r="AF220" s="232" t="s">
        <v>79</v>
      </c>
      <c r="AG220" s="232" t="s">
        <v>33</v>
      </c>
      <c r="AH220" s="232" t="s">
        <v>247</v>
      </c>
      <c r="AI220" s="232" t="s">
        <v>248</v>
      </c>
      <c r="AJ220" s="232"/>
    </row>
    <row r="221" spans="2:36" s="79" customFormat="1" ht="109.2" customHeight="1" x14ac:dyDescent="0.3">
      <c r="B221" s="225"/>
      <c r="C221" s="225"/>
      <c r="D221" s="225"/>
      <c r="E221" s="227"/>
      <c r="F221" s="227"/>
      <c r="G221" s="227"/>
      <c r="H221" s="241"/>
      <c r="I221" s="225"/>
      <c r="J221" s="11" t="s">
        <v>111</v>
      </c>
      <c r="K221" s="7" t="s">
        <v>112</v>
      </c>
      <c r="L221" s="7" t="s">
        <v>85</v>
      </c>
      <c r="M221" s="63">
        <v>2</v>
      </c>
      <c r="N221" s="233"/>
      <c r="O221" s="241"/>
      <c r="P221" s="241"/>
      <c r="Q221" s="241"/>
      <c r="R221" s="255"/>
      <c r="S221" s="255"/>
      <c r="T221" s="236"/>
      <c r="U221" s="236"/>
      <c r="V221" s="239"/>
      <c r="W221" s="239"/>
      <c r="X221" s="239"/>
      <c r="Y221" s="239"/>
      <c r="Z221" s="239"/>
      <c r="AA221" s="239"/>
      <c r="AB221" s="239"/>
      <c r="AC221" s="233"/>
      <c r="AD221" s="257"/>
      <c r="AE221" s="257"/>
      <c r="AF221" s="241"/>
      <c r="AG221" s="233"/>
      <c r="AH221" s="233"/>
      <c r="AI221" s="233"/>
      <c r="AJ221" s="241"/>
    </row>
    <row r="222" spans="2:36" s="79" customFormat="1" ht="67.2" customHeight="1" x14ac:dyDescent="0.3">
      <c r="B222" s="225"/>
      <c r="C222" s="225"/>
      <c r="D222" s="225"/>
      <c r="E222" s="227"/>
      <c r="F222" s="227"/>
      <c r="G222" s="227"/>
      <c r="H222" s="242"/>
      <c r="I222" s="225"/>
      <c r="J222" s="11" t="s">
        <v>127</v>
      </c>
      <c r="K222" s="7" t="s">
        <v>128</v>
      </c>
      <c r="L222" s="7" t="s">
        <v>85</v>
      </c>
      <c r="M222" s="63">
        <v>72</v>
      </c>
      <c r="N222" s="234"/>
      <c r="O222" s="242"/>
      <c r="P222" s="242"/>
      <c r="Q222" s="242"/>
      <c r="R222" s="256"/>
      <c r="S222" s="256"/>
      <c r="T222" s="237"/>
      <c r="U222" s="237"/>
      <c r="V222" s="240"/>
      <c r="W222" s="240"/>
      <c r="X222" s="240"/>
      <c r="Y222" s="240"/>
      <c r="Z222" s="240"/>
      <c r="AA222" s="240"/>
      <c r="AB222" s="240"/>
      <c r="AC222" s="234"/>
      <c r="AD222" s="258"/>
      <c r="AE222" s="258"/>
      <c r="AF222" s="242"/>
      <c r="AG222" s="234"/>
      <c r="AH222" s="234"/>
      <c r="AI222" s="234"/>
      <c r="AJ222" s="242"/>
    </row>
    <row r="223" spans="2:36" s="79" customFormat="1" ht="53.1" customHeight="1" x14ac:dyDescent="0.3">
      <c r="B223" s="261" t="s">
        <v>319</v>
      </c>
      <c r="C223" s="261" t="s">
        <v>320</v>
      </c>
      <c r="D223" s="261" t="s">
        <v>66</v>
      </c>
      <c r="E223" s="311" t="s">
        <v>67</v>
      </c>
      <c r="F223" s="311" t="s">
        <v>132</v>
      </c>
      <c r="G223" s="311" t="s">
        <v>69</v>
      </c>
      <c r="H223" s="261" t="s">
        <v>70</v>
      </c>
      <c r="I223" s="261" t="s">
        <v>79</v>
      </c>
      <c r="J223" s="11" t="s">
        <v>113</v>
      </c>
      <c r="K223" s="7" t="s">
        <v>114</v>
      </c>
      <c r="L223" s="7" t="s">
        <v>115</v>
      </c>
      <c r="M223" s="63">
        <v>3</v>
      </c>
      <c r="N223" s="232" t="s">
        <v>108</v>
      </c>
      <c r="O223" s="261" t="s">
        <v>164</v>
      </c>
      <c r="P223" s="261" t="s">
        <v>75</v>
      </c>
      <c r="Q223" s="261" t="s">
        <v>76</v>
      </c>
      <c r="R223" s="309" t="s">
        <v>77</v>
      </c>
      <c r="S223" s="309" t="s">
        <v>109</v>
      </c>
      <c r="T223" s="235">
        <f>V223+Y223</f>
        <v>227910</v>
      </c>
      <c r="U223" s="235">
        <f>T223/M224</f>
        <v>75970</v>
      </c>
      <c r="V223" s="238">
        <v>193723.5</v>
      </c>
      <c r="W223" s="238" t="s">
        <v>79</v>
      </c>
      <c r="X223" s="238" t="s">
        <v>79</v>
      </c>
      <c r="Y223" s="238">
        <v>34186.5</v>
      </c>
      <c r="Z223" s="238" t="s">
        <v>79</v>
      </c>
      <c r="AA223" s="238" t="s">
        <v>79</v>
      </c>
      <c r="AB223" s="238">
        <v>40219.410000000003</v>
      </c>
      <c r="AC223" s="232" t="s">
        <v>80</v>
      </c>
      <c r="AD223" s="292" t="s">
        <v>79</v>
      </c>
      <c r="AE223" s="292">
        <f>V223+Y223</f>
        <v>227910</v>
      </c>
      <c r="AF223" s="232" t="s">
        <v>79</v>
      </c>
      <c r="AG223" s="232" t="s">
        <v>33</v>
      </c>
      <c r="AH223" s="232" t="s">
        <v>247</v>
      </c>
      <c r="AI223" s="232" t="s">
        <v>248</v>
      </c>
      <c r="AJ223" s="232"/>
    </row>
    <row r="224" spans="2:36" s="79" customFormat="1" ht="57" customHeight="1" x14ac:dyDescent="0.3">
      <c r="B224" s="241"/>
      <c r="C224" s="241"/>
      <c r="D224" s="241"/>
      <c r="E224" s="249"/>
      <c r="F224" s="249"/>
      <c r="G224" s="249"/>
      <c r="H224" s="241"/>
      <c r="I224" s="241"/>
      <c r="J224" s="11" t="s">
        <v>116</v>
      </c>
      <c r="K224" s="7" t="s">
        <v>117</v>
      </c>
      <c r="L224" s="7" t="s">
        <v>85</v>
      </c>
      <c r="M224" s="63">
        <v>3</v>
      </c>
      <c r="N224" s="233"/>
      <c r="O224" s="241"/>
      <c r="P224" s="241"/>
      <c r="Q224" s="241"/>
      <c r="R224" s="255"/>
      <c r="S224" s="255"/>
      <c r="T224" s="236"/>
      <c r="U224" s="236"/>
      <c r="V224" s="239"/>
      <c r="W224" s="239"/>
      <c r="X224" s="239"/>
      <c r="Y224" s="239"/>
      <c r="Z224" s="239"/>
      <c r="AA224" s="239"/>
      <c r="AB224" s="239"/>
      <c r="AC224" s="233"/>
      <c r="AD224" s="257"/>
      <c r="AE224" s="257"/>
      <c r="AF224" s="241"/>
      <c r="AG224" s="233"/>
      <c r="AH224" s="233"/>
      <c r="AI224" s="233"/>
      <c r="AJ224" s="241"/>
    </row>
    <row r="225" spans="2:36" s="79" customFormat="1" ht="49.2" customHeight="1" x14ac:dyDescent="0.3">
      <c r="B225" s="241"/>
      <c r="C225" s="241"/>
      <c r="D225" s="241"/>
      <c r="E225" s="249"/>
      <c r="F225" s="249"/>
      <c r="G225" s="249"/>
      <c r="H225" s="241"/>
      <c r="I225" s="241"/>
      <c r="J225" s="11" t="s">
        <v>209</v>
      </c>
      <c r="K225" s="7" t="s">
        <v>118</v>
      </c>
      <c r="L225" s="7" t="s">
        <v>119</v>
      </c>
      <c r="M225" s="63">
        <v>3</v>
      </c>
      <c r="N225" s="233"/>
      <c r="O225" s="241"/>
      <c r="P225" s="241"/>
      <c r="Q225" s="241"/>
      <c r="R225" s="255"/>
      <c r="S225" s="255"/>
      <c r="T225" s="236"/>
      <c r="U225" s="236"/>
      <c r="V225" s="239"/>
      <c r="W225" s="239"/>
      <c r="X225" s="239"/>
      <c r="Y225" s="239"/>
      <c r="Z225" s="239"/>
      <c r="AA225" s="239"/>
      <c r="AB225" s="239"/>
      <c r="AC225" s="233"/>
      <c r="AD225" s="257"/>
      <c r="AE225" s="257"/>
      <c r="AF225" s="241"/>
      <c r="AG225" s="233"/>
      <c r="AH225" s="233"/>
      <c r="AI225" s="233"/>
      <c r="AJ225" s="241"/>
    </row>
    <row r="226" spans="2:36" s="79" customFormat="1" ht="44.1" customHeight="1" x14ac:dyDescent="0.3">
      <c r="B226" s="242"/>
      <c r="C226" s="242"/>
      <c r="D226" s="242"/>
      <c r="E226" s="265"/>
      <c r="F226" s="265"/>
      <c r="G226" s="265"/>
      <c r="H226" s="242"/>
      <c r="I226" s="242"/>
      <c r="J226" s="11" t="s">
        <v>120</v>
      </c>
      <c r="K226" s="7" t="s">
        <v>121</v>
      </c>
      <c r="L226" s="7" t="s">
        <v>119</v>
      </c>
      <c r="M226" s="63">
        <v>3</v>
      </c>
      <c r="N226" s="234"/>
      <c r="O226" s="242"/>
      <c r="P226" s="242"/>
      <c r="Q226" s="242"/>
      <c r="R226" s="256"/>
      <c r="S226" s="256"/>
      <c r="T226" s="237"/>
      <c r="U226" s="237"/>
      <c r="V226" s="240"/>
      <c r="W226" s="240"/>
      <c r="X226" s="240"/>
      <c r="Y226" s="240"/>
      <c r="Z226" s="240"/>
      <c r="AA226" s="240"/>
      <c r="AB226" s="240"/>
      <c r="AC226" s="234"/>
      <c r="AD226" s="258"/>
      <c r="AE226" s="258"/>
      <c r="AF226" s="242"/>
      <c r="AG226" s="234"/>
      <c r="AH226" s="234"/>
      <c r="AI226" s="234"/>
      <c r="AJ226" s="242"/>
    </row>
    <row r="227" spans="2:36" s="79" customFormat="1" ht="96.6" x14ac:dyDescent="0.3">
      <c r="B227" s="291" t="s">
        <v>1044</v>
      </c>
      <c r="C227" s="291" t="s">
        <v>924</v>
      </c>
      <c r="D227" s="291" t="s">
        <v>66</v>
      </c>
      <c r="E227" s="305" t="s">
        <v>67</v>
      </c>
      <c r="F227" s="305" t="s">
        <v>134</v>
      </c>
      <c r="G227" s="305" t="s">
        <v>147</v>
      </c>
      <c r="H227" s="291" t="s">
        <v>70</v>
      </c>
      <c r="I227" s="291" t="s">
        <v>79</v>
      </c>
      <c r="J227" s="56" t="s">
        <v>208</v>
      </c>
      <c r="K227" s="57" t="s">
        <v>107</v>
      </c>
      <c r="L227" s="57" t="s">
        <v>86</v>
      </c>
      <c r="M227" s="61">
        <v>40</v>
      </c>
      <c r="N227" s="285" t="s">
        <v>108</v>
      </c>
      <c r="O227" s="291" t="s">
        <v>312</v>
      </c>
      <c r="P227" s="291" t="s">
        <v>75</v>
      </c>
      <c r="Q227" s="291" t="s">
        <v>76</v>
      </c>
      <c r="R227" s="478" t="s">
        <v>77</v>
      </c>
      <c r="S227" s="478" t="s">
        <v>109</v>
      </c>
      <c r="T227" s="327">
        <f>V227+Y227</f>
        <v>155011.85</v>
      </c>
      <c r="U227" s="327">
        <f>T227/M228</f>
        <v>77505.925000000003</v>
      </c>
      <c r="V227" s="283">
        <v>131760.07</v>
      </c>
      <c r="W227" s="283" t="s">
        <v>79</v>
      </c>
      <c r="X227" s="283" t="s">
        <v>79</v>
      </c>
      <c r="Y227" s="283">
        <v>23251.78</v>
      </c>
      <c r="Z227" s="283" t="s">
        <v>79</v>
      </c>
      <c r="AA227" s="283" t="s">
        <v>79</v>
      </c>
      <c r="AB227" s="283">
        <v>27355.040000000001</v>
      </c>
      <c r="AC227" s="285" t="s">
        <v>110</v>
      </c>
      <c r="AD227" s="293" t="s">
        <v>79</v>
      </c>
      <c r="AE227" s="293">
        <f>V227+Y227</f>
        <v>155011.85</v>
      </c>
      <c r="AF227" s="285" t="s">
        <v>79</v>
      </c>
      <c r="AG227" s="285" t="s">
        <v>33</v>
      </c>
      <c r="AH227" s="358" t="s">
        <v>176</v>
      </c>
      <c r="AI227" s="358" t="s">
        <v>160</v>
      </c>
      <c r="AJ227" s="285"/>
    </row>
    <row r="228" spans="2:36" s="79" customFormat="1" ht="41.4" x14ac:dyDescent="0.3">
      <c r="B228" s="266"/>
      <c r="C228" s="266"/>
      <c r="D228" s="266"/>
      <c r="E228" s="308"/>
      <c r="F228" s="308"/>
      <c r="G228" s="308"/>
      <c r="H228" s="289"/>
      <c r="I228" s="266"/>
      <c r="J228" s="20" t="s">
        <v>111</v>
      </c>
      <c r="K228" s="27" t="s">
        <v>112</v>
      </c>
      <c r="L228" s="27" t="s">
        <v>85</v>
      </c>
      <c r="M228" s="61">
        <v>2</v>
      </c>
      <c r="N228" s="296"/>
      <c r="O228" s="289"/>
      <c r="P228" s="289"/>
      <c r="Q228" s="289"/>
      <c r="R228" s="479"/>
      <c r="S228" s="479"/>
      <c r="T228" s="328"/>
      <c r="U228" s="328"/>
      <c r="V228" s="287"/>
      <c r="W228" s="287"/>
      <c r="X228" s="287"/>
      <c r="Y228" s="287"/>
      <c r="Z228" s="287"/>
      <c r="AA228" s="287"/>
      <c r="AB228" s="287"/>
      <c r="AC228" s="296"/>
      <c r="AD228" s="294"/>
      <c r="AE228" s="294"/>
      <c r="AF228" s="289"/>
      <c r="AG228" s="296"/>
      <c r="AH228" s="358"/>
      <c r="AI228" s="358"/>
      <c r="AJ228" s="289"/>
    </row>
    <row r="229" spans="2:36" s="79" customFormat="1" ht="55.2" customHeight="1" x14ac:dyDescent="0.3">
      <c r="B229" s="266"/>
      <c r="C229" s="266"/>
      <c r="D229" s="266"/>
      <c r="E229" s="308"/>
      <c r="F229" s="308"/>
      <c r="G229" s="308"/>
      <c r="H229" s="290"/>
      <c r="I229" s="266"/>
      <c r="J229" s="20" t="s">
        <v>127</v>
      </c>
      <c r="K229" s="27" t="s">
        <v>128</v>
      </c>
      <c r="L229" s="27" t="s">
        <v>85</v>
      </c>
      <c r="M229" s="61">
        <v>76</v>
      </c>
      <c r="N229" s="297"/>
      <c r="O229" s="290"/>
      <c r="P229" s="290"/>
      <c r="Q229" s="290"/>
      <c r="R229" s="439"/>
      <c r="S229" s="439"/>
      <c r="T229" s="329"/>
      <c r="U229" s="329"/>
      <c r="V229" s="288"/>
      <c r="W229" s="288"/>
      <c r="X229" s="288"/>
      <c r="Y229" s="288"/>
      <c r="Z229" s="288"/>
      <c r="AA229" s="288"/>
      <c r="AB229" s="288"/>
      <c r="AC229" s="297"/>
      <c r="AD229" s="295"/>
      <c r="AE229" s="295"/>
      <c r="AF229" s="290"/>
      <c r="AG229" s="297"/>
      <c r="AH229" s="358"/>
      <c r="AI229" s="358"/>
      <c r="AJ229" s="290"/>
    </row>
    <row r="230" spans="2:36" s="79" customFormat="1" ht="101.1" customHeight="1" x14ac:dyDescent="0.3">
      <c r="B230" s="261" t="s">
        <v>956</v>
      </c>
      <c r="C230" s="261" t="s">
        <v>313</v>
      </c>
      <c r="D230" s="261" t="s">
        <v>106</v>
      </c>
      <c r="E230" s="311" t="s">
        <v>67</v>
      </c>
      <c r="F230" s="311" t="s">
        <v>134</v>
      </c>
      <c r="G230" s="311" t="s">
        <v>147</v>
      </c>
      <c r="H230" s="261" t="s">
        <v>70</v>
      </c>
      <c r="I230" s="261" t="s">
        <v>79</v>
      </c>
      <c r="J230" s="11" t="s">
        <v>208</v>
      </c>
      <c r="K230" s="7" t="s">
        <v>107</v>
      </c>
      <c r="L230" s="7" t="s">
        <v>86</v>
      </c>
      <c r="M230" s="63">
        <v>40</v>
      </c>
      <c r="N230" s="232" t="s">
        <v>108</v>
      </c>
      <c r="O230" s="261" t="s">
        <v>312</v>
      </c>
      <c r="P230" s="261" t="s">
        <v>75</v>
      </c>
      <c r="Q230" s="261" t="s">
        <v>76</v>
      </c>
      <c r="R230" s="309" t="s">
        <v>77</v>
      </c>
      <c r="S230" s="309" t="s">
        <v>109</v>
      </c>
      <c r="T230" s="235">
        <f>V230+Y230</f>
        <v>57778.05</v>
      </c>
      <c r="U230" s="235">
        <f>T230/M231</f>
        <v>57778.05</v>
      </c>
      <c r="V230" s="238">
        <v>49111.35</v>
      </c>
      <c r="W230" s="238" t="s">
        <v>79</v>
      </c>
      <c r="X230" s="238" t="s">
        <v>79</v>
      </c>
      <c r="Y230" s="238">
        <v>8666.7000000000007</v>
      </c>
      <c r="Z230" s="238" t="s">
        <v>79</v>
      </c>
      <c r="AA230" s="238" t="s">
        <v>79</v>
      </c>
      <c r="AB230" s="238">
        <v>10196.129999999999</v>
      </c>
      <c r="AC230" s="232" t="s">
        <v>110</v>
      </c>
      <c r="AD230" s="292" t="s">
        <v>79</v>
      </c>
      <c r="AE230" s="292">
        <f>V230+Y230</f>
        <v>57778.05</v>
      </c>
      <c r="AF230" s="232" t="s">
        <v>79</v>
      </c>
      <c r="AG230" s="273" t="s">
        <v>33</v>
      </c>
      <c r="AH230" s="273" t="s">
        <v>248</v>
      </c>
      <c r="AI230" s="273" t="s">
        <v>251</v>
      </c>
      <c r="AJ230" s="232"/>
    </row>
    <row r="231" spans="2:36" s="79" customFormat="1" ht="75.599999999999994" customHeight="1" x14ac:dyDescent="0.3">
      <c r="B231" s="241"/>
      <c r="C231" s="241"/>
      <c r="D231" s="241"/>
      <c r="E231" s="249"/>
      <c r="F231" s="249"/>
      <c r="G231" s="249"/>
      <c r="H231" s="241"/>
      <c r="I231" s="241"/>
      <c r="J231" s="11" t="s">
        <v>111</v>
      </c>
      <c r="K231" s="7" t="s">
        <v>112</v>
      </c>
      <c r="L231" s="7" t="s">
        <v>85</v>
      </c>
      <c r="M231" s="63">
        <v>1</v>
      </c>
      <c r="N231" s="233"/>
      <c r="O231" s="241"/>
      <c r="P231" s="241"/>
      <c r="Q231" s="241"/>
      <c r="R231" s="255"/>
      <c r="S231" s="255"/>
      <c r="T231" s="236"/>
      <c r="U231" s="236"/>
      <c r="V231" s="239"/>
      <c r="W231" s="239"/>
      <c r="X231" s="239"/>
      <c r="Y231" s="239"/>
      <c r="Z231" s="239"/>
      <c r="AA231" s="239"/>
      <c r="AB231" s="239"/>
      <c r="AC231" s="233"/>
      <c r="AD231" s="257"/>
      <c r="AE231" s="257"/>
      <c r="AF231" s="241"/>
      <c r="AG231" s="273"/>
      <c r="AH231" s="273"/>
      <c r="AI231" s="273"/>
      <c r="AJ231" s="241"/>
    </row>
    <row r="232" spans="2:36" s="79" customFormat="1" ht="56.1" customHeight="1" x14ac:dyDescent="0.3">
      <c r="B232" s="242"/>
      <c r="C232" s="242"/>
      <c r="D232" s="242"/>
      <c r="E232" s="265"/>
      <c r="F232" s="265"/>
      <c r="G232" s="265"/>
      <c r="H232" s="242"/>
      <c r="I232" s="242"/>
      <c r="J232" s="11" t="s">
        <v>127</v>
      </c>
      <c r="K232" s="7" t="s">
        <v>128</v>
      </c>
      <c r="L232" s="7" t="s">
        <v>85</v>
      </c>
      <c r="M232" s="63">
        <v>30</v>
      </c>
      <c r="N232" s="234"/>
      <c r="O232" s="242"/>
      <c r="P232" s="242"/>
      <c r="Q232" s="242"/>
      <c r="R232" s="256"/>
      <c r="S232" s="256"/>
      <c r="T232" s="237"/>
      <c r="U232" s="237"/>
      <c r="V232" s="240"/>
      <c r="W232" s="240"/>
      <c r="X232" s="240"/>
      <c r="Y232" s="240"/>
      <c r="Z232" s="240"/>
      <c r="AA232" s="240"/>
      <c r="AB232" s="240"/>
      <c r="AC232" s="234"/>
      <c r="AD232" s="258"/>
      <c r="AE232" s="258"/>
      <c r="AF232" s="242"/>
      <c r="AG232" s="273"/>
      <c r="AH232" s="273"/>
      <c r="AI232" s="273"/>
      <c r="AJ232" s="242"/>
    </row>
    <row r="233" spans="2:36" s="79" customFormat="1" ht="96.6" x14ac:dyDescent="0.3">
      <c r="B233" s="261" t="s">
        <v>993</v>
      </c>
      <c r="C233" s="261" t="s">
        <v>924</v>
      </c>
      <c r="D233" s="261" t="s">
        <v>66</v>
      </c>
      <c r="E233" s="311" t="s">
        <v>67</v>
      </c>
      <c r="F233" s="311" t="s">
        <v>134</v>
      </c>
      <c r="G233" s="311" t="s">
        <v>147</v>
      </c>
      <c r="H233" s="261" t="s">
        <v>70</v>
      </c>
      <c r="I233" s="261" t="s">
        <v>79</v>
      </c>
      <c r="J233" s="28" t="s">
        <v>208</v>
      </c>
      <c r="K233" s="14" t="s">
        <v>107</v>
      </c>
      <c r="L233" s="14" t="s">
        <v>86</v>
      </c>
      <c r="M233" s="63">
        <v>40</v>
      </c>
      <c r="N233" s="232" t="s">
        <v>108</v>
      </c>
      <c r="O233" s="261" t="s">
        <v>312</v>
      </c>
      <c r="P233" s="261" t="s">
        <v>75</v>
      </c>
      <c r="Q233" s="261" t="s">
        <v>76</v>
      </c>
      <c r="R233" s="309" t="s">
        <v>77</v>
      </c>
      <c r="S233" s="309" t="s">
        <v>109</v>
      </c>
      <c r="T233" s="235">
        <f>V233+Y233</f>
        <v>154525.31</v>
      </c>
      <c r="U233" s="235">
        <f>T233/M234</f>
        <v>77262.654999999999</v>
      </c>
      <c r="V233" s="238">
        <v>131346.51</v>
      </c>
      <c r="W233" s="238" t="s">
        <v>79</v>
      </c>
      <c r="X233" s="238" t="s">
        <v>79</v>
      </c>
      <c r="Y233" s="238">
        <v>23178.799999999999</v>
      </c>
      <c r="Z233" s="238" t="s">
        <v>79</v>
      </c>
      <c r="AA233" s="238" t="s">
        <v>79</v>
      </c>
      <c r="AB233" s="238">
        <v>27269.17</v>
      </c>
      <c r="AC233" s="232" t="s">
        <v>110</v>
      </c>
      <c r="AD233" s="292" t="s">
        <v>79</v>
      </c>
      <c r="AE233" s="292">
        <f>V233+Y233</f>
        <v>154525.31</v>
      </c>
      <c r="AF233" s="232" t="s">
        <v>79</v>
      </c>
      <c r="AG233" s="232" t="s">
        <v>33</v>
      </c>
      <c r="AH233" s="286" t="s">
        <v>248</v>
      </c>
      <c r="AI233" s="286" t="s">
        <v>251</v>
      </c>
      <c r="AJ233" s="232"/>
    </row>
    <row r="234" spans="2:36" s="79" customFormat="1" ht="41.4" x14ac:dyDescent="0.3">
      <c r="B234" s="225"/>
      <c r="C234" s="225"/>
      <c r="D234" s="225"/>
      <c r="E234" s="227"/>
      <c r="F234" s="227"/>
      <c r="G234" s="227"/>
      <c r="H234" s="241"/>
      <c r="I234" s="225"/>
      <c r="J234" s="11" t="s">
        <v>111</v>
      </c>
      <c r="K234" s="7" t="s">
        <v>112</v>
      </c>
      <c r="L234" s="7" t="s">
        <v>85</v>
      </c>
      <c r="M234" s="63">
        <v>2</v>
      </c>
      <c r="N234" s="233"/>
      <c r="O234" s="241"/>
      <c r="P234" s="241"/>
      <c r="Q234" s="241"/>
      <c r="R234" s="255"/>
      <c r="S234" s="255"/>
      <c r="T234" s="236"/>
      <c r="U234" s="236"/>
      <c r="V234" s="239"/>
      <c r="W234" s="239"/>
      <c r="X234" s="239"/>
      <c r="Y234" s="239"/>
      <c r="Z234" s="239"/>
      <c r="AA234" s="239"/>
      <c r="AB234" s="239"/>
      <c r="AC234" s="233"/>
      <c r="AD234" s="257"/>
      <c r="AE234" s="257"/>
      <c r="AF234" s="241"/>
      <c r="AG234" s="233"/>
      <c r="AH234" s="286"/>
      <c r="AI234" s="286"/>
      <c r="AJ234" s="241"/>
    </row>
    <row r="235" spans="2:36" s="79" customFormat="1" ht="55.2" customHeight="1" x14ac:dyDescent="0.3">
      <c r="B235" s="225"/>
      <c r="C235" s="225"/>
      <c r="D235" s="225"/>
      <c r="E235" s="227"/>
      <c r="F235" s="227"/>
      <c r="G235" s="227"/>
      <c r="H235" s="242"/>
      <c r="I235" s="225"/>
      <c r="J235" s="11" t="s">
        <v>127</v>
      </c>
      <c r="K235" s="7" t="s">
        <v>128</v>
      </c>
      <c r="L235" s="7" t="s">
        <v>85</v>
      </c>
      <c r="M235" s="63">
        <v>76</v>
      </c>
      <c r="N235" s="234"/>
      <c r="O235" s="242"/>
      <c r="P235" s="242"/>
      <c r="Q235" s="242"/>
      <c r="R235" s="256"/>
      <c r="S235" s="256"/>
      <c r="T235" s="237"/>
      <c r="U235" s="237"/>
      <c r="V235" s="240"/>
      <c r="W235" s="240"/>
      <c r="X235" s="240"/>
      <c r="Y235" s="240"/>
      <c r="Z235" s="240"/>
      <c r="AA235" s="240"/>
      <c r="AB235" s="240"/>
      <c r="AC235" s="234"/>
      <c r="AD235" s="258"/>
      <c r="AE235" s="258"/>
      <c r="AF235" s="242"/>
      <c r="AG235" s="234"/>
      <c r="AH235" s="286"/>
      <c r="AI235" s="286"/>
      <c r="AJ235" s="242"/>
    </row>
    <row r="236" spans="2:36" s="79" customFormat="1" ht="53.1" customHeight="1" x14ac:dyDescent="0.3">
      <c r="B236" s="261" t="s">
        <v>1127</v>
      </c>
      <c r="C236" s="261" t="s">
        <v>320</v>
      </c>
      <c r="D236" s="261" t="s">
        <v>66</v>
      </c>
      <c r="E236" s="311" t="s">
        <v>67</v>
      </c>
      <c r="F236" s="311" t="s">
        <v>132</v>
      </c>
      <c r="G236" s="311" t="s">
        <v>69</v>
      </c>
      <c r="H236" s="261" t="s">
        <v>70</v>
      </c>
      <c r="I236" s="261" t="s">
        <v>79</v>
      </c>
      <c r="J236" s="11" t="s">
        <v>113</v>
      </c>
      <c r="K236" s="7" t="s">
        <v>114</v>
      </c>
      <c r="L236" s="7" t="s">
        <v>115</v>
      </c>
      <c r="M236" s="63">
        <v>2</v>
      </c>
      <c r="N236" s="232" t="s">
        <v>108</v>
      </c>
      <c r="O236" s="261" t="s">
        <v>164</v>
      </c>
      <c r="P236" s="261" t="s">
        <v>75</v>
      </c>
      <c r="Q236" s="261" t="s">
        <v>76</v>
      </c>
      <c r="R236" s="309" t="s">
        <v>77</v>
      </c>
      <c r="S236" s="309" t="s">
        <v>109</v>
      </c>
      <c r="T236" s="235">
        <f>V236+Y236</f>
        <v>151940</v>
      </c>
      <c r="U236" s="235">
        <f>T236/M237</f>
        <v>75970</v>
      </c>
      <c r="V236" s="238">
        <v>129149</v>
      </c>
      <c r="W236" s="238" t="s">
        <v>79</v>
      </c>
      <c r="X236" s="238" t="s">
        <v>79</v>
      </c>
      <c r="Y236" s="238">
        <v>22791</v>
      </c>
      <c r="Z236" s="238" t="s">
        <v>79</v>
      </c>
      <c r="AA236" s="238" t="s">
        <v>79</v>
      </c>
      <c r="AB236" s="238">
        <v>26812.94</v>
      </c>
      <c r="AC236" s="232" t="s">
        <v>80</v>
      </c>
      <c r="AD236" s="292" t="s">
        <v>79</v>
      </c>
      <c r="AE236" s="292">
        <f>V236+Y236</f>
        <v>151940</v>
      </c>
      <c r="AF236" s="232" t="s">
        <v>79</v>
      </c>
      <c r="AG236" s="232" t="s">
        <v>33</v>
      </c>
      <c r="AH236" s="232" t="s">
        <v>166</v>
      </c>
      <c r="AI236" s="232" t="s">
        <v>233</v>
      </c>
      <c r="AJ236" s="232"/>
    </row>
    <row r="237" spans="2:36" s="79" customFormat="1" ht="57" customHeight="1" x14ac:dyDescent="0.3">
      <c r="B237" s="241"/>
      <c r="C237" s="241"/>
      <c r="D237" s="241"/>
      <c r="E237" s="249"/>
      <c r="F237" s="249"/>
      <c r="G237" s="249"/>
      <c r="H237" s="241"/>
      <c r="I237" s="241"/>
      <c r="J237" s="11" t="s">
        <v>116</v>
      </c>
      <c r="K237" s="7" t="s">
        <v>117</v>
      </c>
      <c r="L237" s="7" t="s">
        <v>85</v>
      </c>
      <c r="M237" s="63">
        <v>2</v>
      </c>
      <c r="N237" s="233"/>
      <c r="O237" s="241"/>
      <c r="P237" s="241"/>
      <c r="Q237" s="241"/>
      <c r="R237" s="255"/>
      <c r="S237" s="255"/>
      <c r="T237" s="236"/>
      <c r="U237" s="236"/>
      <c r="V237" s="239"/>
      <c r="W237" s="239"/>
      <c r="X237" s="239"/>
      <c r="Y237" s="239"/>
      <c r="Z237" s="239"/>
      <c r="AA237" s="239"/>
      <c r="AB237" s="239"/>
      <c r="AC237" s="233"/>
      <c r="AD237" s="257"/>
      <c r="AE237" s="257"/>
      <c r="AF237" s="241"/>
      <c r="AG237" s="233"/>
      <c r="AH237" s="233"/>
      <c r="AI237" s="233"/>
      <c r="AJ237" s="241"/>
    </row>
    <row r="238" spans="2:36" s="79" customFormat="1" ht="49.2" customHeight="1" x14ac:dyDescent="0.3">
      <c r="B238" s="241"/>
      <c r="C238" s="241"/>
      <c r="D238" s="241"/>
      <c r="E238" s="249"/>
      <c r="F238" s="249"/>
      <c r="G238" s="249"/>
      <c r="H238" s="241"/>
      <c r="I238" s="241"/>
      <c r="J238" s="11" t="s">
        <v>209</v>
      </c>
      <c r="K238" s="7" t="s">
        <v>118</v>
      </c>
      <c r="L238" s="7" t="s">
        <v>119</v>
      </c>
      <c r="M238" s="63">
        <v>2</v>
      </c>
      <c r="N238" s="233"/>
      <c r="O238" s="241"/>
      <c r="P238" s="241"/>
      <c r="Q238" s="241"/>
      <c r="R238" s="255"/>
      <c r="S238" s="255"/>
      <c r="T238" s="236"/>
      <c r="U238" s="236"/>
      <c r="V238" s="239"/>
      <c r="W238" s="239"/>
      <c r="X238" s="239"/>
      <c r="Y238" s="239"/>
      <c r="Z238" s="239"/>
      <c r="AA238" s="239"/>
      <c r="AB238" s="239"/>
      <c r="AC238" s="233"/>
      <c r="AD238" s="257"/>
      <c r="AE238" s="257"/>
      <c r="AF238" s="241"/>
      <c r="AG238" s="233"/>
      <c r="AH238" s="233"/>
      <c r="AI238" s="233"/>
      <c r="AJ238" s="241"/>
    </row>
    <row r="239" spans="2:36" s="79" customFormat="1" ht="44.1" customHeight="1" x14ac:dyDescent="0.3">
      <c r="B239" s="242"/>
      <c r="C239" s="242"/>
      <c r="D239" s="242"/>
      <c r="E239" s="265"/>
      <c r="F239" s="265"/>
      <c r="G239" s="265"/>
      <c r="H239" s="242"/>
      <c r="I239" s="242"/>
      <c r="J239" s="11" t="s">
        <v>120</v>
      </c>
      <c r="K239" s="7" t="s">
        <v>121</v>
      </c>
      <c r="L239" s="7" t="s">
        <v>119</v>
      </c>
      <c r="M239" s="63">
        <v>2</v>
      </c>
      <c r="N239" s="234"/>
      <c r="O239" s="242"/>
      <c r="P239" s="242"/>
      <c r="Q239" s="242"/>
      <c r="R239" s="256"/>
      <c r="S239" s="256"/>
      <c r="T239" s="237"/>
      <c r="U239" s="237"/>
      <c r="V239" s="240"/>
      <c r="W239" s="240"/>
      <c r="X239" s="240"/>
      <c r="Y239" s="240"/>
      <c r="Z239" s="240"/>
      <c r="AA239" s="240"/>
      <c r="AB239" s="240"/>
      <c r="AC239" s="234"/>
      <c r="AD239" s="258"/>
      <c r="AE239" s="258"/>
      <c r="AF239" s="242"/>
      <c r="AG239" s="234"/>
      <c r="AH239" s="234"/>
      <c r="AI239" s="234"/>
      <c r="AJ239" s="242"/>
    </row>
    <row r="240" spans="2:36" s="36" customFormat="1" ht="132" customHeight="1" x14ac:dyDescent="0.3">
      <c r="B240" s="261" t="s">
        <v>359</v>
      </c>
      <c r="C240" s="261" t="s">
        <v>360</v>
      </c>
      <c r="D240" s="261" t="s">
        <v>106</v>
      </c>
      <c r="E240" s="311" t="s">
        <v>67</v>
      </c>
      <c r="F240" s="299" t="s">
        <v>134</v>
      </c>
      <c r="G240" s="311" t="s">
        <v>147</v>
      </c>
      <c r="H240" s="304" t="s">
        <v>70</v>
      </c>
      <c r="I240" s="304" t="s">
        <v>79</v>
      </c>
      <c r="J240" s="11" t="s">
        <v>208</v>
      </c>
      <c r="K240" s="7" t="s">
        <v>107</v>
      </c>
      <c r="L240" s="7" t="s">
        <v>86</v>
      </c>
      <c r="M240" s="7">
        <v>40</v>
      </c>
      <c r="N240" s="303" t="s">
        <v>108</v>
      </c>
      <c r="O240" s="261" t="s">
        <v>361</v>
      </c>
      <c r="P240" s="261" t="s">
        <v>75</v>
      </c>
      <c r="Q240" s="261" t="s">
        <v>76</v>
      </c>
      <c r="R240" s="309" t="s">
        <v>77</v>
      </c>
      <c r="S240" s="309" t="s">
        <v>109</v>
      </c>
      <c r="T240" s="235">
        <f>V240+Y240</f>
        <v>492200</v>
      </c>
      <c r="U240" s="327" t="s">
        <v>98</v>
      </c>
      <c r="V240" s="238">
        <v>418370</v>
      </c>
      <c r="W240" s="238" t="s">
        <v>79</v>
      </c>
      <c r="X240" s="238" t="s">
        <v>79</v>
      </c>
      <c r="Y240" s="238">
        <v>73830</v>
      </c>
      <c r="Z240" s="238" t="s">
        <v>98</v>
      </c>
      <c r="AA240" s="238" t="s">
        <v>79</v>
      </c>
      <c r="AB240" s="238">
        <v>221133.32</v>
      </c>
      <c r="AC240" s="232" t="s">
        <v>149</v>
      </c>
      <c r="AD240" s="292" t="s">
        <v>79</v>
      </c>
      <c r="AE240" s="292">
        <f>V240+Y240</f>
        <v>492200</v>
      </c>
      <c r="AF240" s="232" t="s">
        <v>79</v>
      </c>
      <c r="AG240" s="232" t="s">
        <v>33</v>
      </c>
      <c r="AH240" s="334" t="s">
        <v>174</v>
      </c>
      <c r="AI240" s="334" t="s">
        <v>157</v>
      </c>
      <c r="AJ240" s="232"/>
    </row>
    <row r="241" spans="2:36" s="36" customFormat="1" ht="86.1" customHeight="1" x14ac:dyDescent="0.3">
      <c r="B241" s="241"/>
      <c r="C241" s="241"/>
      <c r="D241" s="241"/>
      <c r="E241" s="249"/>
      <c r="F241" s="249"/>
      <c r="G241" s="249"/>
      <c r="H241" s="241"/>
      <c r="I241" s="241"/>
      <c r="J241" s="11" t="s">
        <v>111</v>
      </c>
      <c r="K241" s="7" t="s">
        <v>112</v>
      </c>
      <c r="L241" s="7" t="s">
        <v>85</v>
      </c>
      <c r="M241" s="7">
        <v>4</v>
      </c>
      <c r="N241" s="233"/>
      <c r="O241" s="241"/>
      <c r="P241" s="241"/>
      <c r="Q241" s="241"/>
      <c r="R241" s="255"/>
      <c r="S241" s="255"/>
      <c r="T241" s="236"/>
      <c r="U241" s="328"/>
      <c r="V241" s="239"/>
      <c r="W241" s="239"/>
      <c r="X241" s="239"/>
      <c r="Y241" s="239"/>
      <c r="Z241" s="239"/>
      <c r="AA241" s="239"/>
      <c r="AB241" s="239"/>
      <c r="AC241" s="233"/>
      <c r="AD241" s="257"/>
      <c r="AE241" s="257"/>
      <c r="AF241" s="241"/>
      <c r="AG241" s="233"/>
      <c r="AH241" s="335"/>
      <c r="AI241" s="335"/>
      <c r="AJ241" s="241"/>
    </row>
    <row r="242" spans="2:36" s="36" customFormat="1" ht="59.1" customHeight="1" x14ac:dyDescent="0.3">
      <c r="B242" s="242"/>
      <c r="C242" s="242"/>
      <c r="D242" s="242"/>
      <c r="E242" s="265"/>
      <c r="F242" s="265"/>
      <c r="G242" s="265"/>
      <c r="H242" s="242"/>
      <c r="I242" s="242"/>
      <c r="J242" s="11" t="s">
        <v>127</v>
      </c>
      <c r="K242" s="7" t="s">
        <v>128</v>
      </c>
      <c r="L242" s="7" t="s">
        <v>85</v>
      </c>
      <c r="M242" s="63">
        <v>230</v>
      </c>
      <c r="N242" s="234"/>
      <c r="O242" s="242"/>
      <c r="P242" s="242"/>
      <c r="Q242" s="242"/>
      <c r="R242" s="256"/>
      <c r="S242" s="256"/>
      <c r="T242" s="237"/>
      <c r="U242" s="329"/>
      <c r="V242" s="240"/>
      <c r="W242" s="240"/>
      <c r="X242" s="240"/>
      <c r="Y242" s="240"/>
      <c r="Z242" s="240"/>
      <c r="AA242" s="240"/>
      <c r="AB242" s="240"/>
      <c r="AC242" s="234"/>
      <c r="AD242" s="258"/>
      <c r="AE242" s="258"/>
      <c r="AF242" s="242"/>
      <c r="AG242" s="234"/>
      <c r="AH242" s="336"/>
      <c r="AI242" s="336"/>
      <c r="AJ242" s="242"/>
    </row>
    <row r="243" spans="2:36" s="36" customFormat="1" ht="132" customHeight="1" x14ac:dyDescent="0.3">
      <c r="B243" s="225" t="s">
        <v>362</v>
      </c>
      <c r="C243" s="225" t="s">
        <v>363</v>
      </c>
      <c r="D243" s="225" t="s">
        <v>106</v>
      </c>
      <c r="E243" s="227" t="s">
        <v>67</v>
      </c>
      <c r="F243" s="227" t="s">
        <v>134</v>
      </c>
      <c r="G243" s="227" t="s">
        <v>147</v>
      </c>
      <c r="H243" s="225" t="s">
        <v>70</v>
      </c>
      <c r="I243" s="225" t="s">
        <v>79</v>
      </c>
      <c r="J243" s="11" t="s">
        <v>208</v>
      </c>
      <c r="K243" s="7" t="s">
        <v>107</v>
      </c>
      <c r="L243" s="7" t="s">
        <v>86</v>
      </c>
      <c r="M243" s="7">
        <v>40</v>
      </c>
      <c r="N243" s="273" t="s">
        <v>108</v>
      </c>
      <c r="O243" s="225" t="s">
        <v>361</v>
      </c>
      <c r="P243" s="225" t="s">
        <v>75</v>
      </c>
      <c r="Q243" s="225" t="s">
        <v>76</v>
      </c>
      <c r="R243" s="274" t="s">
        <v>77</v>
      </c>
      <c r="S243" s="274" t="s">
        <v>109</v>
      </c>
      <c r="T243" s="275">
        <f>V243+Y243</f>
        <v>235400</v>
      </c>
      <c r="U243" s="327" t="s">
        <v>98</v>
      </c>
      <c r="V243" s="238">
        <v>200090</v>
      </c>
      <c r="W243" s="276" t="s">
        <v>79</v>
      </c>
      <c r="X243" s="276" t="s">
        <v>79</v>
      </c>
      <c r="Y243" s="276">
        <v>35310</v>
      </c>
      <c r="Z243" s="276" t="s">
        <v>98</v>
      </c>
      <c r="AA243" s="276" t="s">
        <v>79</v>
      </c>
      <c r="AB243" s="276">
        <v>105759.42</v>
      </c>
      <c r="AC243" s="273" t="s">
        <v>149</v>
      </c>
      <c r="AD243" s="272" t="s">
        <v>79</v>
      </c>
      <c r="AE243" s="272">
        <f>V243+Y243</f>
        <v>235400</v>
      </c>
      <c r="AF243" s="273" t="s">
        <v>79</v>
      </c>
      <c r="AG243" s="273" t="s">
        <v>33</v>
      </c>
      <c r="AH243" s="273" t="s">
        <v>157</v>
      </c>
      <c r="AI243" s="334" t="s">
        <v>176</v>
      </c>
      <c r="AJ243" s="273"/>
    </row>
    <row r="244" spans="2:36" s="36" customFormat="1" ht="86.1" customHeight="1" x14ac:dyDescent="0.3">
      <c r="B244" s="225"/>
      <c r="C244" s="225"/>
      <c r="D244" s="225"/>
      <c r="E244" s="227"/>
      <c r="F244" s="227"/>
      <c r="G244" s="227"/>
      <c r="H244" s="225"/>
      <c r="I244" s="225"/>
      <c r="J244" s="11" t="s">
        <v>111</v>
      </c>
      <c r="K244" s="7" t="s">
        <v>112</v>
      </c>
      <c r="L244" s="7" t="s">
        <v>85</v>
      </c>
      <c r="M244" s="7">
        <v>2</v>
      </c>
      <c r="N244" s="273"/>
      <c r="O244" s="225"/>
      <c r="P244" s="225"/>
      <c r="Q244" s="225"/>
      <c r="R244" s="274"/>
      <c r="S244" s="274"/>
      <c r="T244" s="275"/>
      <c r="U244" s="328"/>
      <c r="V244" s="239"/>
      <c r="W244" s="276"/>
      <c r="X244" s="276"/>
      <c r="Y244" s="276"/>
      <c r="Z244" s="276"/>
      <c r="AA244" s="276"/>
      <c r="AB244" s="276"/>
      <c r="AC244" s="273"/>
      <c r="AD244" s="272"/>
      <c r="AE244" s="272"/>
      <c r="AF244" s="225"/>
      <c r="AG244" s="273"/>
      <c r="AH244" s="273"/>
      <c r="AI244" s="335"/>
      <c r="AJ244" s="225"/>
    </row>
    <row r="245" spans="2:36" s="36" customFormat="1" ht="59.1" customHeight="1" x14ac:dyDescent="0.3">
      <c r="B245" s="225"/>
      <c r="C245" s="225"/>
      <c r="D245" s="225"/>
      <c r="E245" s="227"/>
      <c r="F245" s="227"/>
      <c r="G245" s="227"/>
      <c r="H245" s="225"/>
      <c r="I245" s="225"/>
      <c r="J245" s="11" t="s">
        <v>127</v>
      </c>
      <c r="K245" s="7" t="s">
        <v>128</v>
      </c>
      <c r="L245" s="7" t="s">
        <v>85</v>
      </c>
      <c r="M245" s="63">
        <v>110</v>
      </c>
      <c r="N245" s="273"/>
      <c r="O245" s="225"/>
      <c r="P245" s="225"/>
      <c r="Q245" s="225"/>
      <c r="R245" s="274"/>
      <c r="S245" s="274"/>
      <c r="T245" s="275"/>
      <c r="U245" s="329"/>
      <c r="V245" s="240"/>
      <c r="W245" s="276"/>
      <c r="X245" s="276"/>
      <c r="Y245" s="276"/>
      <c r="Z245" s="276"/>
      <c r="AA245" s="276"/>
      <c r="AB245" s="276"/>
      <c r="AC245" s="273"/>
      <c r="AD245" s="272"/>
      <c r="AE245" s="272"/>
      <c r="AF245" s="225"/>
      <c r="AG245" s="273"/>
      <c r="AH245" s="273"/>
      <c r="AI245" s="336"/>
      <c r="AJ245" s="225"/>
    </row>
    <row r="246" spans="2:36" ht="52.2" customHeight="1" x14ac:dyDescent="0.3">
      <c r="B246" s="225" t="s">
        <v>364</v>
      </c>
      <c r="C246" s="225" t="s">
        <v>365</v>
      </c>
      <c r="D246" s="225" t="s">
        <v>66</v>
      </c>
      <c r="E246" s="227" t="s">
        <v>67</v>
      </c>
      <c r="F246" s="227" t="s">
        <v>132</v>
      </c>
      <c r="G246" s="227" t="s">
        <v>69</v>
      </c>
      <c r="H246" s="225" t="s">
        <v>70</v>
      </c>
      <c r="I246" s="225" t="s">
        <v>79</v>
      </c>
      <c r="J246" s="11" t="s">
        <v>113</v>
      </c>
      <c r="K246" s="7" t="s">
        <v>114</v>
      </c>
      <c r="L246" s="7" t="s">
        <v>115</v>
      </c>
      <c r="M246" s="7">
        <v>2</v>
      </c>
      <c r="N246" s="273" t="s">
        <v>108</v>
      </c>
      <c r="O246" s="225" t="s">
        <v>361</v>
      </c>
      <c r="P246" s="225" t="s">
        <v>75</v>
      </c>
      <c r="Q246" s="225" t="s">
        <v>76</v>
      </c>
      <c r="R246" s="274" t="s">
        <v>77</v>
      </c>
      <c r="S246" s="274" t="s">
        <v>109</v>
      </c>
      <c r="T246" s="275">
        <f>V246+Y246</f>
        <v>151940</v>
      </c>
      <c r="U246" s="312" t="s">
        <v>98</v>
      </c>
      <c r="V246" s="276">
        <v>129149</v>
      </c>
      <c r="W246" s="276" t="s">
        <v>79</v>
      </c>
      <c r="X246" s="276" t="s">
        <v>79</v>
      </c>
      <c r="Y246" s="276">
        <v>22791</v>
      </c>
      <c r="Z246" s="276" t="s">
        <v>79</v>
      </c>
      <c r="AA246" s="276" t="s">
        <v>79</v>
      </c>
      <c r="AB246" s="276">
        <v>65117.15</v>
      </c>
      <c r="AC246" s="273" t="s">
        <v>80</v>
      </c>
      <c r="AD246" s="272" t="s">
        <v>79</v>
      </c>
      <c r="AE246" s="272">
        <f>V246+Y246</f>
        <v>151940</v>
      </c>
      <c r="AF246" s="273" t="s">
        <v>79</v>
      </c>
      <c r="AG246" s="273" t="s">
        <v>33</v>
      </c>
      <c r="AH246" s="273" t="s">
        <v>161</v>
      </c>
      <c r="AI246" s="273" t="s">
        <v>251</v>
      </c>
      <c r="AJ246" s="273"/>
    </row>
    <row r="247" spans="2:36" ht="55.2" x14ac:dyDescent="0.3">
      <c r="B247" s="225"/>
      <c r="C247" s="225"/>
      <c r="D247" s="225"/>
      <c r="E247" s="227"/>
      <c r="F247" s="227"/>
      <c r="G247" s="227"/>
      <c r="H247" s="225"/>
      <c r="I247" s="225"/>
      <c r="J247" s="11" t="s">
        <v>116</v>
      </c>
      <c r="K247" s="7" t="s">
        <v>117</v>
      </c>
      <c r="L247" s="7" t="s">
        <v>85</v>
      </c>
      <c r="M247" s="7">
        <v>2</v>
      </c>
      <c r="N247" s="273"/>
      <c r="O247" s="225"/>
      <c r="P247" s="225"/>
      <c r="Q247" s="225"/>
      <c r="R247" s="274"/>
      <c r="S247" s="274"/>
      <c r="T247" s="275"/>
      <c r="U247" s="312"/>
      <c r="V247" s="276"/>
      <c r="W247" s="276"/>
      <c r="X247" s="276"/>
      <c r="Y247" s="276"/>
      <c r="Z247" s="276"/>
      <c r="AA247" s="276"/>
      <c r="AB247" s="276"/>
      <c r="AC247" s="273"/>
      <c r="AD247" s="272"/>
      <c r="AE247" s="272"/>
      <c r="AF247" s="225"/>
      <c r="AG247" s="273"/>
      <c r="AH247" s="273"/>
      <c r="AI247" s="273"/>
      <c r="AJ247" s="225"/>
    </row>
    <row r="248" spans="2:36" ht="41.4" x14ac:dyDescent="0.3">
      <c r="B248" s="225"/>
      <c r="C248" s="225"/>
      <c r="D248" s="225"/>
      <c r="E248" s="227"/>
      <c r="F248" s="227"/>
      <c r="G248" s="227"/>
      <c r="H248" s="225"/>
      <c r="I248" s="225"/>
      <c r="J248" s="11" t="s">
        <v>209</v>
      </c>
      <c r="K248" s="7" t="s">
        <v>118</v>
      </c>
      <c r="L248" s="7" t="s">
        <v>119</v>
      </c>
      <c r="M248" s="7">
        <v>2</v>
      </c>
      <c r="N248" s="273"/>
      <c r="O248" s="225"/>
      <c r="P248" s="225"/>
      <c r="Q248" s="225"/>
      <c r="R248" s="274"/>
      <c r="S248" s="274"/>
      <c r="T248" s="275"/>
      <c r="U248" s="312"/>
      <c r="V248" s="276"/>
      <c r="W248" s="276"/>
      <c r="X248" s="276"/>
      <c r="Y248" s="276"/>
      <c r="Z248" s="276"/>
      <c r="AA248" s="276"/>
      <c r="AB248" s="276"/>
      <c r="AC248" s="273"/>
      <c r="AD248" s="272"/>
      <c r="AE248" s="272"/>
      <c r="AF248" s="225"/>
      <c r="AG248" s="273"/>
      <c r="AH248" s="273"/>
      <c r="AI248" s="273"/>
      <c r="AJ248" s="225"/>
    </row>
    <row r="249" spans="2:36" ht="27.6" x14ac:dyDescent="0.3">
      <c r="B249" s="225"/>
      <c r="C249" s="225"/>
      <c r="D249" s="225"/>
      <c r="E249" s="227"/>
      <c r="F249" s="227"/>
      <c r="G249" s="227"/>
      <c r="H249" s="225"/>
      <c r="I249" s="225"/>
      <c r="J249" s="11" t="s">
        <v>120</v>
      </c>
      <c r="K249" s="7" t="s">
        <v>121</v>
      </c>
      <c r="L249" s="7" t="s">
        <v>119</v>
      </c>
      <c r="M249" s="63">
        <v>2</v>
      </c>
      <c r="N249" s="273"/>
      <c r="O249" s="225"/>
      <c r="P249" s="225"/>
      <c r="Q249" s="225"/>
      <c r="R249" s="274"/>
      <c r="S249" s="274"/>
      <c r="T249" s="275"/>
      <c r="U249" s="312"/>
      <c r="V249" s="276"/>
      <c r="W249" s="276"/>
      <c r="X249" s="276"/>
      <c r="Y249" s="276"/>
      <c r="Z249" s="276"/>
      <c r="AA249" s="276"/>
      <c r="AB249" s="276"/>
      <c r="AC249" s="273"/>
      <c r="AD249" s="272"/>
      <c r="AE249" s="272"/>
      <c r="AF249" s="225"/>
      <c r="AG249" s="273"/>
      <c r="AH249" s="273"/>
      <c r="AI249" s="273"/>
      <c r="AJ249" s="225"/>
    </row>
    <row r="250" spans="2:36" s="205" customFormat="1" ht="95.1" customHeight="1" x14ac:dyDescent="0.3">
      <c r="B250" s="535" t="s">
        <v>366</v>
      </c>
      <c r="C250" s="535" t="s">
        <v>367</v>
      </c>
      <c r="D250" s="535" t="s">
        <v>106</v>
      </c>
      <c r="E250" s="536" t="s">
        <v>67</v>
      </c>
      <c r="F250" s="536" t="s">
        <v>134</v>
      </c>
      <c r="G250" s="536" t="s">
        <v>147</v>
      </c>
      <c r="H250" s="535" t="s">
        <v>70</v>
      </c>
      <c r="I250" s="535" t="s">
        <v>79</v>
      </c>
      <c r="J250" s="675" t="s">
        <v>111</v>
      </c>
      <c r="K250" s="595" t="s">
        <v>112</v>
      </c>
      <c r="L250" s="595" t="s">
        <v>85</v>
      </c>
      <c r="M250" s="595">
        <v>2</v>
      </c>
      <c r="N250" s="541" t="s">
        <v>108</v>
      </c>
      <c r="O250" s="535" t="s">
        <v>361</v>
      </c>
      <c r="P250" s="535" t="s">
        <v>75</v>
      </c>
      <c r="Q250" s="535" t="s">
        <v>76</v>
      </c>
      <c r="R250" s="600" t="s">
        <v>77</v>
      </c>
      <c r="S250" s="600" t="s">
        <v>109</v>
      </c>
      <c r="T250" s="601">
        <f>V250+Y250</f>
        <v>117700</v>
      </c>
      <c r="U250" s="599" t="s">
        <v>98</v>
      </c>
      <c r="V250" s="602">
        <v>100045</v>
      </c>
      <c r="W250" s="598" t="s">
        <v>79</v>
      </c>
      <c r="X250" s="598" t="s">
        <v>79</v>
      </c>
      <c r="Y250" s="598">
        <v>17655</v>
      </c>
      <c r="Z250" s="598" t="s">
        <v>98</v>
      </c>
      <c r="AA250" s="598" t="s">
        <v>79</v>
      </c>
      <c r="AB250" s="598">
        <v>50442.86</v>
      </c>
      <c r="AC250" s="541" t="s">
        <v>149</v>
      </c>
      <c r="AD250" s="540" t="s">
        <v>79</v>
      </c>
      <c r="AE250" s="540">
        <f>V250+Y250</f>
        <v>117700</v>
      </c>
      <c r="AF250" s="541" t="s">
        <v>79</v>
      </c>
      <c r="AG250" s="541" t="s">
        <v>33</v>
      </c>
      <c r="AH250" s="541" t="s">
        <v>407</v>
      </c>
      <c r="AI250" s="541" t="s">
        <v>408</v>
      </c>
      <c r="AJ250" s="541"/>
    </row>
    <row r="251" spans="2:36" s="205" customFormat="1" ht="86.1" customHeight="1" x14ac:dyDescent="0.3">
      <c r="B251" s="535"/>
      <c r="C251" s="535"/>
      <c r="D251" s="535"/>
      <c r="E251" s="536"/>
      <c r="F251" s="536"/>
      <c r="G251" s="536"/>
      <c r="H251" s="535"/>
      <c r="I251" s="535"/>
      <c r="J251" s="676"/>
      <c r="K251" s="596"/>
      <c r="L251" s="596"/>
      <c r="M251" s="596"/>
      <c r="N251" s="541"/>
      <c r="O251" s="535"/>
      <c r="P251" s="535"/>
      <c r="Q251" s="535"/>
      <c r="R251" s="600"/>
      <c r="S251" s="600"/>
      <c r="T251" s="601"/>
      <c r="U251" s="599"/>
      <c r="V251" s="603"/>
      <c r="W251" s="598"/>
      <c r="X251" s="598"/>
      <c r="Y251" s="598"/>
      <c r="Z251" s="598"/>
      <c r="AA251" s="598"/>
      <c r="AB251" s="598"/>
      <c r="AC251" s="541"/>
      <c r="AD251" s="540"/>
      <c r="AE251" s="540"/>
      <c r="AF251" s="535"/>
      <c r="AG251" s="541"/>
      <c r="AH251" s="541"/>
      <c r="AI251" s="541"/>
      <c r="AJ251" s="535"/>
    </row>
    <row r="252" spans="2:36" s="205" customFormat="1" ht="77.7" customHeight="1" x14ac:dyDescent="0.3">
      <c r="B252" s="535"/>
      <c r="C252" s="535"/>
      <c r="D252" s="535"/>
      <c r="E252" s="536"/>
      <c r="F252" s="536"/>
      <c r="G252" s="536"/>
      <c r="H252" s="535"/>
      <c r="I252" s="535"/>
      <c r="J252" s="204" t="s">
        <v>127</v>
      </c>
      <c r="K252" s="203" t="s">
        <v>128</v>
      </c>
      <c r="L252" s="203" t="s">
        <v>85</v>
      </c>
      <c r="M252" s="206">
        <v>12</v>
      </c>
      <c r="N252" s="541"/>
      <c r="O252" s="535"/>
      <c r="P252" s="535"/>
      <c r="Q252" s="535"/>
      <c r="R252" s="600"/>
      <c r="S252" s="600"/>
      <c r="T252" s="601"/>
      <c r="U252" s="599"/>
      <c r="V252" s="604"/>
      <c r="W252" s="598"/>
      <c r="X252" s="598"/>
      <c r="Y252" s="598"/>
      <c r="Z252" s="598"/>
      <c r="AA252" s="598"/>
      <c r="AB252" s="598"/>
      <c r="AC252" s="541"/>
      <c r="AD252" s="540"/>
      <c r="AE252" s="540"/>
      <c r="AF252" s="535"/>
      <c r="AG252" s="541"/>
      <c r="AH252" s="541"/>
      <c r="AI252" s="541"/>
      <c r="AJ252" s="535"/>
    </row>
    <row r="253" spans="2:36" s="36" customFormat="1" ht="132" customHeight="1" x14ac:dyDescent="0.3">
      <c r="B253" s="261" t="s">
        <v>465</v>
      </c>
      <c r="C253" s="225" t="s">
        <v>470</v>
      </c>
      <c r="D253" s="261" t="s">
        <v>106</v>
      </c>
      <c r="E253" s="311" t="s">
        <v>67</v>
      </c>
      <c r="F253" s="299" t="s">
        <v>134</v>
      </c>
      <c r="G253" s="311" t="s">
        <v>147</v>
      </c>
      <c r="H253" s="304" t="s">
        <v>70</v>
      </c>
      <c r="I253" s="304" t="s">
        <v>79</v>
      </c>
      <c r="J253" s="11" t="s">
        <v>208</v>
      </c>
      <c r="K253" s="7" t="s">
        <v>107</v>
      </c>
      <c r="L253" s="7" t="s">
        <v>86</v>
      </c>
      <c r="M253" s="7">
        <v>40</v>
      </c>
      <c r="N253" s="303" t="s">
        <v>108</v>
      </c>
      <c r="O253" s="227" t="s">
        <v>469</v>
      </c>
      <c r="P253" s="261" t="s">
        <v>75</v>
      </c>
      <c r="Q253" s="261" t="s">
        <v>76</v>
      </c>
      <c r="R253" s="309" t="s">
        <v>77</v>
      </c>
      <c r="S253" s="309" t="s">
        <v>109</v>
      </c>
      <c r="T253" s="235">
        <f>V253+Y253</f>
        <v>41084.17</v>
      </c>
      <c r="U253" s="235" t="s">
        <v>98</v>
      </c>
      <c r="V253" s="276">
        <v>34921.54</v>
      </c>
      <c r="W253" s="276" t="s">
        <v>98</v>
      </c>
      <c r="X253" s="276" t="s">
        <v>98</v>
      </c>
      <c r="Y253" s="587">
        <v>6162.63</v>
      </c>
      <c r="Z253" s="238"/>
      <c r="AA253" s="238"/>
      <c r="AB253" s="238">
        <v>10594.03</v>
      </c>
      <c r="AC253" s="232" t="s">
        <v>149</v>
      </c>
      <c r="AD253" s="292" t="s">
        <v>79</v>
      </c>
      <c r="AE253" s="292">
        <f>V253+Y253</f>
        <v>41084.17</v>
      </c>
      <c r="AF253" s="232" t="s">
        <v>79</v>
      </c>
      <c r="AG253" s="232" t="s">
        <v>33</v>
      </c>
      <c r="AH253" s="273" t="s">
        <v>174</v>
      </c>
      <c r="AI253" s="273" t="s">
        <v>158</v>
      </c>
      <c r="AJ253" s="232"/>
    </row>
    <row r="254" spans="2:36" s="36" customFormat="1" ht="86.1" customHeight="1" x14ac:dyDescent="0.3">
      <c r="B254" s="241"/>
      <c r="C254" s="225"/>
      <c r="D254" s="241"/>
      <c r="E254" s="249"/>
      <c r="F254" s="249"/>
      <c r="G254" s="249"/>
      <c r="H254" s="241"/>
      <c r="I254" s="241"/>
      <c r="J254" s="11" t="s">
        <v>111</v>
      </c>
      <c r="K254" s="7" t="s">
        <v>112</v>
      </c>
      <c r="L254" s="7" t="s">
        <v>85</v>
      </c>
      <c r="M254" s="7">
        <v>1</v>
      </c>
      <c r="N254" s="233"/>
      <c r="O254" s="227"/>
      <c r="P254" s="241"/>
      <c r="Q254" s="241"/>
      <c r="R254" s="255"/>
      <c r="S254" s="255"/>
      <c r="T254" s="236"/>
      <c r="U254" s="236"/>
      <c r="V254" s="276"/>
      <c r="W254" s="276"/>
      <c r="X254" s="276"/>
      <c r="Y254" s="588"/>
      <c r="Z254" s="239"/>
      <c r="AA254" s="239"/>
      <c r="AB254" s="239"/>
      <c r="AC254" s="233"/>
      <c r="AD254" s="257"/>
      <c r="AE254" s="257"/>
      <c r="AF254" s="241"/>
      <c r="AG254" s="233"/>
      <c r="AH254" s="273"/>
      <c r="AI254" s="273"/>
      <c r="AJ254" s="241"/>
    </row>
    <row r="255" spans="2:36" s="36" customFormat="1" ht="59.1" customHeight="1" x14ac:dyDescent="0.3">
      <c r="B255" s="242"/>
      <c r="C255" s="225"/>
      <c r="D255" s="242"/>
      <c r="E255" s="265"/>
      <c r="F255" s="265"/>
      <c r="G255" s="265"/>
      <c r="H255" s="242"/>
      <c r="I255" s="242"/>
      <c r="J255" s="11" t="s">
        <v>127</v>
      </c>
      <c r="K255" s="7" t="s">
        <v>128</v>
      </c>
      <c r="L255" s="7" t="s">
        <v>85</v>
      </c>
      <c r="M255" s="63">
        <v>21</v>
      </c>
      <c r="N255" s="234"/>
      <c r="O255" s="227"/>
      <c r="P255" s="242"/>
      <c r="Q255" s="242"/>
      <c r="R255" s="256"/>
      <c r="S255" s="256"/>
      <c r="T255" s="237"/>
      <c r="U255" s="237"/>
      <c r="V255" s="276"/>
      <c r="W255" s="276"/>
      <c r="X255" s="276"/>
      <c r="Y255" s="589"/>
      <c r="Z255" s="240"/>
      <c r="AA255" s="240"/>
      <c r="AB255" s="240"/>
      <c r="AC255" s="234"/>
      <c r="AD255" s="258"/>
      <c r="AE255" s="258"/>
      <c r="AF255" s="242"/>
      <c r="AG255" s="234"/>
      <c r="AH255" s="273"/>
      <c r="AI255" s="273"/>
      <c r="AJ255" s="242"/>
    </row>
    <row r="256" spans="2:36" s="36" customFormat="1" ht="132" customHeight="1" x14ac:dyDescent="0.3">
      <c r="B256" s="261" t="s">
        <v>466</v>
      </c>
      <c r="C256" s="225" t="s">
        <v>475</v>
      </c>
      <c r="D256" s="261" t="s">
        <v>106</v>
      </c>
      <c r="E256" s="311" t="s">
        <v>67</v>
      </c>
      <c r="F256" s="299" t="s">
        <v>134</v>
      </c>
      <c r="G256" s="311" t="s">
        <v>147</v>
      </c>
      <c r="H256" s="304" t="s">
        <v>70</v>
      </c>
      <c r="I256" s="304" t="s">
        <v>79</v>
      </c>
      <c r="J256" s="11" t="s">
        <v>208</v>
      </c>
      <c r="K256" s="7" t="s">
        <v>107</v>
      </c>
      <c r="L256" s="7" t="s">
        <v>86</v>
      </c>
      <c r="M256" s="7">
        <v>40</v>
      </c>
      <c r="N256" s="303" t="s">
        <v>108</v>
      </c>
      <c r="O256" s="261" t="s">
        <v>471</v>
      </c>
      <c r="P256" s="261" t="s">
        <v>75</v>
      </c>
      <c r="Q256" s="261" t="s">
        <v>76</v>
      </c>
      <c r="R256" s="309" t="s">
        <v>77</v>
      </c>
      <c r="S256" s="309" t="s">
        <v>109</v>
      </c>
      <c r="T256" s="235">
        <f>V256+Y256</f>
        <v>486989.2</v>
      </c>
      <c r="U256" s="235" t="s">
        <v>98</v>
      </c>
      <c r="V256" s="238">
        <v>413940.82</v>
      </c>
      <c r="W256" s="238" t="s">
        <v>98</v>
      </c>
      <c r="X256" s="238" t="s">
        <v>98</v>
      </c>
      <c r="Y256" s="238">
        <v>73048.38</v>
      </c>
      <c r="Z256" s="238" t="s">
        <v>98</v>
      </c>
      <c r="AA256" s="238" t="s">
        <v>98</v>
      </c>
      <c r="AB256" s="276">
        <v>125575.86</v>
      </c>
      <c r="AC256" s="232" t="s">
        <v>149</v>
      </c>
      <c r="AD256" s="292" t="s">
        <v>79</v>
      </c>
      <c r="AE256" s="292">
        <f>V256+Y256</f>
        <v>486989.2</v>
      </c>
      <c r="AF256" s="232" t="s">
        <v>79</v>
      </c>
      <c r="AG256" s="232" t="s">
        <v>33</v>
      </c>
      <c r="AH256" s="273" t="s">
        <v>174</v>
      </c>
      <c r="AI256" s="273" t="s">
        <v>158</v>
      </c>
      <c r="AJ256" s="232"/>
    </row>
    <row r="257" spans="2:36" s="36" customFormat="1" ht="86.1" customHeight="1" x14ac:dyDescent="0.3">
      <c r="B257" s="241"/>
      <c r="C257" s="286"/>
      <c r="D257" s="241"/>
      <c r="E257" s="249"/>
      <c r="F257" s="249"/>
      <c r="G257" s="249"/>
      <c r="H257" s="241"/>
      <c r="I257" s="241"/>
      <c r="J257" s="11" t="s">
        <v>111</v>
      </c>
      <c r="K257" s="7" t="s">
        <v>112</v>
      </c>
      <c r="L257" s="7" t="s">
        <v>85</v>
      </c>
      <c r="M257" s="7">
        <v>8</v>
      </c>
      <c r="N257" s="233"/>
      <c r="O257" s="241"/>
      <c r="P257" s="241"/>
      <c r="Q257" s="241"/>
      <c r="R257" s="255"/>
      <c r="S257" s="255"/>
      <c r="T257" s="236"/>
      <c r="U257" s="236"/>
      <c r="V257" s="239"/>
      <c r="W257" s="239"/>
      <c r="X257" s="239"/>
      <c r="Y257" s="239"/>
      <c r="Z257" s="239"/>
      <c r="AA257" s="239"/>
      <c r="AB257" s="276"/>
      <c r="AC257" s="233"/>
      <c r="AD257" s="257"/>
      <c r="AE257" s="257"/>
      <c r="AF257" s="241"/>
      <c r="AG257" s="233"/>
      <c r="AH257" s="273"/>
      <c r="AI257" s="273"/>
      <c r="AJ257" s="241"/>
    </row>
    <row r="258" spans="2:36" s="36" customFormat="1" ht="59.1" customHeight="1" x14ac:dyDescent="0.3">
      <c r="B258" s="242"/>
      <c r="C258" s="286"/>
      <c r="D258" s="242"/>
      <c r="E258" s="265"/>
      <c r="F258" s="265"/>
      <c r="G258" s="265"/>
      <c r="H258" s="242"/>
      <c r="I258" s="242"/>
      <c r="J258" s="11" t="s">
        <v>127</v>
      </c>
      <c r="K258" s="7" t="s">
        <v>128</v>
      </c>
      <c r="L258" s="7" t="s">
        <v>85</v>
      </c>
      <c r="M258" s="63">
        <v>269</v>
      </c>
      <c r="N258" s="234"/>
      <c r="O258" s="242"/>
      <c r="P258" s="242"/>
      <c r="Q258" s="242"/>
      <c r="R258" s="256"/>
      <c r="S258" s="256"/>
      <c r="T258" s="237"/>
      <c r="U258" s="237"/>
      <c r="V258" s="240"/>
      <c r="W258" s="240"/>
      <c r="X258" s="240"/>
      <c r="Y258" s="240"/>
      <c r="Z258" s="240"/>
      <c r="AA258" s="240"/>
      <c r="AB258" s="276"/>
      <c r="AC258" s="234"/>
      <c r="AD258" s="258"/>
      <c r="AE258" s="258"/>
      <c r="AF258" s="242"/>
      <c r="AG258" s="234"/>
      <c r="AH258" s="273"/>
      <c r="AI258" s="273"/>
      <c r="AJ258" s="242"/>
    </row>
    <row r="259" spans="2:36" s="36" customFormat="1" ht="132" customHeight="1" x14ac:dyDescent="0.3">
      <c r="B259" s="261" t="s">
        <v>467</v>
      </c>
      <c r="C259" s="261" t="s">
        <v>476</v>
      </c>
      <c r="D259" s="261" t="s">
        <v>106</v>
      </c>
      <c r="E259" s="311" t="s">
        <v>67</v>
      </c>
      <c r="F259" s="299" t="s">
        <v>134</v>
      </c>
      <c r="G259" s="311" t="s">
        <v>147</v>
      </c>
      <c r="H259" s="304" t="s">
        <v>70</v>
      </c>
      <c r="I259" s="304" t="s">
        <v>79</v>
      </c>
      <c r="J259" s="11" t="s">
        <v>208</v>
      </c>
      <c r="K259" s="7" t="s">
        <v>107</v>
      </c>
      <c r="L259" s="7" t="s">
        <v>86</v>
      </c>
      <c r="M259" s="7">
        <v>40</v>
      </c>
      <c r="N259" s="303" t="s">
        <v>108</v>
      </c>
      <c r="O259" s="261" t="s">
        <v>472</v>
      </c>
      <c r="P259" s="261" t="s">
        <v>75</v>
      </c>
      <c r="Q259" s="261" t="s">
        <v>76</v>
      </c>
      <c r="R259" s="309" t="s">
        <v>77</v>
      </c>
      <c r="S259" s="309" t="s">
        <v>109</v>
      </c>
      <c r="T259" s="235">
        <f>V259+Y259</f>
        <v>120000</v>
      </c>
      <c r="U259" s="235" t="s">
        <v>98</v>
      </c>
      <c r="V259" s="238">
        <v>102000</v>
      </c>
      <c r="W259" s="238" t="s">
        <v>98</v>
      </c>
      <c r="X259" s="276" t="s">
        <v>98</v>
      </c>
      <c r="Y259" s="238">
        <v>18000</v>
      </c>
      <c r="Z259" s="238" t="s">
        <v>98</v>
      </c>
      <c r="AA259" s="238" t="s">
        <v>98</v>
      </c>
      <c r="AB259" s="276">
        <v>30943.4</v>
      </c>
      <c r="AC259" s="232" t="s">
        <v>149</v>
      </c>
      <c r="AD259" s="292" t="s">
        <v>79</v>
      </c>
      <c r="AE259" s="292">
        <f>V259+Y259</f>
        <v>120000</v>
      </c>
      <c r="AF259" s="232" t="s">
        <v>79</v>
      </c>
      <c r="AG259" s="232" t="s">
        <v>33</v>
      </c>
      <c r="AH259" s="232" t="s">
        <v>160</v>
      </c>
      <c r="AI259" s="232" t="s">
        <v>161</v>
      </c>
      <c r="AJ259" s="232"/>
    </row>
    <row r="260" spans="2:36" s="36" customFormat="1" ht="86.1" customHeight="1" x14ac:dyDescent="0.3">
      <c r="B260" s="241"/>
      <c r="C260" s="241"/>
      <c r="D260" s="241"/>
      <c r="E260" s="249"/>
      <c r="F260" s="249"/>
      <c r="G260" s="249"/>
      <c r="H260" s="241"/>
      <c r="I260" s="241"/>
      <c r="J260" s="11" t="s">
        <v>111</v>
      </c>
      <c r="K260" s="7" t="s">
        <v>112</v>
      </c>
      <c r="L260" s="7" t="s">
        <v>85</v>
      </c>
      <c r="M260" s="7">
        <v>2</v>
      </c>
      <c r="N260" s="233"/>
      <c r="O260" s="241"/>
      <c r="P260" s="241"/>
      <c r="Q260" s="241"/>
      <c r="R260" s="255"/>
      <c r="S260" s="255"/>
      <c r="T260" s="236"/>
      <c r="U260" s="236"/>
      <c r="V260" s="239"/>
      <c r="W260" s="239"/>
      <c r="X260" s="276"/>
      <c r="Y260" s="239"/>
      <c r="Z260" s="239"/>
      <c r="AA260" s="239"/>
      <c r="AB260" s="276"/>
      <c r="AC260" s="233"/>
      <c r="AD260" s="257"/>
      <c r="AE260" s="257"/>
      <c r="AF260" s="241"/>
      <c r="AG260" s="233"/>
      <c r="AH260" s="233"/>
      <c r="AI260" s="233"/>
      <c r="AJ260" s="241"/>
    </row>
    <row r="261" spans="2:36" s="36" customFormat="1" ht="59.1" customHeight="1" x14ac:dyDescent="0.3">
      <c r="B261" s="242"/>
      <c r="C261" s="242"/>
      <c r="D261" s="242"/>
      <c r="E261" s="265"/>
      <c r="F261" s="265"/>
      <c r="G261" s="265"/>
      <c r="H261" s="242"/>
      <c r="I261" s="242"/>
      <c r="J261" s="11" t="s">
        <v>127</v>
      </c>
      <c r="K261" s="7" t="s">
        <v>128</v>
      </c>
      <c r="L261" s="7" t="s">
        <v>85</v>
      </c>
      <c r="M261" s="63">
        <v>10</v>
      </c>
      <c r="N261" s="234"/>
      <c r="O261" s="242"/>
      <c r="P261" s="242"/>
      <c r="Q261" s="242"/>
      <c r="R261" s="256"/>
      <c r="S261" s="256"/>
      <c r="T261" s="237"/>
      <c r="U261" s="237"/>
      <c r="V261" s="240"/>
      <c r="W261" s="240"/>
      <c r="X261" s="276"/>
      <c r="Y261" s="240"/>
      <c r="Z261" s="240"/>
      <c r="AA261" s="240"/>
      <c r="AB261" s="276"/>
      <c r="AC261" s="234"/>
      <c r="AD261" s="258"/>
      <c r="AE261" s="258"/>
      <c r="AF261" s="242"/>
      <c r="AG261" s="234"/>
      <c r="AH261" s="234"/>
      <c r="AI261" s="234"/>
      <c r="AJ261" s="242"/>
    </row>
    <row r="262" spans="2:36" s="36" customFormat="1" ht="132" customHeight="1" x14ac:dyDescent="0.3">
      <c r="B262" s="261" t="s">
        <v>468</v>
      </c>
      <c r="C262" s="225" t="s">
        <v>477</v>
      </c>
      <c r="D262" s="261" t="s">
        <v>106</v>
      </c>
      <c r="E262" s="311" t="s">
        <v>67</v>
      </c>
      <c r="F262" s="299" t="s">
        <v>134</v>
      </c>
      <c r="G262" s="311" t="s">
        <v>147</v>
      </c>
      <c r="H262" s="304" t="s">
        <v>70</v>
      </c>
      <c r="I262" s="304" t="s">
        <v>79</v>
      </c>
      <c r="J262" s="11" t="s">
        <v>208</v>
      </c>
      <c r="K262" s="7" t="s">
        <v>107</v>
      </c>
      <c r="L262" s="7" t="s">
        <v>86</v>
      </c>
      <c r="M262" s="7">
        <v>40</v>
      </c>
      <c r="N262" s="303" t="s">
        <v>108</v>
      </c>
      <c r="O262" s="261" t="s">
        <v>473</v>
      </c>
      <c r="P262" s="261" t="s">
        <v>75</v>
      </c>
      <c r="Q262" s="261" t="s">
        <v>76</v>
      </c>
      <c r="R262" s="309" t="s">
        <v>77</v>
      </c>
      <c r="S262" s="309" t="s">
        <v>109</v>
      </c>
      <c r="T262" s="235">
        <f>V262+Y262</f>
        <v>20000</v>
      </c>
      <c r="U262" s="235" t="s">
        <v>98</v>
      </c>
      <c r="V262" s="238">
        <v>17000</v>
      </c>
      <c r="W262" s="238" t="s">
        <v>98</v>
      </c>
      <c r="X262" s="238" t="s">
        <v>98</v>
      </c>
      <c r="Y262" s="238">
        <v>3000</v>
      </c>
      <c r="Z262" s="238" t="s">
        <v>98</v>
      </c>
      <c r="AA262" s="238" t="s">
        <v>98</v>
      </c>
      <c r="AB262" s="238">
        <v>5157.2299999999996</v>
      </c>
      <c r="AC262" s="232" t="s">
        <v>149</v>
      </c>
      <c r="AD262" s="292" t="s">
        <v>79</v>
      </c>
      <c r="AE262" s="292">
        <f>V262+Y262</f>
        <v>20000</v>
      </c>
      <c r="AF262" s="232" t="s">
        <v>79</v>
      </c>
      <c r="AG262" s="232" t="s">
        <v>33</v>
      </c>
      <c r="AH262" s="232" t="s">
        <v>160</v>
      </c>
      <c r="AI262" s="232" t="s">
        <v>161</v>
      </c>
      <c r="AJ262" s="232"/>
    </row>
    <row r="263" spans="2:36" s="36" customFormat="1" ht="86.1" customHeight="1" x14ac:dyDescent="0.3">
      <c r="B263" s="241"/>
      <c r="C263" s="532"/>
      <c r="D263" s="241"/>
      <c r="E263" s="249"/>
      <c r="F263" s="249"/>
      <c r="G263" s="249"/>
      <c r="H263" s="241"/>
      <c r="I263" s="241"/>
      <c r="J263" s="11" t="s">
        <v>111</v>
      </c>
      <c r="K263" s="7" t="s">
        <v>112</v>
      </c>
      <c r="L263" s="7" t="s">
        <v>85</v>
      </c>
      <c r="M263" s="7">
        <v>1</v>
      </c>
      <c r="N263" s="233"/>
      <c r="O263" s="241"/>
      <c r="P263" s="241"/>
      <c r="Q263" s="241"/>
      <c r="R263" s="255"/>
      <c r="S263" s="255"/>
      <c r="T263" s="236"/>
      <c r="U263" s="236"/>
      <c r="V263" s="239"/>
      <c r="W263" s="239"/>
      <c r="X263" s="239"/>
      <c r="Y263" s="239"/>
      <c r="Z263" s="239"/>
      <c r="AA263" s="239"/>
      <c r="AB263" s="239"/>
      <c r="AC263" s="233"/>
      <c r="AD263" s="257"/>
      <c r="AE263" s="257"/>
      <c r="AF263" s="241"/>
      <c r="AG263" s="233"/>
      <c r="AH263" s="233"/>
      <c r="AI263" s="233"/>
      <c r="AJ263" s="241"/>
    </row>
    <row r="264" spans="2:36" s="36" customFormat="1" ht="59.1" customHeight="1" x14ac:dyDescent="0.3">
      <c r="B264" s="242"/>
      <c r="C264" s="532"/>
      <c r="D264" s="242"/>
      <c r="E264" s="265"/>
      <c r="F264" s="265"/>
      <c r="G264" s="265"/>
      <c r="H264" s="242"/>
      <c r="I264" s="242"/>
      <c r="J264" s="11" t="s">
        <v>127</v>
      </c>
      <c r="K264" s="7" t="s">
        <v>128</v>
      </c>
      <c r="L264" s="7" t="s">
        <v>85</v>
      </c>
      <c r="M264" s="63">
        <v>20</v>
      </c>
      <c r="N264" s="234"/>
      <c r="O264" s="242"/>
      <c r="P264" s="242"/>
      <c r="Q264" s="242"/>
      <c r="R264" s="256"/>
      <c r="S264" s="256"/>
      <c r="T264" s="237"/>
      <c r="U264" s="237"/>
      <c r="V264" s="240"/>
      <c r="W264" s="240"/>
      <c r="X264" s="240"/>
      <c r="Y264" s="240"/>
      <c r="Z264" s="240"/>
      <c r="AA264" s="240"/>
      <c r="AB264" s="240"/>
      <c r="AC264" s="234"/>
      <c r="AD264" s="258"/>
      <c r="AE264" s="258"/>
      <c r="AF264" s="242"/>
      <c r="AG264" s="234"/>
      <c r="AH264" s="234"/>
      <c r="AI264" s="234"/>
      <c r="AJ264" s="242"/>
    </row>
    <row r="265" spans="2:36" ht="52.2" customHeight="1" x14ac:dyDescent="0.3">
      <c r="B265" s="266" t="s">
        <v>1154</v>
      </c>
      <c r="C265" s="266" t="s">
        <v>478</v>
      </c>
      <c r="D265" s="266" t="s">
        <v>66</v>
      </c>
      <c r="E265" s="308" t="s">
        <v>67</v>
      </c>
      <c r="F265" s="308" t="s">
        <v>132</v>
      </c>
      <c r="G265" s="308" t="s">
        <v>69</v>
      </c>
      <c r="H265" s="266" t="s">
        <v>70</v>
      </c>
      <c r="I265" s="266" t="s">
        <v>79</v>
      </c>
      <c r="J265" s="20" t="s">
        <v>113</v>
      </c>
      <c r="K265" s="27" t="s">
        <v>114</v>
      </c>
      <c r="L265" s="27" t="s">
        <v>115</v>
      </c>
      <c r="M265" s="27">
        <v>3</v>
      </c>
      <c r="N265" s="314" t="s">
        <v>108</v>
      </c>
      <c r="O265" s="266" t="s">
        <v>474</v>
      </c>
      <c r="P265" s="266" t="s">
        <v>75</v>
      </c>
      <c r="Q265" s="266" t="s">
        <v>76</v>
      </c>
      <c r="R265" s="408" t="s">
        <v>77</v>
      </c>
      <c r="S265" s="408" t="s">
        <v>109</v>
      </c>
      <c r="T265" s="312">
        <f>V265+Y265</f>
        <v>212250</v>
      </c>
      <c r="U265" s="312" t="s">
        <v>98</v>
      </c>
      <c r="V265" s="284">
        <v>180412.5</v>
      </c>
      <c r="W265" s="284" t="s">
        <v>98</v>
      </c>
      <c r="X265" s="284" t="s">
        <v>98</v>
      </c>
      <c r="Y265" s="605">
        <v>31837.5</v>
      </c>
      <c r="Z265" s="284" t="s">
        <v>98</v>
      </c>
      <c r="AA265" s="284" t="s">
        <v>98</v>
      </c>
      <c r="AB265" s="584">
        <v>54731.13</v>
      </c>
      <c r="AC265" s="314" t="s">
        <v>80</v>
      </c>
      <c r="AD265" s="313" t="s">
        <v>79</v>
      </c>
      <c r="AE265" s="313">
        <f>V265+Y265</f>
        <v>212250</v>
      </c>
      <c r="AF265" s="314" t="s">
        <v>79</v>
      </c>
      <c r="AG265" s="314" t="s">
        <v>33</v>
      </c>
      <c r="AH265" s="314" t="s">
        <v>247</v>
      </c>
      <c r="AI265" s="314" t="s">
        <v>251</v>
      </c>
      <c r="AJ265" s="314"/>
    </row>
    <row r="266" spans="2:36" ht="59.7" customHeight="1" x14ac:dyDescent="0.3">
      <c r="B266" s="266"/>
      <c r="C266" s="266"/>
      <c r="D266" s="266"/>
      <c r="E266" s="308"/>
      <c r="F266" s="308"/>
      <c r="G266" s="308"/>
      <c r="H266" s="266"/>
      <c r="I266" s="266"/>
      <c r="J266" s="20" t="s">
        <v>116</v>
      </c>
      <c r="K266" s="27" t="s">
        <v>117</v>
      </c>
      <c r="L266" s="27" t="s">
        <v>85</v>
      </c>
      <c r="M266" s="27">
        <v>3</v>
      </c>
      <c r="N266" s="314"/>
      <c r="O266" s="266"/>
      <c r="P266" s="266"/>
      <c r="Q266" s="266"/>
      <c r="R266" s="408"/>
      <c r="S266" s="408"/>
      <c r="T266" s="312"/>
      <c r="U266" s="312"/>
      <c r="V266" s="284"/>
      <c r="W266" s="284"/>
      <c r="X266" s="284"/>
      <c r="Y266" s="605"/>
      <c r="Z266" s="284"/>
      <c r="AA266" s="284"/>
      <c r="AB266" s="585"/>
      <c r="AC266" s="314"/>
      <c r="AD266" s="313"/>
      <c r="AE266" s="313"/>
      <c r="AF266" s="266"/>
      <c r="AG266" s="314"/>
      <c r="AH266" s="314"/>
      <c r="AI266" s="314"/>
      <c r="AJ266" s="266"/>
    </row>
    <row r="267" spans="2:36" ht="57.6" customHeight="1" x14ac:dyDescent="0.3">
      <c r="B267" s="266"/>
      <c r="C267" s="266"/>
      <c r="D267" s="266"/>
      <c r="E267" s="308"/>
      <c r="F267" s="308"/>
      <c r="G267" s="308"/>
      <c r="H267" s="266"/>
      <c r="I267" s="266"/>
      <c r="J267" s="20" t="s">
        <v>209</v>
      </c>
      <c r="K267" s="27" t="s">
        <v>118</v>
      </c>
      <c r="L267" s="27" t="s">
        <v>119</v>
      </c>
      <c r="M267" s="27">
        <v>3</v>
      </c>
      <c r="N267" s="314"/>
      <c r="O267" s="266"/>
      <c r="P267" s="266"/>
      <c r="Q267" s="266"/>
      <c r="R267" s="408"/>
      <c r="S267" s="408"/>
      <c r="T267" s="312"/>
      <c r="U267" s="312"/>
      <c r="V267" s="284"/>
      <c r="W267" s="284"/>
      <c r="X267" s="284"/>
      <c r="Y267" s="605"/>
      <c r="Z267" s="284"/>
      <c r="AA267" s="284"/>
      <c r="AB267" s="585"/>
      <c r="AC267" s="314"/>
      <c r="AD267" s="313"/>
      <c r="AE267" s="313"/>
      <c r="AF267" s="266"/>
      <c r="AG267" s="314"/>
      <c r="AH267" s="314"/>
      <c r="AI267" s="314"/>
      <c r="AJ267" s="266"/>
    </row>
    <row r="268" spans="2:36" ht="39" customHeight="1" x14ac:dyDescent="0.3">
      <c r="B268" s="266"/>
      <c r="C268" s="266"/>
      <c r="D268" s="266"/>
      <c r="E268" s="308"/>
      <c r="F268" s="308"/>
      <c r="G268" s="308"/>
      <c r="H268" s="266"/>
      <c r="I268" s="266"/>
      <c r="J268" s="20" t="s">
        <v>120</v>
      </c>
      <c r="K268" s="27" t="s">
        <v>121</v>
      </c>
      <c r="L268" s="27" t="s">
        <v>119</v>
      </c>
      <c r="M268" s="61">
        <v>3</v>
      </c>
      <c r="N268" s="314"/>
      <c r="O268" s="266"/>
      <c r="P268" s="266"/>
      <c r="Q268" s="266"/>
      <c r="R268" s="408"/>
      <c r="S268" s="408"/>
      <c r="T268" s="312"/>
      <c r="U268" s="312"/>
      <c r="V268" s="284"/>
      <c r="W268" s="284"/>
      <c r="X268" s="284"/>
      <c r="Y268" s="605"/>
      <c r="Z268" s="284"/>
      <c r="AA268" s="284"/>
      <c r="AB268" s="586"/>
      <c r="AC268" s="314"/>
      <c r="AD268" s="313"/>
      <c r="AE268" s="313"/>
      <c r="AF268" s="266"/>
      <c r="AG268" s="314"/>
      <c r="AH268" s="314"/>
      <c r="AI268" s="314"/>
      <c r="AJ268" s="266"/>
    </row>
    <row r="269" spans="2:36" s="36" customFormat="1" ht="132" customHeight="1" x14ac:dyDescent="0.3">
      <c r="B269" s="261" t="s">
        <v>937</v>
      </c>
      <c r="C269" s="225" t="s">
        <v>470</v>
      </c>
      <c r="D269" s="261" t="s">
        <v>106</v>
      </c>
      <c r="E269" s="311" t="s">
        <v>67</v>
      </c>
      <c r="F269" s="299" t="s">
        <v>134</v>
      </c>
      <c r="G269" s="311" t="s">
        <v>147</v>
      </c>
      <c r="H269" s="304" t="s">
        <v>70</v>
      </c>
      <c r="I269" s="304" t="s">
        <v>79</v>
      </c>
      <c r="J269" s="11" t="s">
        <v>208</v>
      </c>
      <c r="K269" s="7" t="s">
        <v>107</v>
      </c>
      <c r="L269" s="7" t="s">
        <v>86</v>
      </c>
      <c r="M269" s="7">
        <v>40</v>
      </c>
      <c r="N269" s="303" t="s">
        <v>108</v>
      </c>
      <c r="O269" s="227" t="s">
        <v>469</v>
      </c>
      <c r="P269" s="261" t="s">
        <v>75</v>
      </c>
      <c r="Q269" s="261" t="s">
        <v>76</v>
      </c>
      <c r="R269" s="309" t="s">
        <v>77</v>
      </c>
      <c r="S269" s="309" t="s">
        <v>109</v>
      </c>
      <c r="T269" s="235">
        <f>V269+Y269</f>
        <v>82179.83</v>
      </c>
      <c r="U269" s="235" t="s">
        <v>98</v>
      </c>
      <c r="V269" s="276">
        <v>69852.86</v>
      </c>
      <c r="W269" s="276" t="s">
        <v>98</v>
      </c>
      <c r="X269" s="276" t="s">
        <v>98</v>
      </c>
      <c r="Y269" s="587">
        <v>12326.97</v>
      </c>
      <c r="Z269" s="238" t="s">
        <v>98</v>
      </c>
      <c r="AA269" s="238" t="s">
        <v>98</v>
      </c>
      <c r="AB269" s="238">
        <v>21191.03</v>
      </c>
      <c r="AC269" s="232" t="s">
        <v>149</v>
      </c>
      <c r="AD269" s="292" t="s">
        <v>79</v>
      </c>
      <c r="AE269" s="292">
        <f>V269+Y269</f>
        <v>82179.83</v>
      </c>
      <c r="AF269" s="232" t="s">
        <v>79</v>
      </c>
      <c r="AG269" s="232" t="s">
        <v>33</v>
      </c>
      <c r="AH269" s="273" t="s">
        <v>356</v>
      </c>
      <c r="AI269" s="273" t="s">
        <v>248</v>
      </c>
      <c r="AJ269" s="232"/>
    </row>
    <row r="270" spans="2:36" s="36" customFormat="1" ht="86.1" customHeight="1" x14ac:dyDescent="0.3">
      <c r="B270" s="241"/>
      <c r="C270" s="225"/>
      <c r="D270" s="241"/>
      <c r="E270" s="249"/>
      <c r="F270" s="249"/>
      <c r="G270" s="249"/>
      <c r="H270" s="241"/>
      <c r="I270" s="241"/>
      <c r="J270" s="11" t="s">
        <v>111</v>
      </c>
      <c r="K270" s="7" t="s">
        <v>112</v>
      </c>
      <c r="L270" s="7" t="s">
        <v>85</v>
      </c>
      <c r="M270" s="7">
        <v>2</v>
      </c>
      <c r="N270" s="233"/>
      <c r="O270" s="227"/>
      <c r="P270" s="241"/>
      <c r="Q270" s="241"/>
      <c r="R270" s="255"/>
      <c r="S270" s="255"/>
      <c r="T270" s="236"/>
      <c r="U270" s="236"/>
      <c r="V270" s="276"/>
      <c r="W270" s="276"/>
      <c r="X270" s="276"/>
      <c r="Y270" s="588"/>
      <c r="Z270" s="239"/>
      <c r="AA270" s="239"/>
      <c r="AB270" s="239"/>
      <c r="AC270" s="233"/>
      <c r="AD270" s="257"/>
      <c r="AE270" s="257"/>
      <c r="AF270" s="241"/>
      <c r="AG270" s="233"/>
      <c r="AH270" s="273"/>
      <c r="AI270" s="273"/>
      <c r="AJ270" s="241"/>
    </row>
    <row r="271" spans="2:36" s="36" customFormat="1" ht="59.1" customHeight="1" x14ac:dyDescent="0.3">
      <c r="B271" s="242"/>
      <c r="C271" s="225"/>
      <c r="D271" s="242"/>
      <c r="E271" s="265"/>
      <c r="F271" s="265"/>
      <c r="G271" s="265"/>
      <c r="H271" s="242"/>
      <c r="I271" s="242"/>
      <c r="J271" s="11" t="s">
        <v>127</v>
      </c>
      <c r="K271" s="7" t="s">
        <v>128</v>
      </c>
      <c r="L271" s="7" t="s">
        <v>85</v>
      </c>
      <c r="M271" s="63">
        <v>43</v>
      </c>
      <c r="N271" s="234"/>
      <c r="O271" s="227"/>
      <c r="P271" s="242"/>
      <c r="Q271" s="242"/>
      <c r="R271" s="256"/>
      <c r="S271" s="256"/>
      <c r="T271" s="237"/>
      <c r="U271" s="237"/>
      <c r="V271" s="276"/>
      <c r="W271" s="276"/>
      <c r="X271" s="276"/>
      <c r="Y271" s="589"/>
      <c r="Z271" s="240"/>
      <c r="AA271" s="240"/>
      <c r="AB271" s="240"/>
      <c r="AC271" s="234"/>
      <c r="AD271" s="258"/>
      <c r="AE271" s="258"/>
      <c r="AF271" s="242"/>
      <c r="AG271" s="234"/>
      <c r="AH271" s="273"/>
      <c r="AI271" s="273"/>
      <c r="AJ271" s="242"/>
    </row>
    <row r="272" spans="2:36" s="36" customFormat="1" ht="132" customHeight="1" x14ac:dyDescent="0.3">
      <c r="B272" s="261" t="s">
        <v>938</v>
      </c>
      <c r="C272" s="225" t="s">
        <v>475</v>
      </c>
      <c r="D272" s="261" t="s">
        <v>106</v>
      </c>
      <c r="E272" s="311" t="s">
        <v>67</v>
      </c>
      <c r="F272" s="299" t="s">
        <v>134</v>
      </c>
      <c r="G272" s="311" t="s">
        <v>147</v>
      </c>
      <c r="H272" s="304" t="s">
        <v>70</v>
      </c>
      <c r="I272" s="304" t="s">
        <v>79</v>
      </c>
      <c r="J272" s="11" t="s">
        <v>208</v>
      </c>
      <c r="K272" s="7" t="s">
        <v>107</v>
      </c>
      <c r="L272" s="7" t="s">
        <v>86</v>
      </c>
      <c r="M272" s="7">
        <v>40</v>
      </c>
      <c r="N272" s="303" t="s">
        <v>108</v>
      </c>
      <c r="O272" s="261" t="s">
        <v>471</v>
      </c>
      <c r="P272" s="261" t="s">
        <v>75</v>
      </c>
      <c r="Q272" s="261" t="s">
        <v>76</v>
      </c>
      <c r="R272" s="309" t="s">
        <v>77</v>
      </c>
      <c r="S272" s="309" t="s">
        <v>109</v>
      </c>
      <c r="T272" s="235">
        <f>V272+Y272</f>
        <v>37493.199999999997</v>
      </c>
      <c r="U272" s="235" t="s">
        <v>98</v>
      </c>
      <c r="V272" s="238">
        <v>31869.22</v>
      </c>
      <c r="W272" s="238" t="s">
        <v>98</v>
      </c>
      <c r="X272" s="238" t="s">
        <v>98</v>
      </c>
      <c r="Y272" s="238">
        <v>5623.98</v>
      </c>
      <c r="Z272" s="238" t="s">
        <v>98</v>
      </c>
      <c r="AA272" s="238" t="s">
        <v>98</v>
      </c>
      <c r="AB272" s="276">
        <v>9668.0300000000007</v>
      </c>
      <c r="AC272" s="232" t="s">
        <v>149</v>
      </c>
      <c r="AD272" s="292" t="s">
        <v>79</v>
      </c>
      <c r="AE272" s="292">
        <f>V272+Y272</f>
        <v>37493.199999999997</v>
      </c>
      <c r="AF272" s="232" t="s">
        <v>79</v>
      </c>
      <c r="AG272" s="232" t="s">
        <v>33</v>
      </c>
      <c r="AH272" s="273" t="s">
        <v>356</v>
      </c>
      <c r="AI272" s="273" t="s">
        <v>247</v>
      </c>
      <c r="AJ272" s="232"/>
    </row>
    <row r="273" spans="2:36" s="36" customFormat="1" ht="86.1" customHeight="1" x14ac:dyDescent="0.3">
      <c r="B273" s="241"/>
      <c r="C273" s="286"/>
      <c r="D273" s="241"/>
      <c r="E273" s="249"/>
      <c r="F273" s="249"/>
      <c r="G273" s="249"/>
      <c r="H273" s="241"/>
      <c r="I273" s="241"/>
      <c r="J273" s="11" t="s">
        <v>111</v>
      </c>
      <c r="K273" s="7" t="s">
        <v>112</v>
      </c>
      <c r="L273" s="7" t="s">
        <v>85</v>
      </c>
      <c r="M273" s="7">
        <v>1</v>
      </c>
      <c r="N273" s="233"/>
      <c r="O273" s="241"/>
      <c r="P273" s="241"/>
      <c r="Q273" s="241"/>
      <c r="R273" s="255"/>
      <c r="S273" s="255"/>
      <c r="T273" s="236"/>
      <c r="U273" s="236"/>
      <c r="V273" s="239"/>
      <c r="W273" s="239"/>
      <c r="X273" s="239"/>
      <c r="Y273" s="239"/>
      <c r="Z273" s="239"/>
      <c r="AA273" s="239"/>
      <c r="AB273" s="276"/>
      <c r="AC273" s="233"/>
      <c r="AD273" s="257"/>
      <c r="AE273" s="257"/>
      <c r="AF273" s="241"/>
      <c r="AG273" s="233"/>
      <c r="AH273" s="273"/>
      <c r="AI273" s="273"/>
      <c r="AJ273" s="241"/>
    </row>
    <row r="274" spans="2:36" s="36" customFormat="1" ht="59.1" customHeight="1" x14ac:dyDescent="0.3">
      <c r="B274" s="242"/>
      <c r="C274" s="286"/>
      <c r="D274" s="242"/>
      <c r="E274" s="265"/>
      <c r="F274" s="265"/>
      <c r="G274" s="265"/>
      <c r="H274" s="242"/>
      <c r="I274" s="242"/>
      <c r="J274" s="11" t="s">
        <v>127</v>
      </c>
      <c r="K274" s="7" t="s">
        <v>128</v>
      </c>
      <c r="L274" s="7" t="s">
        <v>85</v>
      </c>
      <c r="M274" s="63">
        <v>21</v>
      </c>
      <c r="N274" s="234"/>
      <c r="O274" s="242"/>
      <c r="P274" s="242"/>
      <c r="Q274" s="242"/>
      <c r="R274" s="256"/>
      <c r="S274" s="256"/>
      <c r="T274" s="237"/>
      <c r="U274" s="237"/>
      <c r="V274" s="240"/>
      <c r="W274" s="240"/>
      <c r="X274" s="240"/>
      <c r="Y274" s="240"/>
      <c r="Z274" s="240"/>
      <c r="AA274" s="240"/>
      <c r="AB274" s="276"/>
      <c r="AC274" s="234"/>
      <c r="AD274" s="258"/>
      <c r="AE274" s="258"/>
      <c r="AF274" s="242"/>
      <c r="AG274" s="234"/>
      <c r="AH274" s="273"/>
      <c r="AI274" s="273"/>
      <c r="AJ274" s="242"/>
    </row>
    <row r="275" spans="2:36" ht="52.2" customHeight="1" x14ac:dyDescent="0.3">
      <c r="B275" s="225" t="s">
        <v>1177</v>
      </c>
      <c r="C275" s="225" t="s">
        <v>478</v>
      </c>
      <c r="D275" s="225" t="s">
        <v>66</v>
      </c>
      <c r="E275" s="227" t="s">
        <v>67</v>
      </c>
      <c r="F275" s="227" t="s">
        <v>132</v>
      </c>
      <c r="G275" s="227" t="s">
        <v>69</v>
      </c>
      <c r="H275" s="225" t="s">
        <v>70</v>
      </c>
      <c r="I275" s="225" t="s">
        <v>79</v>
      </c>
      <c r="J275" s="11" t="s">
        <v>113</v>
      </c>
      <c r="K275" s="7" t="s">
        <v>114</v>
      </c>
      <c r="L275" s="7" t="s">
        <v>115</v>
      </c>
      <c r="M275" s="7">
        <v>3</v>
      </c>
      <c r="N275" s="273" t="s">
        <v>108</v>
      </c>
      <c r="O275" s="225" t="s">
        <v>474</v>
      </c>
      <c r="P275" s="225" t="s">
        <v>75</v>
      </c>
      <c r="Q275" s="225" t="s">
        <v>76</v>
      </c>
      <c r="R275" s="274" t="s">
        <v>77</v>
      </c>
      <c r="S275" s="274" t="s">
        <v>109</v>
      </c>
      <c r="T275" s="275">
        <f>V275+Y275</f>
        <v>212250</v>
      </c>
      <c r="U275" s="275" t="s">
        <v>98</v>
      </c>
      <c r="V275" s="276">
        <v>180412.5</v>
      </c>
      <c r="W275" s="276" t="s">
        <v>98</v>
      </c>
      <c r="X275" s="276" t="s">
        <v>98</v>
      </c>
      <c r="Y275" s="554">
        <v>31837.5</v>
      </c>
      <c r="Z275" s="276" t="s">
        <v>98</v>
      </c>
      <c r="AA275" s="276" t="s">
        <v>98</v>
      </c>
      <c r="AB275" s="593">
        <v>54731.13</v>
      </c>
      <c r="AC275" s="273" t="s">
        <v>80</v>
      </c>
      <c r="AD275" s="272" t="s">
        <v>79</v>
      </c>
      <c r="AE275" s="272">
        <f>V275+Y275</f>
        <v>212250</v>
      </c>
      <c r="AF275" s="273" t="s">
        <v>79</v>
      </c>
      <c r="AG275" s="273" t="s">
        <v>33</v>
      </c>
      <c r="AH275" s="273" t="s">
        <v>167</v>
      </c>
      <c r="AI275" s="273" t="s">
        <v>233</v>
      </c>
      <c r="AJ275" s="273"/>
    </row>
    <row r="276" spans="2:36" ht="59.7" customHeight="1" x14ac:dyDescent="0.3">
      <c r="B276" s="225"/>
      <c r="C276" s="225"/>
      <c r="D276" s="225"/>
      <c r="E276" s="227"/>
      <c r="F276" s="227"/>
      <c r="G276" s="227"/>
      <c r="H276" s="225"/>
      <c r="I276" s="225"/>
      <c r="J276" s="11" t="s">
        <v>116</v>
      </c>
      <c r="K276" s="7" t="s">
        <v>117</v>
      </c>
      <c r="L276" s="7" t="s">
        <v>85</v>
      </c>
      <c r="M276" s="7">
        <v>3</v>
      </c>
      <c r="N276" s="273"/>
      <c r="O276" s="225"/>
      <c r="P276" s="225"/>
      <c r="Q276" s="225"/>
      <c r="R276" s="274"/>
      <c r="S276" s="274"/>
      <c r="T276" s="275"/>
      <c r="U276" s="275"/>
      <c r="V276" s="276"/>
      <c r="W276" s="276"/>
      <c r="X276" s="276"/>
      <c r="Y276" s="554"/>
      <c r="Z276" s="276"/>
      <c r="AA276" s="276"/>
      <c r="AB276" s="568"/>
      <c r="AC276" s="273"/>
      <c r="AD276" s="272"/>
      <c r="AE276" s="272"/>
      <c r="AF276" s="225"/>
      <c r="AG276" s="273"/>
      <c r="AH276" s="273"/>
      <c r="AI276" s="273"/>
      <c r="AJ276" s="225"/>
    </row>
    <row r="277" spans="2:36" ht="57.6" customHeight="1" x14ac:dyDescent="0.3">
      <c r="B277" s="225"/>
      <c r="C277" s="225"/>
      <c r="D277" s="225"/>
      <c r="E277" s="227"/>
      <c r="F277" s="227"/>
      <c r="G277" s="227"/>
      <c r="H277" s="225"/>
      <c r="I277" s="225"/>
      <c r="J277" s="11" t="s">
        <v>209</v>
      </c>
      <c r="K277" s="7" t="s">
        <v>118</v>
      </c>
      <c r="L277" s="7" t="s">
        <v>119</v>
      </c>
      <c r="M277" s="7">
        <v>3</v>
      </c>
      <c r="N277" s="273"/>
      <c r="O277" s="225"/>
      <c r="P277" s="225"/>
      <c r="Q277" s="225"/>
      <c r="R277" s="274"/>
      <c r="S277" s="274"/>
      <c r="T277" s="275"/>
      <c r="U277" s="275"/>
      <c r="V277" s="276"/>
      <c r="W277" s="276"/>
      <c r="X277" s="276"/>
      <c r="Y277" s="554"/>
      <c r="Z277" s="276"/>
      <c r="AA277" s="276"/>
      <c r="AB277" s="568"/>
      <c r="AC277" s="273"/>
      <c r="AD277" s="272"/>
      <c r="AE277" s="272"/>
      <c r="AF277" s="225"/>
      <c r="AG277" s="273"/>
      <c r="AH277" s="273"/>
      <c r="AI277" s="273"/>
      <c r="AJ277" s="225"/>
    </row>
    <row r="278" spans="2:36" ht="39" customHeight="1" x14ac:dyDescent="0.3">
      <c r="B278" s="225"/>
      <c r="C278" s="225"/>
      <c r="D278" s="225"/>
      <c r="E278" s="227"/>
      <c r="F278" s="227"/>
      <c r="G278" s="227"/>
      <c r="H278" s="225"/>
      <c r="I278" s="225"/>
      <c r="J278" s="11" t="s">
        <v>120</v>
      </c>
      <c r="K278" s="7" t="s">
        <v>121</v>
      </c>
      <c r="L278" s="7" t="s">
        <v>119</v>
      </c>
      <c r="M278" s="63">
        <v>3</v>
      </c>
      <c r="N278" s="273"/>
      <c r="O278" s="225"/>
      <c r="P278" s="225"/>
      <c r="Q278" s="225"/>
      <c r="R278" s="274"/>
      <c r="S278" s="274"/>
      <c r="T278" s="275"/>
      <c r="U278" s="275"/>
      <c r="V278" s="276"/>
      <c r="W278" s="276"/>
      <c r="X278" s="276"/>
      <c r="Y278" s="554"/>
      <c r="Z278" s="276"/>
      <c r="AA278" s="276"/>
      <c r="AB278" s="594"/>
      <c r="AC278" s="273"/>
      <c r="AD278" s="272"/>
      <c r="AE278" s="272"/>
      <c r="AF278" s="225"/>
      <c r="AG278" s="273"/>
      <c r="AH278" s="273"/>
      <c r="AI278" s="273"/>
      <c r="AJ278" s="225"/>
    </row>
    <row r="279" spans="2:36" s="36" customFormat="1" ht="132" customHeight="1" x14ac:dyDescent="0.3">
      <c r="B279" s="261" t="s">
        <v>1155</v>
      </c>
      <c r="C279" s="225" t="s">
        <v>1156</v>
      </c>
      <c r="D279" s="261" t="s">
        <v>106</v>
      </c>
      <c r="E279" s="311" t="s">
        <v>67</v>
      </c>
      <c r="F279" s="299" t="s">
        <v>134</v>
      </c>
      <c r="G279" s="311" t="s">
        <v>147</v>
      </c>
      <c r="H279" s="304" t="s">
        <v>70</v>
      </c>
      <c r="I279" s="304" t="s">
        <v>79</v>
      </c>
      <c r="J279" s="11" t="s">
        <v>208</v>
      </c>
      <c r="K279" s="7" t="s">
        <v>107</v>
      </c>
      <c r="L279" s="7" t="s">
        <v>86</v>
      </c>
      <c r="M279" s="7">
        <v>40</v>
      </c>
      <c r="N279" s="303" t="s">
        <v>108</v>
      </c>
      <c r="O279" s="227" t="s">
        <v>469</v>
      </c>
      <c r="P279" s="261" t="s">
        <v>75</v>
      </c>
      <c r="Q279" s="261" t="s">
        <v>76</v>
      </c>
      <c r="R279" s="309" t="s">
        <v>77</v>
      </c>
      <c r="S279" s="309" t="s">
        <v>109</v>
      </c>
      <c r="T279" s="235">
        <f>V279+Y279</f>
        <v>45197.59</v>
      </c>
      <c r="U279" s="235" t="s">
        <v>98</v>
      </c>
      <c r="V279" s="276">
        <v>38417.96</v>
      </c>
      <c r="W279" s="276" t="s">
        <v>98</v>
      </c>
      <c r="X279" s="276" t="s">
        <v>98</v>
      </c>
      <c r="Y279" s="587">
        <v>6779.63</v>
      </c>
      <c r="Z279" s="238" t="s">
        <v>98</v>
      </c>
      <c r="AA279" s="238" t="s">
        <v>98</v>
      </c>
      <c r="AB279" s="238">
        <v>11654.72</v>
      </c>
      <c r="AC279" s="232" t="s">
        <v>149</v>
      </c>
      <c r="AD279" s="292" t="s">
        <v>79</v>
      </c>
      <c r="AE279" s="292">
        <f>V279+Y279</f>
        <v>45197.59</v>
      </c>
      <c r="AF279" s="232" t="s">
        <v>79</v>
      </c>
      <c r="AG279" s="232" t="s">
        <v>33</v>
      </c>
      <c r="AH279" s="273" t="s">
        <v>1157</v>
      </c>
      <c r="AI279" s="273" t="s">
        <v>233</v>
      </c>
      <c r="AJ279" s="232"/>
    </row>
    <row r="280" spans="2:36" s="36" customFormat="1" ht="86.1" customHeight="1" x14ac:dyDescent="0.3">
      <c r="B280" s="241"/>
      <c r="C280" s="225"/>
      <c r="D280" s="241"/>
      <c r="E280" s="249"/>
      <c r="F280" s="249"/>
      <c r="G280" s="249"/>
      <c r="H280" s="241"/>
      <c r="I280" s="241"/>
      <c r="J280" s="11" t="s">
        <v>111</v>
      </c>
      <c r="K280" s="7" t="s">
        <v>112</v>
      </c>
      <c r="L280" s="7" t="s">
        <v>85</v>
      </c>
      <c r="M280" s="7">
        <v>1</v>
      </c>
      <c r="N280" s="233"/>
      <c r="O280" s="227"/>
      <c r="P280" s="241"/>
      <c r="Q280" s="241"/>
      <c r="R280" s="255"/>
      <c r="S280" s="255"/>
      <c r="T280" s="236"/>
      <c r="U280" s="236"/>
      <c r="V280" s="276"/>
      <c r="W280" s="276"/>
      <c r="X280" s="276"/>
      <c r="Y280" s="588"/>
      <c r="Z280" s="239"/>
      <c r="AA280" s="239"/>
      <c r="AB280" s="239"/>
      <c r="AC280" s="233"/>
      <c r="AD280" s="257"/>
      <c r="AE280" s="257"/>
      <c r="AF280" s="241"/>
      <c r="AG280" s="233"/>
      <c r="AH280" s="273"/>
      <c r="AI280" s="273"/>
      <c r="AJ280" s="241"/>
    </row>
    <row r="281" spans="2:36" s="36" customFormat="1" ht="59.1" customHeight="1" x14ac:dyDescent="0.3">
      <c r="B281" s="242"/>
      <c r="C281" s="225"/>
      <c r="D281" s="242"/>
      <c r="E281" s="265"/>
      <c r="F281" s="265"/>
      <c r="G281" s="265"/>
      <c r="H281" s="242"/>
      <c r="I281" s="242"/>
      <c r="J281" s="11" t="s">
        <v>127</v>
      </c>
      <c r="K281" s="7" t="s">
        <v>128</v>
      </c>
      <c r="L281" s="7" t="s">
        <v>85</v>
      </c>
      <c r="M281" s="63">
        <v>23</v>
      </c>
      <c r="N281" s="234"/>
      <c r="O281" s="227"/>
      <c r="P281" s="242"/>
      <c r="Q281" s="242"/>
      <c r="R281" s="256"/>
      <c r="S281" s="256"/>
      <c r="T281" s="237"/>
      <c r="U281" s="237"/>
      <c r="V281" s="276"/>
      <c r="W281" s="276"/>
      <c r="X281" s="276"/>
      <c r="Y281" s="589"/>
      <c r="Z281" s="240"/>
      <c r="AA281" s="240"/>
      <c r="AB281" s="240"/>
      <c r="AC281" s="234"/>
      <c r="AD281" s="258"/>
      <c r="AE281" s="258"/>
      <c r="AF281" s="242"/>
      <c r="AG281" s="234"/>
      <c r="AH281" s="273"/>
      <c r="AI281" s="273"/>
      <c r="AJ281" s="242"/>
    </row>
    <row r="282" spans="2:36" s="36" customFormat="1" ht="132" customHeight="1" x14ac:dyDescent="0.3">
      <c r="B282" s="261" t="s">
        <v>210</v>
      </c>
      <c r="C282" s="261" t="s">
        <v>211</v>
      </c>
      <c r="D282" s="261" t="s">
        <v>106</v>
      </c>
      <c r="E282" s="311" t="s">
        <v>67</v>
      </c>
      <c r="F282" s="299" t="s">
        <v>134</v>
      </c>
      <c r="G282" s="311" t="s">
        <v>147</v>
      </c>
      <c r="H282" s="304" t="s">
        <v>70</v>
      </c>
      <c r="I282" s="304" t="s">
        <v>79</v>
      </c>
      <c r="J282" s="11" t="s">
        <v>208</v>
      </c>
      <c r="K282" s="7" t="s">
        <v>107</v>
      </c>
      <c r="L282" s="7" t="s">
        <v>86</v>
      </c>
      <c r="M282" s="7">
        <v>40</v>
      </c>
      <c r="N282" s="303" t="s">
        <v>108</v>
      </c>
      <c r="O282" s="261" t="s">
        <v>217</v>
      </c>
      <c r="P282" s="261" t="s">
        <v>75</v>
      </c>
      <c r="Q282" s="261" t="s">
        <v>76</v>
      </c>
      <c r="R282" s="309" t="s">
        <v>77</v>
      </c>
      <c r="S282" s="309" t="s">
        <v>109</v>
      </c>
      <c r="T282" s="235">
        <f>V282+Y282</f>
        <v>330505.10000000003</v>
      </c>
      <c r="U282" s="235">
        <f>T282/M283</f>
        <v>165252.55000000002</v>
      </c>
      <c r="V282" s="238">
        <v>280929.34000000003</v>
      </c>
      <c r="W282" s="238" t="s">
        <v>79</v>
      </c>
      <c r="X282" s="238" t="s">
        <v>79</v>
      </c>
      <c r="Y282" s="238">
        <v>49575.76</v>
      </c>
      <c r="Z282" s="238" t="s">
        <v>98</v>
      </c>
      <c r="AA282" s="238" t="s">
        <v>79</v>
      </c>
      <c r="AB282" s="238">
        <v>26797.72</v>
      </c>
      <c r="AC282" s="232" t="s">
        <v>149</v>
      </c>
      <c r="AD282" s="292" t="s">
        <v>79</v>
      </c>
      <c r="AE282" s="292">
        <f>V282+Y282</f>
        <v>330505.10000000003</v>
      </c>
      <c r="AF282" s="232" t="s">
        <v>79</v>
      </c>
      <c r="AG282" s="232" t="s">
        <v>33</v>
      </c>
      <c r="AH282" s="303" t="s">
        <v>174</v>
      </c>
      <c r="AI282" s="232" t="s">
        <v>157</v>
      </c>
      <c r="AJ282" s="232"/>
    </row>
    <row r="283" spans="2:36" s="36" customFormat="1" ht="86.1" customHeight="1" x14ac:dyDescent="0.3">
      <c r="B283" s="241"/>
      <c r="C283" s="241"/>
      <c r="D283" s="241"/>
      <c r="E283" s="249"/>
      <c r="F283" s="249"/>
      <c r="G283" s="249"/>
      <c r="H283" s="241"/>
      <c r="I283" s="241"/>
      <c r="J283" s="11" t="s">
        <v>111</v>
      </c>
      <c r="K283" s="7" t="s">
        <v>112</v>
      </c>
      <c r="L283" s="7" t="s">
        <v>85</v>
      </c>
      <c r="M283" s="7">
        <v>2</v>
      </c>
      <c r="N283" s="233"/>
      <c r="O283" s="241"/>
      <c r="P283" s="241"/>
      <c r="Q283" s="241"/>
      <c r="R283" s="255"/>
      <c r="S283" s="255"/>
      <c r="T283" s="236"/>
      <c r="U283" s="236"/>
      <c r="V283" s="239"/>
      <c r="W283" s="239"/>
      <c r="X283" s="239"/>
      <c r="Y283" s="239"/>
      <c r="Z283" s="239"/>
      <c r="AA283" s="239"/>
      <c r="AB283" s="239"/>
      <c r="AC283" s="233"/>
      <c r="AD283" s="257"/>
      <c r="AE283" s="257"/>
      <c r="AF283" s="241"/>
      <c r="AG283" s="233"/>
      <c r="AH283" s="233"/>
      <c r="AI283" s="233"/>
      <c r="AJ283" s="241"/>
    </row>
    <row r="284" spans="2:36" s="36" customFormat="1" ht="59.1" customHeight="1" x14ac:dyDescent="0.3">
      <c r="B284" s="242"/>
      <c r="C284" s="242"/>
      <c r="D284" s="242"/>
      <c r="E284" s="265"/>
      <c r="F284" s="265"/>
      <c r="G284" s="265"/>
      <c r="H284" s="242"/>
      <c r="I284" s="242"/>
      <c r="J284" s="11" t="s">
        <v>127</v>
      </c>
      <c r="K284" s="7" t="s">
        <v>128</v>
      </c>
      <c r="L284" s="7" t="s">
        <v>85</v>
      </c>
      <c r="M284" s="63">
        <v>240</v>
      </c>
      <c r="N284" s="234"/>
      <c r="O284" s="242"/>
      <c r="P284" s="242"/>
      <c r="Q284" s="242"/>
      <c r="R284" s="256"/>
      <c r="S284" s="256"/>
      <c r="T284" s="237"/>
      <c r="U284" s="237"/>
      <c r="V284" s="240"/>
      <c r="W284" s="240"/>
      <c r="X284" s="240"/>
      <c r="Y284" s="240"/>
      <c r="Z284" s="240"/>
      <c r="AA284" s="240"/>
      <c r="AB284" s="240"/>
      <c r="AC284" s="234"/>
      <c r="AD284" s="258"/>
      <c r="AE284" s="258"/>
      <c r="AF284" s="242"/>
      <c r="AG284" s="234"/>
      <c r="AH284" s="234"/>
      <c r="AI284" s="234"/>
      <c r="AJ284" s="242"/>
    </row>
    <row r="285" spans="2:36" s="36" customFormat="1" ht="132" customHeight="1" x14ac:dyDescent="0.3">
      <c r="B285" s="225" t="s">
        <v>1045</v>
      </c>
      <c r="C285" s="266" t="s">
        <v>214</v>
      </c>
      <c r="D285" s="266" t="s">
        <v>106</v>
      </c>
      <c r="E285" s="308" t="s">
        <v>67</v>
      </c>
      <c r="F285" s="308" t="s">
        <v>134</v>
      </c>
      <c r="G285" s="308" t="s">
        <v>147</v>
      </c>
      <c r="H285" s="266" t="s">
        <v>70</v>
      </c>
      <c r="I285" s="266" t="s">
        <v>79</v>
      </c>
      <c r="J285" s="20" t="s">
        <v>208</v>
      </c>
      <c r="K285" s="27" t="s">
        <v>107</v>
      </c>
      <c r="L285" s="27" t="s">
        <v>86</v>
      </c>
      <c r="M285" s="27">
        <v>40</v>
      </c>
      <c r="N285" s="314" t="s">
        <v>108</v>
      </c>
      <c r="O285" s="266" t="s">
        <v>217</v>
      </c>
      <c r="P285" s="266" t="s">
        <v>75</v>
      </c>
      <c r="Q285" s="266" t="s">
        <v>76</v>
      </c>
      <c r="R285" s="408" t="s">
        <v>77</v>
      </c>
      <c r="S285" s="408" t="s">
        <v>109</v>
      </c>
      <c r="T285" s="312">
        <f>V285+Y285</f>
        <v>32099.99</v>
      </c>
      <c r="U285" s="312">
        <f>T285</f>
        <v>32099.99</v>
      </c>
      <c r="V285" s="283">
        <v>27284.99</v>
      </c>
      <c r="W285" s="284" t="s">
        <v>79</v>
      </c>
      <c r="X285" s="284" t="s">
        <v>79</v>
      </c>
      <c r="Y285" s="284">
        <v>4815</v>
      </c>
      <c r="Z285" s="284" t="s">
        <v>98</v>
      </c>
      <c r="AA285" s="284" t="s">
        <v>79</v>
      </c>
      <c r="AB285" s="284">
        <v>2602.71</v>
      </c>
      <c r="AC285" s="314" t="s">
        <v>149</v>
      </c>
      <c r="AD285" s="313" t="s">
        <v>79</v>
      </c>
      <c r="AE285" s="313">
        <f>V285+Y285</f>
        <v>32099.99</v>
      </c>
      <c r="AF285" s="314" t="s">
        <v>79</v>
      </c>
      <c r="AG285" s="314" t="s">
        <v>33</v>
      </c>
      <c r="AH285" s="374" t="s">
        <v>174</v>
      </c>
      <c r="AI285" s="285" t="s">
        <v>157</v>
      </c>
      <c r="AJ285" s="314"/>
    </row>
    <row r="286" spans="2:36" s="36" customFormat="1" ht="86.1" customHeight="1" x14ac:dyDescent="0.3">
      <c r="B286" s="225"/>
      <c r="C286" s="266"/>
      <c r="D286" s="266"/>
      <c r="E286" s="308"/>
      <c r="F286" s="308"/>
      <c r="G286" s="308"/>
      <c r="H286" s="266"/>
      <c r="I286" s="266"/>
      <c r="J286" s="20" t="s">
        <v>111</v>
      </c>
      <c r="K286" s="27" t="s">
        <v>112</v>
      </c>
      <c r="L286" s="27" t="s">
        <v>85</v>
      </c>
      <c r="M286" s="27">
        <v>1</v>
      </c>
      <c r="N286" s="314"/>
      <c r="O286" s="266"/>
      <c r="P286" s="266"/>
      <c r="Q286" s="266"/>
      <c r="R286" s="408"/>
      <c r="S286" s="408"/>
      <c r="T286" s="312"/>
      <c r="U286" s="312"/>
      <c r="V286" s="287"/>
      <c r="W286" s="284"/>
      <c r="X286" s="284"/>
      <c r="Y286" s="284"/>
      <c r="Z286" s="284"/>
      <c r="AA286" s="284"/>
      <c r="AB286" s="284"/>
      <c r="AC286" s="314"/>
      <c r="AD286" s="313"/>
      <c r="AE286" s="313"/>
      <c r="AF286" s="266"/>
      <c r="AG286" s="314"/>
      <c r="AH286" s="296"/>
      <c r="AI286" s="296"/>
      <c r="AJ286" s="266"/>
    </row>
    <row r="287" spans="2:36" s="36" customFormat="1" ht="59.1" customHeight="1" x14ac:dyDescent="0.3">
      <c r="B287" s="225"/>
      <c r="C287" s="266"/>
      <c r="D287" s="266"/>
      <c r="E287" s="308"/>
      <c r="F287" s="308"/>
      <c r="G287" s="308"/>
      <c r="H287" s="266"/>
      <c r="I287" s="266"/>
      <c r="J287" s="20" t="s">
        <v>127</v>
      </c>
      <c r="K287" s="27" t="s">
        <v>128</v>
      </c>
      <c r="L287" s="27" t="s">
        <v>85</v>
      </c>
      <c r="M287" s="61">
        <v>40</v>
      </c>
      <c r="N287" s="314"/>
      <c r="O287" s="266"/>
      <c r="P287" s="266"/>
      <c r="Q287" s="266"/>
      <c r="R287" s="408"/>
      <c r="S287" s="408"/>
      <c r="T287" s="312"/>
      <c r="U287" s="312"/>
      <c r="V287" s="288"/>
      <c r="W287" s="284"/>
      <c r="X287" s="284"/>
      <c r="Y287" s="284"/>
      <c r="Z287" s="284"/>
      <c r="AA287" s="284"/>
      <c r="AB287" s="284"/>
      <c r="AC287" s="314"/>
      <c r="AD287" s="313"/>
      <c r="AE287" s="313"/>
      <c r="AF287" s="266"/>
      <c r="AG287" s="314"/>
      <c r="AH287" s="297"/>
      <c r="AI287" s="297"/>
      <c r="AJ287" s="266"/>
    </row>
    <row r="288" spans="2:36" s="36" customFormat="1" ht="132" customHeight="1" x14ac:dyDescent="0.3">
      <c r="B288" s="225" t="s">
        <v>212</v>
      </c>
      <c r="C288" s="225" t="s">
        <v>215</v>
      </c>
      <c r="D288" s="225" t="s">
        <v>106</v>
      </c>
      <c r="E288" s="227" t="s">
        <v>67</v>
      </c>
      <c r="F288" s="227" t="s">
        <v>134</v>
      </c>
      <c r="G288" s="227" t="s">
        <v>147</v>
      </c>
      <c r="H288" s="225" t="s">
        <v>70</v>
      </c>
      <c r="I288" s="225" t="s">
        <v>79</v>
      </c>
      <c r="J288" s="11" t="s">
        <v>208</v>
      </c>
      <c r="K288" s="7" t="s">
        <v>107</v>
      </c>
      <c r="L288" s="7" t="s">
        <v>86</v>
      </c>
      <c r="M288" s="7">
        <v>40</v>
      </c>
      <c r="N288" s="273" t="s">
        <v>108</v>
      </c>
      <c r="O288" s="225" t="s">
        <v>217</v>
      </c>
      <c r="P288" s="225" t="s">
        <v>75</v>
      </c>
      <c r="Q288" s="225" t="s">
        <v>76</v>
      </c>
      <c r="R288" s="274" t="s">
        <v>77</v>
      </c>
      <c r="S288" s="274" t="s">
        <v>109</v>
      </c>
      <c r="T288" s="275">
        <f>V288+Y288</f>
        <v>106999.99</v>
      </c>
      <c r="U288" s="275">
        <v>106999.99</v>
      </c>
      <c r="V288" s="238">
        <v>90949.99</v>
      </c>
      <c r="W288" s="276" t="s">
        <v>79</v>
      </c>
      <c r="X288" s="276" t="s">
        <v>79</v>
      </c>
      <c r="Y288" s="276">
        <v>16050</v>
      </c>
      <c r="Z288" s="276" t="s">
        <v>98</v>
      </c>
      <c r="AA288" s="276" t="s">
        <v>79</v>
      </c>
      <c r="AB288" s="276">
        <v>8675.68</v>
      </c>
      <c r="AC288" s="273" t="s">
        <v>149</v>
      </c>
      <c r="AD288" s="272" t="s">
        <v>79</v>
      </c>
      <c r="AE288" s="272">
        <f>V288+Y288</f>
        <v>106999.99</v>
      </c>
      <c r="AF288" s="273" t="s">
        <v>79</v>
      </c>
      <c r="AG288" s="273" t="s">
        <v>33</v>
      </c>
      <c r="AH288" s="273" t="s">
        <v>157</v>
      </c>
      <c r="AI288" s="273" t="s">
        <v>158</v>
      </c>
      <c r="AJ288" s="273"/>
    </row>
    <row r="289" spans="2:36" s="36" customFormat="1" ht="86.1" customHeight="1" x14ac:dyDescent="0.3">
      <c r="B289" s="225"/>
      <c r="C289" s="225"/>
      <c r="D289" s="225"/>
      <c r="E289" s="227"/>
      <c r="F289" s="227"/>
      <c r="G289" s="227"/>
      <c r="H289" s="225"/>
      <c r="I289" s="225"/>
      <c r="J289" s="11" t="s">
        <v>111</v>
      </c>
      <c r="K289" s="7" t="s">
        <v>112</v>
      </c>
      <c r="L289" s="7" t="s">
        <v>85</v>
      </c>
      <c r="M289" s="7">
        <v>1</v>
      </c>
      <c r="N289" s="273"/>
      <c r="O289" s="225"/>
      <c r="P289" s="225"/>
      <c r="Q289" s="225"/>
      <c r="R289" s="274"/>
      <c r="S289" s="274"/>
      <c r="T289" s="275"/>
      <c r="U289" s="275"/>
      <c r="V289" s="239"/>
      <c r="W289" s="276"/>
      <c r="X289" s="276"/>
      <c r="Y289" s="276"/>
      <c r="Z289" s="276"/>
      <c r="AA289" s="276"/>
      <c r="AB289" s="276"/>
      <c r="AC289" s="273"/>
      <c r="AD289" s="272"/>
      <c r="AE289" s="272"/>
      <c r="AF289" s="225"/>
      <c r="AG289" s="273"/>
      <c r="AH289" s="273"/>
      <c r="AI289" s="273"/>
      <c r="AJ289" s="225"/>
    </row>
    <row r="290" spans="2:36" s="36" customFormat="1" ht="59.1" customHeight="1" x14ac:dyDescent="0.3">
      <c r="B290" s="225"/>
      <c r="C290" s="225"/>
      <c r="D290" s="225"/>
      <c r="E290" s="227"/>
      <c r="F290" s="227"/>
      <c r="G290" s="227"/>
      <c r="H290" s="225"/>
      <c r="I290" s="225"/>
      <c r="J290" s="11" t="s">
        <v>127</v>
      </c>
      <c r="K290" s="7" t="s">
        <v>128</v>
      </c>
      <c r="L290" s="7" t="s">
        <v>85</v>
      </c>
      <c r="M290" s="63">
        <v>36</v>
      </c>
      <c r="N290" s="273"/>
      <c r="O290" s="225"/>
      <c r="P290" s="225"/>
      <c r="Q290" s="225"/>
      <c r="R290" s="274"/>
      <c r="S290" s="274"/>
      <c r="T290" s="275"/>
      <c r="U290" s="275"/>
      <c r="V290" s="240"/>
      <c r="W290" s="276"/>
      <c r="X290" s="276"/>
      <c r="Y290" s="276"/>
      <c r="Z290" s="276"/>
      <c r="AA290" s="276"/>
      <c r="AB290" s="276"/>
      <c r="AC290" s="273"/>
      <c r="AD290" s="272"/>
      <c r="AE290" s="272"/>
      <c r="AF290" s="225"/>
      <c r="AG290" s="273"/>
      <c r="AH290" s="273"/>
      <c r="AI290" s="273"/>
      <c r="AJ290" s="225"/>
    </row>
    <row r="291" spans="2:36" s="36" customFormat="1" ht="89.1" customHeight="1" x14ac:dyDescent="0.3">
      <c r="B291" s="225" t="s">
        <v>1046</v>
      </c>
      <c r="C291" s="266" t="s">
        <v>218</v>
      </c>
      <c r="D291" s="266" t="s">
        <v>106</v>
      </c>
      <c r="E291" s="308" t="s">
        <v>67</v>
      </c>
      <c r="F291" s="308" t="s">
        <v>134</v>
      </c>
      <c r="G291" s="308" t="s">
        <v>147</v>
      </c>
      <c r="H291" s="266" t="s">
        <v>70</v>
      </c>
      <c r="I291" s="266" t="s">
        <v>79</v>
      </c>
      <c r="J291" s="533" t="s">
        <v>208</v>
      </c>
      <c r="K291" s="291" t="s">
        <v>107</v>
      </c>
      <c r="L291" s="291" t="s">
        <v>86</v>
      </c>
      <c r="M291" s="291">
        <v>40</v>
      </c>
      <c r="N291" s="314" t="s">
        <v>108</v>
      </c>
      <c r="O291" s="266" t="s">
        <v>217</v>
      </c>
      <c r="P291" s="266" t="s">
        <v>75</v>
      </c>
      <c r="Q291" s="266" t="s">
        <v>76</v>
      </c>
      <c r="R291" s="408" t="s">
        <v>77</v>
      </c>
      <c r="S291" s="408" t="s">
        <v>109</v>
      </c>
      <c r="T291" s="312">
        <f>V291+Y291</f>
        <v>21400</v>
      </c>
      <c r="U291" s="312">
        <f>T291</f>
        <v>21400</v>
      </c>
      <c r="V291" s="283">
        <v>18190</v>
      </c>
      <c r="W291" s="284" t="s">
        <v>79</v>
      </c>
      <c r="X291" s="284" t="s">
        <v>79</v>
      </c>
      <c r="Y291" s="284">
        <v>3210</v>
      </c>
      <c r="Z291" s="284" t="s">
        <v>98</v>
      </c>
      <c r="AA291" s="284" t="s">
        <v>79</v>
      </c>
      <c r="AB291" s="284">
        <v>1735.14</v>
      </c>
      <c r="AC291" s="314" t="s">
        <v>149</v>
      </c>
      <c r="AD291" s="313" t="s">
        <v>79</v>
      </c>
      <c r="AE291" s="313">
        <f>V291+Y291</f>
        <v>21400</v>
      </c>
      <c r="AF291" s="314" t="s">
        <v>79</v>
      </c>
      <c r="AG291" s="314" t="s">
        <v>33</v>
      </c>
      <c r="AH291" s="314" t="s">
        <v>157</v>
      </c>
      <c r="AI291" s="314" t="s">
        <v>158</v>
      </c>
      <c r="AJ291" s="314"/>
    </row>
    <row r="292" spans="2:36" s="36" customFormat="1" ht="86.1" customHeight="1" x14ac:dyDescent="0.3">
      <c r="B292" s="225"/>
      <c r="C292" s="266"/>
      <c r="D292" s="266"/>
      <c r="E292" s="308"/>
      <c r="F292" s="308"/>
      <c r="G292" s="308"/>
      <c r="H292" s="266"/>
      <c r="I292" s="266"/>
      <c r="J292" s="534"/>
      <c r="K292" s="290"/>
      <c r="L292" s="290"/>
      <c r="M292" s="290"/>
      <c r="N292" s="314"/>
      <c r="O292" s="266"/>
      <c r="P292" s="266"/>
      <c r="Q292" s="266"/>
      <c r="R292" s="408"/>
      <c r="S292" s="408"/>
      <c r="T292" s="312"/>
      <c r="U292" s="312"/>
      <c r="V292" s="287"/>
      <c r="W292" s="284"/>
      <c r="X292" s="284"/>
      <c r="Y292" s="284"/>
      <c r="Z292" s="284"/>
      <c r="AA292" s="284"/>
      <c r="AB292" s="284"/>
      <c r="AC292" s="314"/>
      <c r="AD292" s="313"/>
      <c r="AE292" s="313"/>
      <c r="AF292" s="266"/>
      <c r="AG292" s="314"/>
      <c r="AH292" s="314"/>
      <c r="AI292" s="314"/>
      <c r="AJ292" s="266"/>
    </row>
    <row r="293" spans="2:36" s="36" customFormat="1" ht="59.1" customHeight="1" x14ac:dyDescent="0.3">
      <c r="B293" s="225"/>
      <c r="C293" s="266"/>
      <c r="D293" s="266"/>
      <c r="E293" s="308"/>
      <c r="F293" s="308"/>
      <c r="G293" s="308"/>
      <c r="H293" s="266"/>
      <c r="I293" s="266"/>
      <c r="J293" s="20" t="s">
        <v>127</v>
      </c>
      <c r="K293" s="27" t="s">
        <v>128</v>
      </c>
      <c r="L293" s="27" t="s">
        <v>85</v>
      </c>
      <c r="M293" s="61">
        <v>15</v>
      </c>
      <c r="N293" s="314"/>
      <c r="O293" s="266"/>
      <c r="P293" s="266"/>
      <c r="Q293" s="266"/>
      <c r="R293" s="408"/>
      <c r="S293" s="408"/>
      <c r="T293" s="312"/>
      <c r="U293" s="312"/>
      <c r="V293" s="288"/>
      <c r="W293" s="284"/>
      <c r="X293" s="284"/>
      <c r="Y293" s="284"/>
      <c r="Z293" s="284"/>
      <c r="AA293" s="284"/>
      <c r="AB293" s="284"/>
      <c r="AC293" s="314"/>
      <c r="AD293" s="313"/>
      <c r="AE293" s="313"/>
      <c r="AF293" s="266"/>
      <c r="AG293" s="314"/>
      <c r="AH293" s="314"/>
      <c r="AI293" s="314"/>
      <c r="AJ293" s="266"/>
    </row>
    <row r="294" spans="2:36" ht="52.2" customHeight="1" x14ac:dyDescent="0.3">
      <c r="B294" s="225" t="s">
        <v>213</v>
      </c>
      <c r="C294" s="225" t="s">
        <v>216</v>
      </c>
      <c r="D294" s="225" t="s">
        <v>66</v>
      </c>
      <c r="E294" s="227" t="s">
        <v>67</v>
      </c>
      <c r="F294" s="227" t="s">
        <v>132</v>
      </c>
      <c r="G294" s="227" t="s">
        <v>69</v>
      </c>
      <c r="H294" s="225" t="s">
        <v>70</v>
      </c>
      <c r="I294" s="225" t="s">
        <v>79</v>
      </c>
      <c r="J294" s="11" t="s">
        <v>113</v>
      </c>
      <c r="K294" s="7" t="s">
        <v>114</v>
      </c>
      <c r="L294" s="7" t="s">
        <v>115</v>
      </c>
      <c r="M294" s="7">
        <v>2</v>
      </c>
      <c r="N294" s="273" t="s">
        <v>108</v>
      </c>
      <c r="O294" s="225" t="s">
        <v>217</v>
      </c>
      <c r="P294" s="225" t="s">
        <v>75</v>
      </c>
      <c r="Q294" s="225" t="s">
        <v>76</v>
      </c>
      <c r="R294" s="274" t="s">
        <v>77</v>
      </c>
      <c r="S294" s="274" t="s">
        <v>109</v>
      </c>
      <c r="T294" s="275">
        <f>V294+Y294</f>
        <v>130356.23000000001</v>
      </c>
      <c r="U294" s="275">
        <v>151940</v>
      </c>
      <c r="V294" s="276">
        <v>110802.8</v>
      </c>
      <c r="W294" s="276" t="s">
        <v>79</v>
      </c>
      <c r="X294" s="276" t="s">
        <v>79</v>
      </c>
      <c r="Y294" s="276">
        <v>19553.43</v>
      </c>
      <c r="Z294" s="276" t="s">
        <v>79</v>
      </c>
      <c r="AA294" s="276" t="s">
        <v>79</v>
      </c>
      <c r="AB294" s="276">
        <v>10569.45</v>
      </c>
      <c r="AC294" s="273" t="s">
        <v>80</v>
      </c>
      <c r="AD294" s="272" t="s">
        <v>79</v>
      </c>
      <c r="AE294" s="272">
        <f>V294+Y294</f>
        <v>130356.23000000001</v>
      </c>
      <c r="AF294" s="273" t="s">
        <v>79</v>
      </c>
      <c r="AG294" s="273" t="s">
        <v>33</v>
      </c>
      <c r="AH294" s="273" t="s">
        <v>158</v>
      </c>
      <c r="AI294" s="273" t="s">
        <v>176</v>
      </c>
      <c r="AJ294" s="273"/>
    </row>
    <row r="295" spans="2:36" ht="55.2" x14ac:dyDescent="0.3">
      <c r="B295" s="225"/>
      <c r="C295" s="225"/>
      <c r="D295" s="225"/>
      <c r="E295" s="227"/>
      <c r="F295" s="227"/>
      <c r="G295" s="227"/>
      <c r="H295" s="225"/>
      <c r="I295" s="225"/>
      <c r="J295" s="11" t="s">
        <v>116</v>
      </c>
      <c r="K295" s="7" t="s">
        <v>117</v>
      </c>
      <c r="L295" s="7" t="s">
        <v>85</v>
      </c>
      <c r="M295" s="7">
        <v>1</v>
      </c>
      <c r="N295" s="273"/>
      <c r="O295" s="225"/>
      <c r="P295" s="225"/>
      <c r="Q295" s="225"/>
      <c r="R295" s="274"/>
      <c r="S295" s="274"/>
      <c r="T295" s="275"/>
      <c r="U295" s="275"/>
      <c r="V295" s="276"/>
      <c r="W295" s="276"/>
      <c r="X295" s="276"/>
      <c r="Y295" s="276"/>
      <c r="Z295" s="276"/>
      <c r="AA295" s="276"/>
      <c r="AB295" s="276"/>
      <c r="AC295" s="273"/>
      <c r="AD295" s="272"/>
      <c r="AE295" s="272"/>
      <c r="AF295" s="225"/>
      <c r="AG295" s="273"/>
      <c r="AH295" s="273"/>
      <c r="AI295" s="273"/>
      <c r="AJ295" s="225"/>
    </row>
    <row r="296" spans="2:36" ht="41.4" x14ac:dyDescent="0.3">
      <c r="B296" s="225"/>
      <c r="C296" s="225"/>
      <c r="D296" s="225"/>
      <c r="E296" s="227"/>
      <c r="F296" s="227"/>
      <c r="G296" s="227"/>
      <c r="H296" s="225"/>
      <c r="I296" s="225"/>
      <c r="J296" s="11" t="s">
        <v>209</v>
      </c>
      <c r="K296" s="7" t="s">
        <v>118</v>
      </c>
      <c r="L296" s="7" t="s">
        <v>119</v>
      </c>
      <c r="M296" s="7">
        <v>1</v>
      </c>
      <c r="N296" s="273"/>
      <c r="O296" s="225"/>
      <c r="P296" s="225"/>
      <c r="Q296" s="225"/>
      <c r="R296" s="274"/>
      <c r="S296" s="274"/>
      <c r="T296" s="275"/>
      <c r="U296" s="275"/>
      <c r="V296" s="276"/>
      <c r="W296" s="276"/>
      <c r="X296" s="276"/>
      <c r="Y296" s="276"/>
      <c r="Z296" s="276"/>
      <c r="AA296" s="276"/>
      <c r="AB296" s="276"/>
      <c r="AC296" s="273"/>
      <c r="AD296" s="272"/>
      <c r="AE296" s="272"/>
      <c r="AF296" s="225"/>
      <c r="AG296" s="273"/>
      <c r="AH296" s="273"/>
      <c r="AI296" s="273"/>
      <c r="AJ296" s="225"/>
    </row>
    <row r="297" spans="2:36" ht="27.6" x14ac:dyDescent="0.3">
      <c r="B297" s="225"/>
      <c r="C297" s="225"/>
      <c r="D297" s="225"/>
      <c r="E297" s="227"/>
      <c r="F297" s="227"/>
      <c r="G297" s="227"/>
      <c r="H297" s="225"/>
      <c r="I297" s="225"/>
      <c r="J297" s="11" t="s">
        <v>120</v>
      </c>
      <c r="K297" s="7" t="s">
        <v>121</v>
      </c>
      <c r="L297" s="7" t="s">
        <v>119</v>
      </c>
      <c r="M297" s="7">
        <v>1</v>
      </c>
      <c r="N297" s="273"/>
      <c r="O297" s="225"/>
      <c r="P297" s="225"/>
      <c r="Q297" s="225"/>
      <c r="R297" s="274"/>
      <c r="S297" s="274"/>
      <c r="T297" s="275"/>
      <c r="U297" s="275"/>
      <c r="V297" s="276"/>
      <c r="W297" s="276"/>
      <c r="X297" s="276"/>
      <c r="Y297" s="276"/>
      <c r="Z297" s="276"/>
      <c r="AA297" s="276"/>
      <c r="AB297" s="276"/>
      <c r="AC297" s="273"/>
      <c r="AD297" s="272"/>
      <c r="AE297" s="272"/>
      <c r="AF297" s="225"/>
      <c r="AG297" s="273"/>
      <c r="AH297" s="273"/>
      <c r="AI297" s="273"/>
      <c r="AJ297" s="225"/>
    </row>
    <row r="298" spans="2:36" s="36" customFormat="1" ht="132" customHeight="1" x14ac:dyDescent="0.3">
      <c r="B298" s="261" t="s">
        <v>933</v>
      </c>
      <c r="C298" s="261" t="s">
        <v>211</v>
      </c>
      <c r="D298" s="261" t="s">
        <v>106</v>
      </c>
      <c r="E298" s="311" t="s">
        <v>67</v>
      </c>
      <c r="F298" s="299" t="s">
        <v>134</v>
      </c>
      <c r="G298" s="311" t="s">
        <v>147</v>
      </c>
      <c r="H298" s="304" t="s">
        <v>70</v>
      </c>
      <c r="I298" s="304" t="s">
        <v>79</v>
      </c>
      <c r="J298" s="11" t="s">
        <v>208</v>
      </c>
      <c r="K298" s="7" t="s">
        <v>107</v>
      </c>
      <c r="L298" s="7" t="s">
        <v>86</v>
      </c>
      <c r="M298" s="7">
        <v>40</v>
      </c>
      <c r="N298" s="303" t="s">
        <v>108</v>
      </c>
      <c r="O298" s="261" t="s">
        <v>217</v>
      </c>
      <c r="P298" s="261" t="s">
        <v>75</v>
      </c>
      <c r="Q298" s="261" t="s">
        <v>76</v>
      </c>
      <c r="R298" s="309" t="s">
        <v>77</v>
      </c>
      <c r="S298" s="309" t="s">
        <v>109</v>
      </c>
      <c r="T298" s="235">
        <f>V298+Y298</f>
        <v>174083.52</v>
      </c>
      <c r="U298" s="235">
        <f>T298/M299</f>
        <v>174083.52</v>
      </c>
      <c r="V298" s="238">
        <v>147970.99</v>
      </c>
      <c r="W298" s="238" t="s">
        <v>79</v>
      </c>
      <c r="X298" s="238" t="s">
        <v>79</v>
      </c>
      <c r="Y298" s="238">
        <v>26112.53</v>
      </c>
      <c r="Z298" s="238" t="s">
        <v>98</v>
      </c>
      <c r="AA298" s="238" t="s">
        <v>79</v>
      </c>
      <c r="AB298" s="238">
        <v>14114.88</v>
      </c>
      <c r="AC298" s="232" t="s">
        <v>149</v>
      </c>
      <c r="AD298" s="292" t="s">
        <v>79</v>
      </c>
      <c r="AE298" s="292">
        <f>V298+Y298</f>
        <v>174083.52</v>
      </c>
      <c r="AF298" s="232" t="s">
        <v>79</v>
      </c>
      <c r="AG298" s="232" t="s">
        <v>33</v>
      </c>
      <c r="AH298" s="303" t="s">
        <v>160</v>
      </c>
      <c r="AI298" s="232" t="s">
        <v>161</v>
      </c>
      <c r="AJ298" s="232"/>
    </row>
    <row r="299" spans="2:36" s="36" customFormat="1" ht="86.1" customHeight="1" x14ac:dyDescent="0.3">
      <c r="B299" s="241"/>
      <c r="C299" s="241"/>
      <c r="D299" s="241"/>
      <c r="E299" s="249"/>
      <c r="F299" s="249"/>
      <c r="G299" s="249"/>
      <c r="H299" s="241"/>
      <c r="I299" s="241"/>
      <c r="J299" s="11" t="s">
        <v>111</v>
      </c>
      <c r="K299" s="7" t="s">
        <v>112</v>
      </c>
      <c r="L299" s="7" t="s">
        <v>85</v>
      </c>
      <c r="M299" s="7">
        <v>1</v>
      </c>
      <c r="N299" s="233"/>
      <c r="O299" s="241"/>
      <c r="P299" s="241"/>
      <c r="Q299" s="241"/>
      <c r="R299" s="255"/>
      <c r="S299" s="255"/>
      <c r="T299" s="236"/>
      <c r="U299" s="236"/>
      <c r="V299" s="239"/>
      <c r="W299" s="239"/>
      <c r="X299" s="239"/>
      <c r="Y299" s="239"/>
      <c r="Z299" s="239"/>
      <c r="AA299" s="239"/>
      <c r="AB299" s="239"/>
      <c r="AC299" s="233"/>
      <c r="AD299" s="257"/>
      <c r="AE299" s="257"/>
      <c r="AF299" s="241"/>
      <c r="AG299" s="233"/>
      <c r="AH299" s="233"/>
      <c r="AI299" s="233"/>
      <c r="AJ299" s="241"/>
    </row>
    <row r="300" spans="2:36" s="36" customFormat="1" ht="59.1" customHeight="1" x14ac:dyDescent="0.3">
      <c r="B300" s="242"/>
      <c r="C300" s="242"/>
      <c r="D300" s="242"/>
      <c r="E300" s="265"/>
      <c r="F300" s="265"/>
      <c r="G300" s="265"/>
      <c r="H300" s="242"/>
      <c r="I300" s="242"/>
      <c r="J300" s="11" t="s">
        <v>127</v>
      </c>
      <c r="K300" s="7" t="s">
        <v>128</v>
      </c>
      <c r="L300" s="7" t="s">
        <v>85</v>
      </c>
      <c r="M300" s="63">
        <v>120</v>
      </c>
      <c r="N300" s="234"/>
      <c r="O300" s="242"/>
      <c r="P300" s="242"/>
      <c r="Q300" s="242"/>
      <c r="R300" s="256"/>
      <c r="S300" s="256"/>
      <c r="T300" s="237"/>
      <c r="U300" s="237"/>
      <c r="V300" s="240"/>
      <c r="W300" s="240"/>
      <c r="X300" s="240"/>
      <c r="Y300" s="240"/>
      <c r="Z300" s="240"/>
      <c r="AA300" s="240"/>
      <c r="AB300" s="240"/>
      <c r="AC300" s="234"/>
      <c r="AD300" s="258"/>
      <c r="AE300" s="258"/>
      <c r="AF300" s="242"/>
      <c r="AG300" s="234"/>
      <c r="AH300" s="234"/>
      <c r="AI300" s="234"/>
      <c r="AJ300" s="242"/>
    </row>
    <row r="301" spans="2:36" s="36" customFormat="1" ht="132" customHeight="1" x14ac:dyDescent="0.3">
      <c r="B301" s="266" t="s">
        <v>1129</v>
      </c>
      <c r="C301" s="266" t="s">
        <v>214</v>
      </c>
      <c r="D301" s="266" t="s">
        <v>106</v>
      </c>
      <c r="E301" s="308" t="s">
        <v>67</v>
      </c>
      <c r="F301" s="308" t="s">
        <v>134</v>
      </c>
      <c r="G301" s="308" t="s">
        <v>147</v>
      </c>
      <c r="H301" s="266" t="s">
        <v>70</v>
      </c>
      <c r="I301" s="266" t="s">
        <v>79</v>
      </c>
      <c r="J301" s="20" t="s">
        <v>208</v>
      </c>
      <c r="K301" s="27" t="s">
        <v>107</v>
      </c>
      <c r="L301" s="27" t="s">
        <v>86</v>
      </c>
      <c r="M301" s="27">
        <v>40</v>
      </c>
      <c r="N301" s="314" t="s">
        <v>108</v>
      </c>
      <c r="O301" s="266" t="s">
        <v>217</v>
      </c>
      <c r="P301" s="266" t="s">
        <v>75</v>
      </c>
      <c r="Q301" s="266" t="s">
        <v>76</v>
      </c>
      <c r="R301" s="408" t="s">
        <v>77</v>
      </c>
      <c r="S301" s="408" t="s">
        <v>109</v>
      </c>
      <c r="T301" s="312">
        <f>V301+Y301</f>
        <v>32099.99</v>
      </c>
      <c r="U301" s="312">
        <f>T301</f>
        <v>32099.99</v>
      </c>
      <c r="V301" s="283">
        <v>27284.99</v>
      </c>
      <c r="W301" s="284" t="s">
        <v>79</v>
      </c>
      <c r="X301" s="284" t="s">
        <v>79</v>
      </c>
      <c r="Y301" s="284">
        <v>4815</v>
      </c>
      <c r="Z301" s="284" t="s">
        <v>98</v>
      </c>
      <c r="AA301" s="284" t="s">
        <v>79</v>
      </c>
      <c r="AB301" s="284">
        <v>2602.71</v>
      </c>
      <c r="AC301" s="314" t="s">
        <v>149</v>
      </c>
      <c r="AD301" s="313" t="s">
        <v>79</v>
      </c>
      <c r="AE301" s="313">
        <f>V301+Y301</f>
        <v>32099.99</v>
      </c>
      <c r="AF301" s="314" t="s">
        <v>79</v>
      </c>
      <c r="AG301" s="314" t="s">
        <v>33</v>
      </c>
      <c r="AH301" s="374" t="s">
        <v>160</v>
      </c>
      <c r="AI301" s="285" t="s">
        <v>161</v>
      </c>
      <c r="AJ301" s="314"/>
    </row>
    <row r="302" spans="2:36" s="36" customFormat="1" ht="86.1" customHeight="1" x14ac:dyDescent="0.3">
      <c r="B302" s="266"/>
      <c r="C302" s="266"/>
      <c r="D302" s="266"/>
      <c r="E302" s="308"/>
      <c r="F302" s="308"/>
      <c r="G302" s="308"/>
      <c r="H302" s="266"/>
      <c r="I302" s="266"/>
      <c r="J302" s="20" t="s">
        <v>111</v>
      </c>
      <c r="K302" s="27" t="s">
        <v>112</v>
      </c>
      <c r="L302" s="27" t="s">
        <v>85</v>
      </c>
      <c r="M302" s="27">
        <v>1</v>
      </c>
      <c r="N302" s="314"/>
      <c r="O302" s="266"/>
      <c r="P302" s="266"/>
      <c r="Q302" s="266"/>
      <c r="R302" s="408"/>
      <c r="S302" s="408"/>
      <c r="T302" s="312"/>
      <c r="U302" s="312"/>
      <c r="V302" s="287"/>
      <c r="W302" s="284"/>
      <c r="X302" s="284"/>
      <c r="Y302" s="284"/>
      <c r="Z302" s="284"/>
      <c r="AA302" s="284"/>
      <c r="AB302" s="284"/>
      <c r="AC302" s="314"/>
      <c r="AD302" s="313"/>
      <c r="AE302" s="313"/>
      <c r="AF302" s="266"/>
      <c r="AG302" s="314"/>
      <c r="AH302" s="296"/>
      <c r="AI302" s="296"/>
      <c r="AJ302" s="266"/>
    </row>
    <row r="303" spans="2:36" s="36" customFormat="1" ht="59.1" customHeight="1" x14ac:dyDescent="0.3">
      <c r="B303" s="266"/>
      <c r="C303" s="266"/>
      <c r="D303" s="266"/>
      <c r="E303" s="308"/>
      <c r="F303" s="308"/>
      <c r="G303" s="308"/>
      <c r="H303" s="266"/>
      <c r="I303" s="266"/>
      <c r="J303" s="20" t="s">
        <v>127</v>
      </c>
      <c r="K303" s="27" t="s">
        <v>128</v>
      </c>
      <c r="L303" s="27" t="s">
        <v>85</v>
      </c>
      <c r="M303" s="61">
        <v>40</v>
      </c>
      <c r="N303" s="314"/>
      <c r="O303" s="266"/>
      <c r="P303" s="266"/>
      <c r="Q303" s="266"/>
      <c r="R303" s="408"/>
      <c r="S303" s="408"/>
      <c r="T303" s="312"/>
      <c r="U303" s="312"/>
      <c r="V303" s="288"/>
      <c r="W303" s="284"/>
      <c r="X303" s="284"/>
      <c r="Y303" s="284"/>
      <c r="Z303" s="284"/>
      <c r="AA303" s="284"/>
      <c r="AB303" s="284"/>
      <c r="AC303" s="314"/>
      <c r="AD303" s="313"/>
      <c r="AE303" s="313"/>
      <c r="AF303" s="266"/>
      <c r="AG303" s="314"/>
      <c r="AH303" s="297"/>
      <c r="AI303" s="297"/>
      <c r="AJ303" s="266"/>
    </row>
    <row r="304" spans="2:36" s="36" customFormat="1" ht="132" customHeight="1" x14ac:dyDescent="0.3">
      <c r="B304" s="225" t="s">
        <v>934</v>
      </c>
      <c r="C304" s="225" t="s">
        <v>215</v>
      </c>
      <c r="D304" s="225" t="s">
        <v>106</v>
      </c>
      <c r="E304" s="227" t="s">
        <v>67</v>
      </c>
      <c r="F304" s="227" t="s">
        <v>134</v>
      </c>
      <c r="G304" s="227" t="s">
        <v>147</v>
      </c>
      <c r="H304" s="225" t="s">
        <v>70</v>
      </c>
      <c r="I304" s="225" t="s">
        <v>79</v>
      </c>
      <c r="J304" s="11" t="s">
        <v>208</v>
      </c>
      <c r="K304" s="7" t="s">
        <v>107</v>
      </c>
      <c r="L304" s="7" t="s">
        <v>86</v>
      </c>
      <c r="M304" s="7">
        <v>40</v>
      </c>
      <c r="N304" s="273" t="s">
        <v>108</v>
      </c>
      <c r="O304" s="225" t="s">
        <v>217</v>
      </c>
      <c r="P304" s="225" t="s">
        <v>75</v>
      </c>
      <c r="Q304" s="225" t="s">
        <v>76</v>
      </c>
      <c r="R304" s="274" t="s">
        <v>77</v>
      </c>
      <c r="S304" s="274" t="s">
        <v>109</v>
      </c>
      <c r="T304" s="275">
        <f>V304+Y304</f>
        <v>107000</v>
      </c>
      <c r="U304" s="275">
        <f>+T304</f>
        <v>107000</v>
      </c>
      <c r="V304" s="238">
        <v>90950</v>
      </c>
      <c r="W304" s="276" t="s">
        <v>79</v>
      </c>
      <c r="X304" s="276" t="s">
        <v>79</v>
      </c>
      <c r="Y304" s="276">
        <v>16050</v>
      </c>
      <c r="Z304" s="276" t="s">
        <v>98</v>
      </c>
      <c r="AA304" s="276" t="s">
        <v>79</v>
      </c>
      <c r="AB304" s="276">
        <v>8675.68</v>
      </c>
      <c r="AC304" s="273" t="s">
        <v>149</v>
      </c>
      <c r="AD304" s="272" t="s">
        <v>79</v>
      </c>
      <c r="AE304" s="272">
        <f>V304+Y304</f>
        <v>107000</v>
      </c>
      <c r="AF304" s="273" t="s">
        <v>79</v>
      </c>
      <c r="AG304" s="273" t="s">
        <v>33</v>
      </c>
      <c r="AH304" s="273" t="s">
        <v>160</v>
      </c>
      <c r="AI304" s="273" t="s">
        <v>161</v>
      </c>
      <c r="AJ304" s="273"/>
    </row>
    <row r="305" spans="2:36" s="36" customFormat="1" ht="59.1" customHeight="1" x14ac:dyDescent="0.3">
      <c r="B305" s="225"/>
      <c r="C305" s="225"/>
      <c r="D305" s="225"/>
      <c r="E305" s="227"/>
      <c r="F305" s="227"/>
      <c r="G305" s="227"/>
      <c r="H305" s="225"/>
      <c r="I305" s="225"/>
      <c r="J305" s="11" t="s">
        <v>127</v>
      </c>
      <c r="K305" s="7" t="s">
        <v>128</v>
      </c>
      <c r="L305" s="7" t="s">
        <v>85</v>
      </c>
      <c r="M305" s="63">
        <v>9</v>
      </c>
      <c r="N305" s="273"/>
      <c r="O305" s="225"/>
      <c r="P305" s="225"/>
      <c r="Q305" s="225"/>
      <c r="R305" s="274"/>
      <c r="S305" s="274"/>
      <c r="T305" s="275"/>
      <c r="U305" s="275"/>
      <c r="V305" s="240"/>
      <c r="W305" s="276"/>
      <c r="X305" s="276"/>
      <c r="Y305" s="276"/>
      <c r="Z305" s="276"/>
      <c r="AA305" s="276"/>
      <c r="AB305" s="276"/>
      <c r="AC305" s="273"/>
      <c r="AD305" s="272"/>
      <c r="AE305" s="272"/>
      <c r="AF305" s="225"/>
      <c r="AG305" s="273"/>
      <c r="AH305" s="273"/>
      <c r="AI305" s="273"/>
      <c r="AJ305" s="225"/>
    </row>
    <row r="306" spans="2:36" s="36" customFormat="1" ht="89.1" customHeight="1" x14ac:dyDescent="0.3">
      <c r="B306" s="225" t="s">
        <v>935</v>
      </c>
      <c r="C306" s="225" t="s">
        <v>218</v>
      </c>
      <c r="D306" s="225" t="s">
        <v>106</v>
      </c>
      <c r="E306" s="227" t="s">
        <v>67</v>
      </c>
      <c r="F306" s="227" t="s">
        <v>134</v>
      </c>
      <c r="G306" s="227" t="s">
        <v>147</v>
      </c>
      <c r="H306" s="225" t="s">
        <v>70</v>
      </c>
      <c r="I306" s="225" t="s">
        <v>79</v>
      </c>
      <c r="J306" s="506" t="s">
        <v>208</v>
      </c>
      <c r="K306" s="261" t="s">
        <v>107</v>
      </c>
      <c r="L306" s="261" t="s">
        <v>86</v>
      </c>
      <c r="M306" s="261">
        <v>40</v>
      </c>
      <c r="N306" s="273" t="s">
        <v>108</v>
      </c>
      <c r="O306" s="225" t="s">
        <v>217</v>
      </c>
      <c r="P306" s="225" t="s">
        <v>75</v>
      </c>
      <c r="Q306" s="225" t="s">
        <v>76</v>
      </c>
      <c r="R306" s="274" t="s">
        <v>77</v>
      </c>
      <c r="S306" s="274" t="s">
        <v>109</v>
      </c>
      <c r="T306" s="275">
        <f>V306+Y306</f>
        <v>21400</v>
      </c>
      <c r="U306" s="275">
        <f>T306</f>
        <v>21400</v>
      </c>
      <c r="V306" s="238">
        <v>18190</v>
      </c>
      <c r="W306" s="276" t="s">
        <v>79</v>
      </c>
      <c r="X306" s="276" t="s">
        <v>79</v>
      </c>
      <c r="Y306" s="276">
        <v>3210</v>
      </c>
      <c r="Z306" s="276" t="s">
        <v>98</v>
      </c>
      <c r="AA306" s="276" t="s">
        <v>79</v>
      </c>
      <c r="AB306" s="276">
        <v>1735.14</v>
      </c>
      <c r="AC306" s="273" t="s">
        <v>149</v>
      </c>
      <c r="AD306" s="272" t="s">
        <v>79</v>
      </c>
      <c r="AE306" s="272">
        <f>V306+Y306</f>
        <v>21400</v>
      </c>
      <c r="AF306" s="273" t="s">
        <v>79</v>
      </c>
      <c r="AG306" s="273" t="s">
        <v>33</v>
      </c>
      <c r="AH306" s="273" t="s">
        <v>160</v>
      </c>
      <c r="AI306" s="273" t="s">
        <v>161</v>
      </c>
      <c r="AJ306" s="273"/>
    </row>
    <row r="307" spans="2:36" s="36" customFormat="1" ht="86.1" customHeight="1" x14ac:dyDescent="0.3">
      <c r="B307" s="225"/>
      <c r="C307" s="225"/>
      <c r="D307" s="225"/>
      <c r="E307" s="227"/>
      <c r="F307" s="227"/>
      <c r="G307" s="227"/>
      <c r="H307" s="225"/>
      <c r="I307" s="225"/>
      <c r="J307" s="507"/>
      <c r="K307" s="242"/>
      <c r="L307" s="242"/>
      <c r="M307" s="242"/>
      <c r="N307" s="273"/>
      <c r="O307" s="225"/>
      <c r="P307" s="225"/>
      <c r="Q307" s="225"/>
      <c r="R307" s="274"/>
      <c r="S307" s="274"/>
      <c r="T307" s="275"/>
      <c r="U307" s="275"/>
      <c r="V307" s="239"/>
      <c r="W307" s="276"/>
      <c r="X307" s="276"/>
      <c r="Y307" s="276"/>
      <c r="Z307" s="276"/>
      <c r="AA307" s="276"/>
      <c r="AB307" s="276"/>
      <c r="AC307" s="273"/>
      <c r="AD307" s="272"/>
      <c r="AE307" s="272"/>
      <c r="AF307" s="225"/>
      <c r="AG307" s="273"/>
      <c r="AH307" s="273"/>
      <c r="AI307" s="273"/>
      <c r="AJ307" s="225"/>
    </row>
    <row r="308" spans="2:36" s="36" customFormat="1" ht="59.1" customHeight="1" x14ac:dyDescent="0.3">
      <c r="B308" s="225"/>
      <c r="C308" s="225"/>
      <c r="D308" s="225"/>
      <c r="E308" s="227"/>
      <c r="F308" s="227"/>
      <c r="G308" s="227"/>
      <c r="H308" s="225"/>
      <c r="I308" s="225"/>
      <c r="J308" s="11" t="s">
        <v>127</v>
      </c>
      <c r="K308" s="7" t="s">
        <v>128</v>
      </c>
      <c r="L308" s="7" t="s">
        <v>85</v>
      </c>
      <c r="M308" s="63">
        <v>15</v>
      </c>
      <c r="N308" s="273"/>
      <c r="O308" s="225"/>
      <c r="P308" s="225"/>
      <c r="Q308" s="225"/>
      <c r="R308" s="274"/>
      <c r="S308" s="274"/>
      <c r="T308" s="275"/>
      <c r="U308" s="275"/>
      <c r="V308" s="240"/>
      <c r="W308" s="276"/>
      <c r="X308" s="276"/>
      <c r="Y308" s="276"/>
      <c r="Z308" s="276"/>
      <c r="AA308" s="276"/>
      <c r="AB308" s="276"/>
      <c r="AC308" s="273"/>
      <c r="AD308" s="272"/>
      <c r="AE308" s="272"/>
      <c r="AF308" s="225"/>
      <c r="AG308" s="273"/>
      <c r="AH308" s="273"/>
      <c r="AI308" s="273"/>
      <c r="AJ308" s="225"/>
    </row>
    <row r="309" spans="2:36" ht="52.2" customHeight="1" x14ac:dyDescent="0.3">
      <c r="B309" s="225" t="s">
        <v>936</v>
      </c>
      <c r="C309" s="225" t="s">
        <v>216</v>
      </c>
      <c r="D309" s="225" t="s">
        <v>66</v>
      </c>
      <c r="E309" s="227" t="s">
        <v>67</v>
      </c>
      <c r="F309" s="227" t="s">
        <v>132</v>
      </c>
      <c r="G309" s="227" t="s">
        <v>69</v>
      </c>
      <c r="H309" s="225" t="s">
        <v>70</v>
      </c>
      <c r="I309" s="225" t="s">
        <v>79</v>
      </c>
      <c r="J309" s="11" t="s">
        <v>113</v>
      </c>
      <c r="K309" s="7" t="s">
        <v>114</v>
      </c>
      <c r="L309" s="7" t="s">
        <v>115</v>
      </c>
      <c r="M309" s="7">
        <v>1</v>
      </c>
      <c r="N309" s="273" t="s">
        <v>108</v>
      </c>
      <c r="O309" s="225" t="s">
        <v>217</v>
      </c>
      <c r="P309" s="225" t="s">
        <v>75</v>
      </c>
      <c r="Q309" s="225" t="s">
        <v>76</v>
      </c>
      <c r="R309" s="274" t="s">
        <v>77</v>
      </c>
      <c r="S309" s="274" t="s">
        <v>109</v>
      </c>
      <c r="T309" s="275">
        <f>V309+Y309</f>
        <v>97553.739999999991</v>
      </c>
      <c r="U309" s="275">
        <f>+T309</f>
        <v>97553.739999999991</v>
      </c>
      <c r="V309" s="276">
        <v>82920.67</v>
      </c>
      <c r="W309" s="276" t="s">
        <v>79</v>
      </c>
      <c r="X309" s="276" t="s">
        <v>79</v>
      </c>
      <c r="Y309" s="276">
        <v>14633.07</v>
      </c>
      <c r="Z309" s="276" t="s">
        <v>79</v>
      </c>
      <c r="AA309" s="276" t="s">
        <v>79</v>
      </c>
      <c r="AB309" s="276">
        <v>7909.77</v>
      </c>
      <c r="AC309" s="273" t="s">
        <v>80</v>
      </c>
      <c r="AD309" s="272" t="s">
        <v>79</v>
      </c>
      <c r="AE309" s="272">
        <f>V309+Y309</f>
        <v>97553.739999999991</v>
      </c>
      <c r="AF309" s="273" t="s">
        <v>79</v>
      </c>
      <c r="AG309" s="273" t="s">
        <v>33</v>
      </c>
      <c r="AH309" s="273" t="s">
        <v>160</v>
      </c>
      <c r="AI309" s="273" t="s">
        <v>161</v>
      </c>
      <c r="AJ309" s="273"/>
    </row>
    <row r="310" spans="2:36" ht="55.2" x14ac:dyDescent="0.3">
      <c r="B310" s="225"/>
      <c r="C310" s="225"/>
      <c r="D310" s="225"/>
      <c r="E310" s="227"/>
      <c r="F310" s="227"/>
      <c r="G310" s="227"/>
      <c r="H310" s="225"/>
      <c r="I310" s="225"/>
      <c r="J310" s="11" t="s">
        <v>116</v>
      </c>
      <c r="K310" s="7" t="s">
        <v>117</v>
      </c>
      <c r="L310" s="7" t="s">
        <v>85</v>
      </c>
      <c r="M310" s="7">
        <v>1</v>
      </c>
      <c r="N310" s="273"/>
      <c r="O310" s="225"/>
      <c r="P310" s="225"/>
      <c r="Q310" s="225"/>
      <c r="R310" s="274"/>
      <c r="S310" s="274"/>
      <c r="T310" s="275"/>
      <c r="U310" s="275"/>
      <c r="V310" s="276"/>
      <c r="W310" s="276"/>
      <c r="X310" s="276"/>
      <c r="Y310" s="276"/>
      <c r="Z310" s="276"/>
      <c r="AA310" s="276"/>
      <c r="AB310" s="276"/>
      <c r="AC310" s="273"/>
      <c r="AD310" s="272"/>
      <c r="AE310" s="272"/>
      <c r="AF310" s="225"/>
      <c r="AG310" s="273"/>
      <c r="AH310" s="273"/>
      <c r="AI310" s="273"/>
      <c r="AJ310" s="225"/>
    </row>
    <row r="311" spans="2:36" ht="41.4" x14ac:dyDescent="0.3">
      <c r="B311" s="225"/>
      <c r="C311" s="225"/>
      <c r="D311" s="225"/>
      <c r="E311" s="227"/>
      <c r="F311" s="227"/>
      <c r="G311" s="227"/>
      <c r="H311" s="225"/>
      <c r="I311" s="225"/>
      <c r="J311" s="11" t="s">
        <v>209</v>
      </c>
      <c r="K311" s="7" t="s">
        <v>118</v>
      </c>
      <c r="L311" s="7" t="s">
        <v>119</v>
      </c>
      <c r="M311" s="7">
        <v>1</v>
      </c>
      <c r="N311" s="273"/>
      <c r="O311" s="225"/>
      <c r="P311" s="225"/>
      <c r="Q311" s="225"/>
      <c r="R311" s="274"/>
      <c r="S311" s="274"/>
      <c r="T311" s="275"/>
      <c r="U311" s="275"/>
      <c r="V311" s="276"/>
      <c r="W311" s="276"/>
      <c r="X311" s="276"/>
      <c r="Y311" s="276"/>
      <c r="Z311" s="276"/>
      <c r="AA311" s="276"/>
      <c r="AB311" s="276"/>
      <c r="AC311" s="273"/>
      <c r="AD311" s="272"/>
      <c r="AE311" s="272"/>
      <c r="AF311" s="225"/>
      <c r="AG311" s="273"/>
      <c r="AH311" s="273"/>
      <c r="AI311" s="273"/>
      <c r="AJ311" s="225"/>
    </row>
    <row r="312" spans="2:36" ht="65.25" customHeight="1" x14ac:dyDescent="0.3">
      <c r="B312" s="225"/>
      <c r="C312" s="225"/>
      <c r="D312" s="225"/>
      <c r="E312" s="227"/>
      <c r="F312" s="227"/>
      <c r="G312" s="227"/>
      <c r="H312" s="225"/>
      <c r="I312" s="225"/>
      <c r="J312" s="11" t="s">
        <v>120</v>
      </c>
      <c r="K312" s="7" t="s">
        <v>121</v>
      </c>
      <c r="L312" s="7" t="s">
        <v>119</v>
      </c>
      <c r="M312" s="7">
        <v>1</v>
      </c>
      <c r="N312" s="273"/>
      <c r="O312" s="225"/>
      <c r="P312" s="225"/>
      <c r="Q312" s="225"/>
      <c r="R312" s="274"/>
      <c r="S312" s="274"/>
      <c r="T312" s="275"/>
      <c r="U312" s="275"/>
      <c r="V312" s="276"/>
      <c r="W312" s="276"/>
      <c r="X312" s="276"/>
      <c r="Y312" s="276"/>
      <c r="Z312" s="276"/>
      <c r="AA312" s="276"/>
      <c r="AB312" s="276"/>
      <c r="AC312" s="273"/>
      <c r="AD312" s="272"/>
      <c r="AE312" s="272"/>
      <c r="AF312" s="225"/>
      <c r="AG312" s="273"/>
      <c r="AH312" s="273"/>
      <c r="AI312" s="273"/>
      <c r="AJ312" s="225"/>
    </row>
    <row r="313" spans="2:36" s="36" customFormat="1" ht="96.6" x14ac:dyDescent="0.3">
      <c r="B313" s="225" t="s">
        <v>1128</v>
      </c>
      <c r="C313" s="225" t="s">
        <v>214</v>
      </c>
      <c r="D313" s="225" t="s">
        <v>106</v>
      </c>
      <c r="E313" s="227" t="s">
        <v>67</v>
      </c>
      <c r="F313" s="227" t="s">
        <v>134</v>
      </c>
      <c r="G313" s="227" t="s">
        <v>147</v>
      </c>
      <c r="H313" s="225" t="s">
        <v>70</v>
      </c>
      <c r="I313" s="225" t="s">
        <v>79</v>
      </c>
      <c r="J313" s="11" t="s">
        <v>208</v>
      </c>
      <c r="K313" s="7" t="s">
        <v>107</v>
      </c>
      <c r="L313" s="7" t="s">
        <v>86</v>
      </c>
      <c r="M313" s="7">
        <v>40</v>
      </c>
      <c r="N313" s="273" t="s">
        <v>108</v>
      </c>
      <c r="O313" s="225" t="s">
        <v>217</v>
      </c>
      <c r="P313" s="225" t="s">
        <v>75</v>
      </c>
      <c r="Q313" s="225" t="s">
        <v>76</v>
      </c>
      <c r="R313" s="274" t="s">
        <v>77</v>
      </c>
      <c r="S313" s="274" t="s">
        <v>109</v>
      </c>
      <c r="T313" s="275">
        <f>V313+Y313</f>
        <v>32099.99</v>
      </c>
      <c r="U313" s="275">
        <f>T313</f>
        <v>32099.99</v>
      </c>
      <c r="V313" s="238">
        <v>27284.99</v>
      </c>
      <c r="W313" s="276" t="s">
        <v>79</v>
      </c>
      <c r="X313" s="276" t="s">
        <v>79</v>
      </c>
      <c r="Y313" s="276">
        <v>4815</v>
      </c>
      <c r="Z313" s="276" t="s">
        <v>98</v>
      </c>
      <c r="AA313" s="276" t="s">
        <v>79</v>
      </c>
      <c r="AB313" s="276">
        <v>2602.71</v>
      </c>
      <c r="AC313" s="273" t="s">
        <v>149</v>
      </c>
      <c r="AD313" s="272" t="s">
        <v>79</v>
      </c>
      <c r="AE313" s="272">
        <f>V313+Y313</f>
        <v>32099.99</v>
      </c>
      <c r="AF313" s="273" t="s">
        <v>79</v>
      </c>
      <c r="AG313" s="273" t="s">
        <v>33</v>
      </c>
      <c r="AH313" s="303" t="s">
        <v>166</v>
      </c>
      <c r="AI313" s="232" t="s">
        <v>167</v>
      </c>
      <c r="AJ313" s="273"/>
    </row>
    <row r="314" spans="2:36" s="36" customFormat="1" ht="62.4" customHeight="1" x14ac:dyDescent="0.3">
      <c r="B314" s="225"/>
      <c r="C314" s="225"/>
      <c r="D314" s="225"/>
      <c r="E314" s="227"/>
      <c r="F314" s="227"/>
      <c r="G314" s="227"/>
      <c r="H314" s="225"/>
      <c r="I314" s="225"/>
      <c r="J314" s="11" t="s">
        <v>111</v>
      </c>
      <c r="K314" s="7" t="s">
        <v>112</v>
      </c>
      <c r="L314" s="7" t="s">
        <v>85</v>
      </c>
      <c r="M314" s="7">
        <v>1</v>
      </c>
      <c r="N314" s="273"/>
      <c r="O314" s="225"/>
      <c r="P314" s="225"/>
      <c r="Q314" s="225"/>
      <c r="R314" s="274"/>
      <c r="S314" s="274"/>
      <c r="T314" s="275"/>
      <c r="U314" s="275"/>
      <c r="V314" s="239"/>
      <c r="W314" s="276"/>
      <c r="X314" s="276"/>
      <c r="Y314" s="276"/>
      <c r="Z314" s="276"/>
      <c r="AA314" s="276"/>
      <c r="AB314" s="276"/>
      <c r="AC314" s="273"/>
      <c r="AD314" s="272"/>
      <c r="AE314" s="272"/>
      <c r="AF314" s="225"/>
      <c r="AG314" s="273"/>
      <c r="AH314" s="233"/>
      <c r="AI314" s="233"/>
      <c r="AJ314" s="225"/>
    </row>
    <row r="315" spans="2:36" s="36" customFormat="1" ht="59.1" customHeight="1" x14ac:dyDescent="0.3">
      <c r="B315" s="225"/>
      <c r="C315" s="225"/>
      <c r="D315" s="225"/>
      <c r="E315" s="227"/>
      <c r="F315" s="227"/>
      <c r="G315" s="227"/>
      <c r="H315" s="225"/>
      <c r="I315" s="225"/>
      <c r="J315" s="11" t="s">
        <v>127</v>
      </c>
      <c r="K315" s="7" t="s">
        <v>128</v>
      </c>
      <c r="L315" s="7" t="s">
        <v>85</v>
      </c>
      <c r="M315" s="63">
        <v>40</v>
      </c>
      <c r="N315" s="273"/>
      <c r="O315" s="225"/>
      <c r="P315" s="225"/>
      <c r="Q315" s="225"/>
      <c r="R315" s="274"/>
      <c r="S315" s="274"/>
      <c r="T315" s="275"/>
      <c r="U315" s="275"/>
      <c r="V315" s="240"/>
      <c r="W315" s="276"/>
      <c r="X315" s="276"/>
      <c r="Y315" s="276"/>
      <c r="Z315" s="276"/>
      <c r="AA315" s="276"/>
      <c r="AB315" s="276"/>
      <c r="AC315" s="273"/>
      <c r="AD315" s="272"/>
      <c r="AE315" s="272"/>
      <c r="AF315" s="225"/>
      <c r="AG315" s="273"/>
      <c r="AH315" s="234"/>
      <c r="AI315" s="234"/>
      <c r="AJ315" s="225"/>
    </row>
    <row r="316" spans="2:36" s="36" customFormat="1" ht="132" customHeight="1" x14ac:dyDescent="0.3">
      <c r="B316" s="261" t="s">
        <v>284</v>
      </c>
      <c r="C316" s="261" t="s">
        <v>285</v>
      </c>
      <c r="D316" s="261" t="s">
        <v>106</v>
      </c>
      <c r="E316" s="311" t="s">
        <v>67</v>
      </c>
      <c r="F316" s="299" t="s">
        <v>134</v>
      </c>
      <c r="G316" s="311" t="s">
        <v>147</v>
      </c>
      <c r="H316" s="304" t="s">
        <v>70</v>
      </c>
      <c r="I316" s="304" t="s">
        <v>79</v>
      </c>
      <c r="J316" s="11" t="s">
        <v>208</v>
      </c>
      <c r="K316" s="7" t="s">
        <v>107</v>
      </c>
      <c r="L316" s="7" t="s">
        <v>86</v>
      </c>
      <c r="M316" s="7">
        <v>40</v>
      </c>
      <c r="N316" s="303" t="s">
        <v>108</v>
      </c>
      <c r="O316" s="261" t="s">
        <v>288</v>
      </c>
      <c r="P316" s="261" t="s">
        <v>75</v>
      </c>
      <c r="Q316" s="261" t="s">
        <v>76</v>
      </c>
      <c r="R316" s="309" t="s">
        <v>77</v>
      </c>
      <c r="S316" s="309" t="s">
        <v>109</v>
      </c>
      <c r="T316" s="235">
        <f>V316+Y316</f>
        <v>96904.05</v>
      </c>
      <c r="U316" s="235" t="s">
        <v>79</v>
      </c>
      <c r="V316" s="238">
        <v>82368.44</v>
      </c>
      <c r="W316" s="238" t="s">
        <v>79</v>
      </c>
      <c r="X316" s="238" t="s">
        <v>79</v>
      </c>
      <c r="Y316" s="238">
        <v>14535.61</v>
      </c>
      <c r="Z316" s="238" t="s">
        <v>98</v>
      </c>
      <c r="AA316" s="238" t="s">
        <v>79</v>
      </c>
      <c r="AB316" s="238">
        <v>10767.12</v>
      </c>
      <c r="AC316" s="232" t="s">
        <v>149</v>
      </c>
      <c r="AD316" s="292" t="s">
        <v>79</v>
      </c>
      <c r="AE316" s="292">
        <f>V316+Y316</f>
        <v>96904.05</v>
      </c>
      <c r="AF316" s="232" t="s">
        <v>79</v>
      </c>
      <c r="AG316" s="232" t="s">
        <v>33</v>
      </c>
      <c r="AH316" s="303" t="s">
        <v>150</v>
      </c>
      <c r="AI316" s="232" t="s">
        <v>157</v>
      </c>
      <c r="AJ316" s="232"/>
    </row>
    <row r="317" spans="2:36" s="36" customFormat="1" ht="64.2" customHeight="1" x14ac:dyDescent="0.3">
      <c r="B317" s="241"/>
      <c r="C317" s="241"/>
      <c r="D317" s="241"/>
      <c r="E317" s="249"/>
      <c r="F317" s="249"/>
      <c r="G317" s="249"/>
      <c r="H317" s="241"/>
      <c r="I317" s="241"/>
      <c r="J317" s="11" t="s">
        <v>111</v>
      </c>
      <c r="K317" s="7" t="s">
        <v>112</v>
      </c>
      <c r="L317" s="7" t="s">
        <v>85</v>
      </c>
      <c r="M317" s="7">
        <v>4</v>
      </c>
      <c r="N317" s="233"/>
      <c r="O317" s="241"/>
      <c r="P317" s="241"/>
      <c r="Q317" s="241"/>
      <c r="R317" s="255"/>
      <c r="S317" s="255"/>
      <c r="T317" s="236"/>
      <c r="U317" s="236"/>
      <c r="V317" s="239"/>
      <c r="W317" s="239"/>
      <c r="X317" s="239"/>
      <c r="Y317" s="239"/>
      <c r="Z317" s="239"/>
      <c r="AA317" s="239"/>
      <c r="AB317" s="239"/>
      <c r="AC317" s="233"/>
      <c r="AD317" s="257"/>
      <c r="AE317" s="257"/>
      <c r="AF317" s="241"/>
      <c r="AG317" s="233"/>
      <c r="AH317" s="233"/>
      <c r="AI317" s="233"/>
      <c r="AJ317" s="241"/>
    </row>
    <row r="318" spans="2:36" s="36" customFormat="1" ht="59.1" customHeight="1" x14ac:dyDescent="0.3">
      <c r="B318" s="242"/>
      <c r="C318" s="242"/>
      <c r="D318" s="242"/>
      <c r="E318" s="265"/>
      <c r="F318" s="265"/>
      <c r="G318" s="265"/>
      <c r="H318" s="242"/>
      <c r="I318" s="242"/>
      <c r="J318" s="11" t="s">
        <v>127</v>
      </c>
      <c r="K318" s="7" t="s">
        <v>128</v>
      </c>
      <c r="L318" s="7" t="s">
        <v>85</v>
      </c>
      <c r="M318" s="63">
        <v>120</v>
      </c>
      <c r="N318" s="234"/>
      <c r="O318" s="242"/>
      <c r="P318" s="242"/>
      <c r="Q318" s="242"/>
      <c r="R318" s="256"/>
      <c r="S318" s="256"/>
      <c r="T318" s="237"/>
      <c r="U318" s="237"/>
      <c r="V318" s="240"/>
      <c r="W318" s="240"/>
      <c r="X318" s="240"/>
      <c r="Y318" s="240"/>
      <c r="Z318" s="240"/>
      <c r="AA318" s="240"/>
      <c r="AB318" s="240"/>
      <c r="AC318" s="234"/>
      <c r="AD318" s="258"/>
      <c r="AE318" s="258"/>
      <c r="AF318" s="242"/>
      <c r="AG318" s="234"/>
      <c r="AH318" s="234"/>
      <c r="AI318" s="234"/>
      <c r="AJ318" s="242"/>
    </row>
    <row r="319" spans="2:36" s="36" customFormat="1" ht="112.5" customHeight="1" x14ac:dyDescent="0.3">
      <c r="B319" s="225" t="s">
        <v>286</v>
      </c>
      <c r="C319" s="225" t="s">
        <v>287</v>
      </c>
      <c r="D319" s="225" t="s">
        <v>106</v>
      </c>
      <c r="E319" s="227" t="s">
        <v>67</v>
      </c>
      <c r="F319" s="227" t="s">
        <v>134</v>
      </c>
      <c r="G319" s="227" t="s">
        <v>147</v>
      </c>
      <c r="H319" s="225" t="s">
        <v>70</v>
      </c>
      <c r="I319" s="225" t="s">
        <v>79</v>
      </c>
      <c r="J319" s="11" t="s">
        <v>208</v>
      </c>
      <c r="K319" s="7" t="s">
        <v>107</v>
      </c>
      <c r="L319" s="7" t="s">
        <v>86</v>
      </c>
      <c r="M319" s="7">
        <v>40</v>
      </c>
      <c r="N319" s="273" t="s">
        <v>108</v>
      </c>
      <c r="O319" s="225" t="s">
        <v>288</v>
      </c>
      <c r="P319" s="225" t="s">
        <v>75</v>
      </c>
      <c r="Q319" s="225" t="s">
        <v>76</v>
      </c>
      <c r="R319" s="274" t="s">
        <v>77</v>
      </c>
      <c r="S319" s="274" t="s">
        <v>109</v>
      </c>
      <c r="T319" s="275">
        <f>V319+Y319</f>
        <v>19624.909999999996</v>
      </c>
      <c r="U319" s="275" t="s">
        <v>79</v>
      </c>
      <c r="V319" s="238">
        <v>16681.169999999998</v>
      </c>
      <c r="W319" s="276" t="s">
        <v>79</v>
      </c>
      <c r="X319" s="276" t="s">
        <v>79</v>
      </c>
      <c r="Y319" s="276">
        <v>2943.74</v>
      </c>
      <c r="Z319" s="276" t="s">
        <v>98</v>
      </c>
      <c r="AA319" s="276" t="s">
        <v>79</v>
      </c>
      <c r="AB319" s="276">
        <v>2180.54</v>
      </c>
      <c r="AC319" s="273" t="s">
        <v>149</v>
      </c>
      <c r="AD319" s="272" t="s">
        <v>79</v>
      </c>
      <c r="AE319" s="272">
        <f>V319+Y319</f>
        <v>19624.909999999996</v>
      </c>
      <c r="AF319" s="273" t="s">
        <v>79</v>
      </c>
      <c r="AG319" s="273" t="s">
        <v>33</v>
      </c>
      <c r="AH319" s="273" t="s">
        <v>150</v>
      </c>
      <c r="AI319" s="273" t="s">
        <v>157</v>
      </c>
      <c r="AJ319" s="273"/>
    </row>
    <row r="320" spans="2:36" s="36" customFormat="1" ht="86.1" customHeight="1" x14ac:dyDescent="0.3">
      <c r="B320" s="225"/>
      <c r="C320" s="225"/>
      <c r="D320" s="225"/>
      <c r="E320" s="227"/>
      <c r="F320" s="227"/>
      <c r="G320" s="227"/>
      <c r="H320" s="225"/>
      <c r="I320" s="225"/>
      <c r="J320" s="11" t="s">
        <v>111</v>
      </c>
      <c r="K320" s="7" t="s">
        <v>112</v>
      </c>
      <c r="L320" s="7" t="s">
        <v>85</v>
      </c>
      <c r="M320" s="7">
        <v>2</v>
      </c>
      <c r="N320" s="273"/>
      <c r="O320" s="225"/>
      <c r="P320" s="225"/>
      <c r="Q320" s="225"/>
      <c r="R320" s="274"/>
      <c r="S320" s="274"/>
      <c r="T320" s="275"/>
      <c r="U320" s="275"/>
      <c r="V320" s="239"/>
      <c r="W320" s="276"/>
      <c r="X320" s="276"/>
      <c r="Y320" s="276"/>
      <c r="Z320" s="276"/>
      <c r="AA320" s="276"/>
      <c r="AB320" s="276"/>
      <c r="AC320" s="273"/>
      <c r="AD320" s="272"/>
      <c r="AE320" s="272"/>
      <c r="AF320" s="225"/>
      <c r="AG320" s="273"/>
      <c r="AH320" s="273"/>
      <c r="AI320" s="273"/>
      <c r="AJ320" s="225"/>
    </row>
    <row r="321" spans="2:36" s="36" customFormat="1" ht="59.1" customHeight="1" x14ac:dyDescent="0.3">
      <c r="B321" s="225"/>
      <c r="C321" s="225"/>
      <c r="D321" s="225"/>
      <c r="E321" s="227"/>
      <c r="F321" s="227"/>
      <c r="G321" s="227"/>
      <c r="H321" s="225"/>
      <c r="I321" s="225"/>
      <c r="J321" s="11" t="s">
        <v>127</v>
      </c>
      <c r="K321" s="7" t="s">
        <v>128</v>
      </c>
      <c r="L321" s="7" t="s">
        <v>85</v>
      </c>
      <c r="M321" s="63">
        <v>37</v>
      </c>
      <c r="N321" s="273"/>
      <c r="O321" s="225"/>
      <c r="P321" s="225"/>
      <c r="Q321" s="225"/>
      <c r="R321" s="274"/>
      <c r="S321" s="274"/>
      <c r="T321" s="275"/>
      <c r="U321" s="275"/>
      <c r="V321" s="240"/>
      <c r="W321" s="276"/>
      <c r="X321" s="276"/>
      <c r="Y321" s="276"/>
      <c r="Z321" s="276"/>
      <c r="AA321" s="276"/>
      <c r="AB321" s="276"/>
      <c r="AC321" s="273"/>
      <c r="AD321" s="272"/>
      <c r="AE321" s="272"/>
      <c r="AF321" s="225"/>
      <c r="AG321" s="273"/>
      <c r="AH321" s="273"/>
      <c r="AI321" s="273"/>
      <c r="AJ321" s="225"/>
    </row>
    <row r="322" spans="2:36" s="36" customFormat="1" ht="132" customHeight="1" x14ac:dyDescent="0.3">
      <c r="B322" s="225" t="s">
        <v>289</v>
      </c>
      <c r="C322" s="225" t="s">
        <v>290</v>
      </c>
      <c r="D322" s="225" t="s">
        <v>106</v>
      </c>
      <c r="E322" s="227" t="s">
        <v>67</v>
      </c>
      <c r="F322" s="227" t="s">
        <v>134</v>
      </c>
      <c r="G322" s="227" t="s">
        <v>147</v>
      </c>
      <c r="H322" s="225" t="s">
        <v>70</v>
      </c>
      <c r="I322" s="225" t="s">
        <v>79</v>
      </c>
      <c r="J322" s="11" t="s">
        <v>208</v>
      </c>
      <c r="K322" s="7" t="s">
        <v>107</v>
      </c>
      <c r="L322" s="7" t="s">
        <v>86</v>
      </c>
      <c r="M322" s="7">
        <v>40</v>
      </c>
      <c r="N322" s="273" t="s">
        <v>108</v>
      </c>
      <c r="O322" s="225" t="s">
        <v>288</v>
      </c>
      <c r="P322" s="225" t="s">
        <v>75</v>
      </c>
      <c r="Q322" s="225" t="s">
        <v>76</v>
      </c>
      <c r="R322" s="274" t="s">
        <v>77</v>
      </c>
      <c r="S322" s="274" t="s">
        <v>109</v>
      </c>
      <c r="T322" s="275">
        <f>V322+Y322</f>
        <v>27069.22</v>
      </c>
      <c r="U322" s="275" t="s">
        <v>79</v>
      </c>
      <c r="V322" s="238">
        <v>23008.84</v>
      </c>
      <c r="W322" s="276" t="s">
        <v>79</v>
      </c>
      <c r="X322" s="276" t="s">
        <v>79</v>
      </c>
      <c r="Y322" s="276">
        <v>4060.38</v>
      </c>
      <c r="Z322" s="276" t="s">
        <v>98</v>
      </c>
      <c r="AA322" s="276" t="s">
        <v>79</v>
      </c>
      <c r="AB322" s="276">
        <v>3007.69</v>
      </c>
      <c r="AC322" s="273" t="s">
        <v>149</v>
      </c>
      <c r="AD322" s="272" t="s">
        <v>79</v>
      </c>
      <c r="AE322" s="272">
        <f>V322+Y322</f>
        <v>27069.22</v>
      </c>
      <c r="AF322" s="273" t="s">
        <v>79</v>
      </c>
      <c r="AG322" s="273" t="s">
        <v>33</v>
      </c>
      <c r="AH322" s="273" t="s">
        <v>150</v>
      </c>
      <c r="AI322" s="273" t="s">
        <v>157</v>
      </c>
      <c r="AJ322" s="273"/>
    </row>
    <row r="323" spans="2:36" s="36" customFormat="1" ht="86.1" customHeight="1" x14ac:dyDescent="0.3">
      <c r="B323" s="225"/>
      <c r="C323" s="225"/>
      <c r="D323" s="225"/>
      <c r="E323" s="227"/>
      <c r="F323" s="227"/>
      <c r="G323" s="227"/>
      <c r="H323" s="225"/>
      <c r="I323" s="225"/>
      <c r="J323" s="11" t="s">
        <v>111</v>
      </c>
      <c r="K323" s="7" t="s">
        <v>112</v>
      </c>
      <c r="L323" s="7" t="s">
        <v>85</v>
      </c>
      <c r="M323" s="7">
        <v>2</v>
      </c>
      <c r="N323" s="273"/>
      <c r="O323" s="225"/>
      <c r="P323" s="225"/>
      <c r="Q323" s="225"/>
      <c r="R323" s="274"/>
      <c r="S323" s="274"/>
      <c r="T323" s="275"/>
      <c r="U323" s="275"/>
      <c r="V323" s="239"/>
      <c r="W323" s="276"/>
      <c r="X323" s="276"/>
      <c r="Y323" s="276"/>
      <c r="Z323" s="276"/>
      <c r="AA323" s="276"/>
      <c r="AB323" s="276"/>
      <c r="AC323" s="273"/>
      <c r="AD323" s="272"/>
      <c r="AE323" s="272"/>
      <c r="AF323" s="225"/>
      <c r="AG323" s="273"/>
      <c r="AH323" s="273"/>
      <c r="AI323" s="273"/>
      <c r="AJ323" s="225"/>
    </row>
    <row r="324" spans="2:36" s="36" customFormat="1" ht="59.1" customHeight="1" x14ac:dyDescent="0.3">
      <c r="B324" s="225"/>
      <c r="C324" s="225"/>
      <c r="D324" s="225"/>
      <c r="E324" s="227"/>
      <c r="F324" s="227"/>
      <c r="G324" s="227"/>
      <c r="H324" s="225"/>
      <c r="I324" s="225"/>
      <c r="J324" s="11" t="s">
        <v>127</v>
      </c>
      <c r="K324" s="7" t="s">
        <v>128</v>
      </c>
      <c r="L324" s="7" t="s">
        <v>85</v>
      </c>
      <c r="M324" s="63">
        <v>6</v>
      </c>
      <c r="N324" s="273"/>
      <c r="O324" s="225"/>
      <c r="P324" s="225"/>
      <c r="Q324" s="225"/>
      <c r="R324" s="274"/>
      <c r="S324" s="274"/>
      <c r="T324" s="275"/>
      <c r="U324" s="275"/>
      <c r="V324" s="240"/>
      <c r="W324" s="276"/>
      <c r="X324" s="276"/>
      <c r="Y324" s="276"/>
      <c r="Z324" s="276"/>
      <c r="AA324" s="276"/>
      <c r="AB324" s="276"/>
      <c r="AC324" s="273"/>
      <c r="AD324" s="272"/>
      <c r="AE324" s="272"/>
      <c r="AF324" s="225"/>
      <c r="AG324" s="273"/>
      <c r="AH324" s="273"/>
      <c r="AI324" s="273"/>
      <c r="AJ324" s="225"/>
    </row>
    <row r="325" spans="2:36" ht="52.2" customHeight="1" x14ac:dyDescent="0.3">
      <c r="B325" s="225" t="s">
        <v>291</v>
      </c>
      <c r="C325" s="225" t="s">
        <v>292</v>
      </c>
      <c r="D325" s="225" t="s">
        <v>66</v>
      </c>
      <c r="E325" s="227" t="s">
        <v>67</v>
      </c>
      <c r="F325" s="227" t="s">
        <v>132</v>
      </c>
      <c r="G325" s="227" t="s">
        <v>69</v>
      </c>
      <c r="H325" s="225" t="s">
        <v>70</v>
      </c>
      <c r="I325" s="225" t="s">
        <v>79</v>
      </c>
      <c r="J325" s="11" t="s">
        <v>113</v>
      </c>
      <c r="K325" s="7" t="s">
        <v>114</v>
      </c>
      <c r="L325" s="7" t="s">
        <v>115</v>
      </c>
      <c r="M325" s="7">
        <v>1.5</v>
      </c>
      <c r="N325" s="273" t="s">
        <v>108</v>
      </c>
      <c r="O325" s="225" t="s">
        <v>293</v>
      </c>
      <c r="P325" s="225" t="s">
        <v>75</v>
      </c>
      <c r="Q325" s="225" t="s">
        <v>76</v>
      </c>
      <c r="R325" s="274" t="s">
        <v>77</v>
      </c>
      <c r="S325" s="274" t="s">
        <v>109</v>
      </c>
      <c r="T325" s="275">
        <f>V325+Y325</f>
        <v>107998.52</v>
      </c>
      <c r="U325" s="275" t="s">
        <v>79</v>
      </c>
      <c r="V325" s="276">
        <v>91798.74</v>
      </c>
      <c r="W325" s="276" t="s">
        <v>79</v>
      </c>
      <c r="X325" s="276" t="s">
        <v>79</v>
      </c>
      <c r="Y325" s="276">
        <v>16199.78</v>
      </c>
      <c r="Z325" s="276" t="s">
        <v>79</v>
      </c>
      <c r="AA325" s="276" t="s">
        <v>79</v>
      </c>
      <c r="AB325" s="276">
        <v>11999.84</v>
      </c>
      <c r="AC325" s="273" t="s">
        <v>80</v>
      </c>
      <c r="AD325" s="272" t="s">
        <v>79</v>
      </c>
      <c r="AE325" s="272">
        <f>V325+Y325</f>
        <v>107998.52</v>
      </c>
      <c r="AF325" s="273" t="s">
        <v>79</v>
      </c>
      <c r="AG325" s="273" t="s">
        <v>33</v>
      </c>
      <c r="AH325" s="273" t="s">
        <v>150</v>
      </c>
      <c r="AI325" s="273" t="s">
        <v>157</v>
      </c>
      <c r="AJ325" s="273"/>
    </row>
    <row r="326" spans="2:36" ht="55.2" x14ac:dyDescent="0.3">
      <c r="B326" s="225"/>
      <c r="C326" s="225"/>
      <c r="D326" s="225"/>
      <c r="E326" s="227"/>
      <c r="F326" s="227"/>
      <c r="G326" s="227"/>
      <c r="H326" s="225"/>
      <c r="I326" s="225"/>
      <c r="J326" s="11" t="s">
        <v>116</v>
      </c>
      <c r="K326" s="7" t="s">
        <v>117</v>
      </c>
      <c r="L326" s="7" t="s">
        <v>85</v>
      </c>
      <c r="M326" s="7">
        <v>1</v>
      </c>
      <c r="N326" s="273"/>
      <c r="O326" s="225"/>
      <c r="P326" s="225"/>
      <c r="Q326" s="225"/>
      <c r="R326" s="274"/>
      <c r="S326" s="274"/>
      <c r="T326" s="275"/>
      <c r="U326" s="275"/>
      <c r="V326" s="276"/>
      <c r="W326" s="276"/>
      <c r="X326" s="276"/>
      <c r="Y326" s="276"/>
      <c r="Z326" s="276"/>
      <c r="AA326" s="276"/>
      <c r="AB326" s="276"/>
      <c r="AC326" s="273"/>
      <c r="AD326" s="272"/>
      <c r="AE326" s="272"/>
      <c r="AF326" s="225"/>
      <c r="AG326" s="273"/>
      <c r="AH326" s="273"/>
      <c r="AI326" s="273"/>
      <c r="AJ326" s="225"/>
    </row>
    <row r="327" spans="2:36" ht="41.4" x14ac:dyDescent="0.3">
      <c r="B327" s="225"/>
      <c r="C327" s="225"/>
      <c r="D327" s="225"/>
      <c r="E327" s="227"/>
      <c r="F327" s="227"/>
      <c r="G327" s="227"/>
      <c r="H327" s="225"/>
      <c r="I327" s="225"/>
      <c r="J327" s="11" t="s">
        <v>209</v>
      </c>
      <c r="K327" s="7" t="s">
        <v>118</v>
      </c>
      <c r="L327" s="7" t="s">
        <v>119</v>
      </c>
      <c r="M327" s="7">
        <v>1</v>
      </c>
      <c r="N327" s="273"/>
      <c r="O327" s="225"/>
      <c r="P327" s="225"/>
      <c r="Q327" s="225"/>
      <c r="R327" s="274"/>
      <c r="S327" s="274"/>
      <c r="T327" s="275"/>
      <c r="U327" s="275"/>
      <c r="V327" s="276"/>
      <c r="W327" s="276"/>
      <c r="X327" s="276"/>
      <c r="Y327" s="276"/>
      <c r="Z327" s="276"/>
      <c r="AA327" s="276"/>
      <c r="AB327" s="276"/>
      <c r="AC327" s="273"/>
      <c r="AD327" s="272"/>
      <c r="AE327" s="272"/>
      <c r="AF327" s="225"/>
      <c r="AG327" s="273"/>
      <c r="AH327" s="273"/>
      <c r="AI327" s="273"/>
      <c r="AJ327" s="225"/>
    </row>
    <row r="328" spans="2:36" ht="44.1" customHeight="1" x14ac:dyDescent="0.3">
      <c r="B328" s="225"/>
      <c r="C328" s="225"/>
      <c r="D328" s="225"/>
      <c r="E328" s="227"/>
      <c r="F328" s="227"/>
      <c r="G328" s="227"/>
      <c r="H328" s="225"/>
      <c r="I328" s="225"/>
      <c r="J328" s="11" t="s">
        <v>120</v>
      </c>
      <c r="K328" s="7" t="s">
        <v>121</v>
      </c>
      <c r="L328" s="7" t="s">
        <v>119</v>
      </c>
      <c r="M328" s="63">
        <v>1</v>
      </c>
      <c r="N328" s="273"/>
      <c r="O328" s="225"/>
      <c r="P328" s="225"/>
      <c r="Q328" s="225"/>
      <c r="R328" s="274"/>
      <c r="S328" s="274"/>
      <c r="T328" s="275"/>
      <c r="U328" s="275"/>
      <c r="V328" s="276"/>
      <c r="W328" s="276"/>
      <c r="X328" s="276"/>
      <c r="Y328" s="276"/>
      <c r="Z328" s="276"/>
      <c r="AA328" s="276"/>
      <c r="AB328" s="276"/>
      <c r="AC328" s="273"/>
      <c r="AD328" s="272"/>
      <c r="AE328" s="272"/>
      <c r="AF328" s="225"/>
      <c r="AG328" s="273"/>
      <c r="AH328" s="273"/>
      <c r="AI328" s="273"/>
      <c r="AJ328" s="225"/>
    </row>
    <row r="329" spans="2:36" s="36" customFormat="1" ht="89.1" customHeight="1" x14ac:dyDescent="0.3">
      <c r="B329" s="225" t="s">
        <v>294</v>
      </c>
      <c r="C329" s="225" t="s">
        <v>285</v>
      </c>
      <c r="D329" s="225" t="s">
        <v>106</v>
      </c>
      <c r="E329" s="227" t="s">
        <v>67</v>
      </c>
      <c r="F329" s="227" t="s">
        <v>134</v>
      </c>
      <c r="G329" s="227" t="s">
        <v>147</v>
      </c>
      <c r="H329" s="225" t="s">
        <v>70</v>
      </c>
      <c r="I329" s="225" t="s">
        <v>79</v>
      </c>
      <c r="J329" s="28" t="s">
        <v>208</v>
      </c>
      <c r="K329" s="14" t="s">
        <v>107</v>
      </c>
      <c r="L329" s="14" t="s">
        <v>86</v>
      </c>
      <c r="M329" s="14">
        <v>40</v>
      </c>
      <c r="N329" s="273" t="s">
        <v>108</v>
      </c>
      <c r="O329" s="225" t="s">
        <v>288</v>
      </c>
      <c r="P329" s="225" t="s">
        <v>75</v>
      </c>
      <c r="Q329" s="225" t="s">
        <v>76</v>
      </c>
      <c r="R329" s="274" t="s">
        <v>77</v>
      </c>
      <c r="S329" s="274" t="s">
        <v>109</v>
      </c>
      <c r="T329" s="275">
        <f>V329+Y329</f>
        <v>146095.95000000001</v>
      </c>
      <c r="U329" s="275" t="s">
        <v>79</v>
      </c>
      <c r="V329" s="238">
        <v>124181.56</v>
      </c>
      <c r="W329" s="276" t="s">
        <v>79</v>
      </c>
      <c r="X329" s="276" t="s">
        <v>79</v>
      </c>
      <c r="Y329" s="276">
        <v>21914.39</v>
      </c>
      <c r="Z329" s="276" t="s">
        <v>98</v>
      </c>
      <c r="AA329" s="276" t="s">
        <v>79</v>
      </c>
      <c r="AB329" s="276">
        <v>16232.88</v>
      </c>
      <c r="AC329" s="273" t="s">
        <v>149</v>
      </c>
      <c r="AD329" s="272" t="s">
        <v>79</v>
      </c>
      <c r="AE329" s="272">
        <f>V329+Y329</f>
        <v>146095.95000000001</v>
      </c>
      <c r="AF329" s="273" t="s">
        <v>79</v>
      </c>
      <c r="AG329" s="273" t="s">
        <v>33</v>
      </c>
      <c r="AH329" s="273" t="s">
        <v>161</v>
      </c>
      <c r="AI329" s="273" t="s">
        <v>179</v>
      </c>
      <c r="AJ329" s="273"/>
    </row>
    <row r="330" spans="2:36" s="36" customFormat="1" ht="86.1" customHeight="1" x14ac:dyDescent="0.3">
      <c r="B330" s="225"/>
      <c r="C330" s="225"/>
      <c r="D330" s="225"/>
      <c r="E330" s="227"/>
      <c r="F330" s="227"/>
      <c r="G330" s="227"/>
      <c r="H330" s="225"/>
      <c r="I330" s="225"/>
      <c r="J330" s="11" t="s">
        <v>111</v>
      </c>
      <c r="K330" s="7" t="s">
        <v>112</v>
      </c>
      <c r="L330" s="7" t="s">
        <v>85</v>
      </c>
      <c r="M330" s="7">
        <v>4</v>
      </c>
      <c r="N330" s="273"/>
      <c r="O330" s="225"/>
      <c r="P330" s="225"/>
      <c r="Q330" s="225"/>
      <c r="R330" s="274"/>
      <c r="S330" s="274"/>
      <c r="T330" s="275"/>
      <c r="U330" s="275"/>
      <c r="V330" s="239"/>
      <c r="W330" s="276"/>
      <c r="X330" s="276"/>
      <c r="Y330" s="276"/>
      <c r="Z330" s="276"/>
      <c r="AA330" s="276"/>
      <c r="AB330" s="276"/>
      <c r="AC330" s="273"/>
      <c r="AD330" s="272"/>
      <c r="AE330" s="272"/>
      <c r="AF330" s="225"/>
      <c r="AG330" s="273"/>
      <c r="AH330" s="273"/>
      <c r="AI330" s="273"/>
      <c r="AJ330" s="225"/>
    </row>
    <row r="331" spans="2:36" s="36" customFormat="1" ht="88.5" customHeight="1" x14ac:dyDescent="0.3">
      <c r="B331" s="225"/>
      <c r="C331" s="225"/>
      <c r="D331" s="225"/>
      <c r="E331" s="227"/>
      <c r="F331" s="227"/>
      <c r="G331" s="227"/>
      <c r="H331" s="225"/>
      <c r="I331" s="225"/>
      <c r="J331" s="11" t="s">
        <v>127</v>
      </c>
      <c r="K331" s="7" t="s">
        <v>128</v>
      </c>
      <c r="L331" s="7" t="s">
        <v>85</v>
      </c>
      <c r="M331" s="63">
        <v>116</v>
      </c>
      <c r="N331" s="273"/>
      <c r="O331" s="225"/>
      <c r="P331" s="225"/>
      <c r="Q331" s="225"/>
      <c r="R331" s="274"/>
      <c r="S331" s="274"/>
      <c r="T331" s="275"/>
      <c r="U331" s="275"/>
      <c r="V331" s="240"/>
      <c r="W331" s="276"/>
      <c r="X331" s="276"/>
      <c r="Y331" s="276"/>
      <c r="Z331" s="276"/>
      <c r="AA331" s="276"/>
      <c r="AB331" s="276"/>
      <c r="AC331" s="273"/>
      <c r="AD331" s="272"/>
      <c r="AE331" s="272"/>
      <c r="AF331" s="225"/>
      <c r="AG331" s="273"/>
      <c r="AH331" s="273"/>
      <c r="AI331" s="273"/>
      <c r="AJ331" s="225"/>
    </row>
    <row r="332" spans="2:36" s="36" customFormat="1" ht="89.1" customHeight="1" x14ac:dyDescent="0.3">
      <c r="B332" s="225" t="s">
        <v>296</v>
      </c>
      <c r="C332" s="225" t="s">
        <v>287</v>
      </c>
      <c r="D332" s="225" t="s">
        <v>106</v>
      </c>
      <c r="E332" s="227" t="s">
        <v>67</v>
      </c>
      <c r="F332" s="227" t="s">
        <v>134</v>
      </c>
      <c r="G332" s="227" t="s">
        <v>147</v>
      </c>
      <c r="H332" s="225" t="s">
        <v>70</v>
      </c>
      <c r="I332" s="225" t="s">
        <v>79</v>
      </c>
      <c r="J332" s="28" t="s">
        <v>208</v>
      </c>
      <c r="K332" s="14" t="s">
        <v>107</v>
      </c>
      <c r="L332" s="14" t="s">
        <v>86</v>
      </c>
      <c r="M332" s="14">
        <v>40</v>
      </c>
      <c r="N332" s="273" t="s">
        <v>108</v>
      </c>
      <c r="O332" s="225" t="s">
        <v>288</v>
      </c>
      <c r="P332" s="225" t="s">
        <v>75</v>
      </c>
      <c r="Q332" s="225" t="s">
        <v>76</v>
      </c>
      <c r="R332" s="274" t="s">
        <v>77</v>
      </c>
      <c r="S332" s="274" t="s">
        <v>109</v>
      </c>
      <c r="T332" s="275">
        <f>+V332+Y332</f>
        <v>56345.11</v>
      </c>
      <c r="U332" s="275" t="s">
        <v>79</v>
      </c>
      <c r="V332" s="238">
        <v>47893.34</v>
      </c>
      <c r="W332" s="276" t="s">
        <v>79</v>
      </c>
      <c r="X332" s="276" t="s">
        <v>79</v>
      </c>
      <c r="Y332" s="276">
        <v>8451.77</v>
      </c>
      <c r="Z332" s="276" t="s">
        <v>98</v>
      </c>
      <c r="AA332" s="276" t="s">
        <v>79</v>
      </c>
      <c r="AB332" s="276">
        <v>6260.57</v>
      </c>
      <c r="AC332" s="273" t="s">
        <v>149</v>
      </c>
      <c r="AD332" s="272" t="s">
        <v>79</v>
      </c>
      <c r="AE332" s="272">
        <f>V332+Y332</f>
        <v>56345.11</v>
      </c>
      <c r="AF332" s="273" t="s">
        <v>79</v>
      </c>
      <c r="AG332" s="273" t="s">
        <v>33</v>
      </c>
      <c r="AH332" s="273" t="s">
        <v>161</v>
      </c>
      <c r="AI332" s="273" t="s">
        <v>179</v>
      </c>
      <c r="AJ332" s="273"/>
    </row>
    <row r="333" spans="2:36" s="36" customFormat="1" ht="86.1" customHeight="1" x14ac:dyDescent="0.3">
      <c r="B333" s="225"/>
      <c r="C333" s="225"/>
      <c r="D333" s="225"/>
      <c r="E333" s="227"/>
      <c r="F333" s="227"/>
      <c r="G333" s="227"/>
      <c r="H333" s="225"/>
      <c r="I333" s="225"/>
      <c r="J333" s="11" t="s">
        <v>111</v>
      </c>
      <c r="K333" s="7" t="s">
        <v>112</v>
      </c>
      <c r="L333" s="7" t="s">
        <v>85</v>
      </c>
      <c r="M333" s="7">
        <v>2</v>
      </c>
      <c r="N333" s="273"/>
      <c r="O333" s="225"/>
      <c r="P333" s="225"/>
      <c r="Q333" s="225"/>
      <c r="R333" s="274"/>
      <c r="S333" s="274"/>
      <c r="T333" s="275"/>
      <c r="U333" s="275"/>
      <c r="V333" s="239"/>
      <c r="W333" s="276"/>
      <c r="X333" s="276"/>
      <c r="Y333" s="276"/>
      <c r="Z333" s="276"/>
      <c r="AA333" s="276"/>
      <c r="AB333" s="276"/>
      <c r="AC333" s="273"/>
      <c r="AD333" s="272"/>
      <c r="AE333" s="272"/>
      <c r="AF333" s="225"/>
      <c r="AG333" s="273"/>
      <c r="AH333" s="273"/>
      <c r="AI333" s="273"/>
      <c r="AJ333" s="225"/>
    </row>
    <row r="334" spans="2:36" s="36" customFormat="1" ht="50.7" customHeight="1" x14ac:dyDescent="0.3">
      <c r="B334" s="225"/>
      <c r="C334" s="225"/>
      <c r="D334" s="225"/>
      <c r="E334" s="227"/>
      <c r="F334" s="227"/>
      <c r="G334" s="227"/>
      <c r="H334" s="225"/>
      <c r="I334" s="225"/>
      <c r="J334" s="11" t="s">
        <v>127</v>
      </c>
      <c r="K334" s="7" t="s">
        <v>128</v>
      </c>
      <c r="L334" s="7" t="s">
        <v>85</v>
      </c>
      <c r="M334" s="63">
        <v>34</v>
      </c>
      <c r="N334" s="273"/>
      <c r="O334" s="225"/>
      <c r="P334" s="225"/>
      <c r="Q334" s="225"/>
      <c r="R334" s="274"/>
      <c r="S334" s="274"/>
      <c r="T334" s="275"/>
      <c r="U334" s="275"/>
      <c r="V334" s="240"/>
      <c r="W334" s="276"/>
      <c r="X334" s="276"/>
      <c r="Y334" s="276"/>
      <c r="Z334" s="276"/>
      <c r="AA334" s="276"/>
      <c r="AB334" s="276"/>
      <c r="AC334" s="273"/>
      <c r="AD334" s="272"/>
      <c r="AE334" s="272"/>
      <c r="AF334" s="225"/>
      <c r="AG334" s="273"/>
      <c r="AH334" s="273"/>
      <c r="AI334" s="273"/>
      <c r="AJ334" s="225"/>
    </row>
    <row r="335" spans="2:36" s="36" customFormat="1" ht="89.1" customHeight="1" x14ac:dyDescent="0.3">
      <c r="B335" s="225" t="s">
        <v>297</v>
      </c>
      <c r="C335" s="225" t="s">
        <v>290</v>
      </c>
      <c r="D335" s="225" t="s">
        <v>106</v>
      </c>
      <c r="E335" s="227" t="s">
        <v>67</v>
      </c>
      <c r="F335" s="227" t="s">
        <v>134</v>
      </c>
      <c r="G335" s="227" t="s">
        <v>147</v>
      </c>
      <c r="H335" s="225" t="s">
        <v>70</v>
      </c>
      <c r="I335" s="225" t="s">
        <v>79</v>
      </c>
      <c r="J335" s="11" t="s">
        <v>208</v>
      </c>
      <c r="K335" s="7" t="s">
        <v>107</v>
      </c>
      <c r="L335" s="7" t="s">
        <v>86</v>
      </c>
      <c r="M335" s="63">
        <v>40</v>
      </c>
      <c r="N335" s="273" t="s">
        <v>108</v>
      </c>
      <c r="O335" s="225" t="s">
        <v>288</v>
      </c>
      <c r="P335" s="225" t="s">
        <v>75</v>
      </c>
      <c r="Q335" s="225" t="s">
        <v>76</v>
      </c>
      <c r="R335" s="274" t="s">
        <v>77</v>
      </c>
      <c r="S335" s="274" t="s">
        <v>109</v>
      </c>
      <c r="T335" s="275">
        <f>V335+Y335</f>
        <v>84331.72</v>
      </c>
      <c r="U335" s="275" t="s">
        <v>79</v>
      </c>
      <c r="V335" s="238">
        <v>71681.960000000006</v>
      </c>
      <c r="W335" s="276" t="s">
        <v>79</v>
      </c>
      <c r="X335" s="276" t="s">
        <v>79</v>
      </c>
      <c r="Y335" s="276">
        <v>12649.76</v>
      </c>
      <c r="Z335" s="276" t="s">
        <v>98</v>
      </c>
      <c r="AA335" s="276" t="s">
        <v>79</v>
      </c>
      <c r="AB335" s="276">
        <v>9370.19</v>
      </c>
      <c r="AC335" s="273" t="s">
        <v>149</v>
      </c>
      <c r="AD335" s="272" t="s">
        <v>79</v>
      </c>
      <c r="AE335" s="272">
        <f>V335+Y335</f>
        <v>84331.72</v>
      </c>
      <c r="AF335" s="273" t="s">
        <v>79</v>
      </c>
      <c r="AG335" s="273" t="s">
        <v>33</v>
      </c>
      <c r="AH335" s="273" t="s">
        <v>161</v>
      </c>
      <c r="AI335" s="273" t="s">
        <v>179</v>
      </c>
      <c r="AJ335" s="273"/>
    </row>
    <row r="336" spans="2:36" s="36" customFormat="1" ht="86.1" customHeight="1" x14ac:dyDescent="0.3">
      <c r="B336" s="225"/>
      <c r="C336" s="225"/>
      <c r="D336" s="225"/>
      <c r="E336" s="227"/>
      <c r="F336" s="227"/>
      <c r="G336" s="227"/>
      <c r="H336" s="225"/>
      <c r="I336" s="225"/>
      <c r="J336" s="11" t="s">
        <v>111</v>
      </c>
      <c r="K336" s="7" t="s">
        <v>112</v>
      </c>
      <c r="L336" s="7" t="s">
        <v>85</v>
      </c>
      <c r="M336" s="63">
        <v>1</v>
      </c>
      <c r="N336" s="273"/>
      <c r="O336" s="225"/>
      <c r="P336" s="225"/>
      <c r="Q336" s="225"/>
      <c r="R336" s="274"/>
      <c r="S336" s="274"/>
      <c r="T336" s="275"/>
      <c r="U336" s="275"/>
      <c r="V336" s="239"/>
      <c r="W336" s="276"/>
      <c r="X336" s="276"/>
      <c r="Y336" s="276"/>
      <c r="Z336" s="276"/>
      <c r="AA336" s="276"/>
      <c r="AB336" s="276"/>
      <c r="AC336" s="273"/>
      <c r="AD336" s="272"/>
      <c r="AE336" s="272"/>
      <c r="AF336" s="225"/>
      <c r="AG336" s="273"/>
      <c r="AH336" s="273"/>
      <c r="AI336" s="273"/>
      <c r="AJ336" s="225"/>
    </row>
    <row r="337" spans="2:36" s="36" customFormat="1" ht="54" customHeight="1" x14ac:dyDescent="0.3">
      <c r="B337" s="225"/>
      <c r="C337" s="225"/>
      <c r="D337" s="225"/>
      <c r="E337" s="227"/>
      <c r="F337" s="227"/>
      <c r="G337" s="227"/>
      <c r="H337" s="225"/>
      <c r="I337" s="225"/>
      <c r="J337" s="11" t="s">
        <v>127</v>
      </c>
      <c r="K337" s="7" t="s">
        <v>128</v>
      </c>
      <c r="L337" s="7" t="s">
        <v>85</v>
      </c>
      <c r="M337" s="63">
        <v>3</v>
      </c>
      <c r="N337" s="273"/>
      <c r="O337" s="225"/>
      <c r="P337" s="225"/>
      <c r="Q337" s="225"/>
      <c r="R337" s="274"/>
      <c r="S337" s="274"/>
      <c r="T337" s="275"/>
      <c r="U337" s="275"/>
      <c r="V337" s="240"/>
      <c r="W337" s="276"/>
      <c r="X337" s="276"/>
      <c r="Y337" s="276"/>
      <c r="Z337" s="276"/>
      <c r="AA337" s="276"/>
      <c r="AB337" s="276"/>
      <c r="AC337" s="273"/>
      <c r="AD337" s="272"/>
      <c r="AE337" s="272"/>
      <c r="AF337" s="225"/>
      <c r="AG337" s="273"/>
      <c r="AH337" s="273"/>
      <c r="AI337" s="273"/>
      <c r="AJ337" s="225"/>
    </row>
    <row r="338" spans="2:36" s="36" customFormat="1" ht="89.1" customHeight="1" x14ac:dyDescent="0.3">
      <c r="B338" s="225" t="s">
        <v>298</v>
      </c>
      <c r="C338" s="225" t="s">
        <v>285</v>
      </c>
      <c r="D338" s="225" t="s">
        <v>106</v>
      </c>
      <c r="E338" s="227" t="s">
        <v>67</v>
      </c>
      <c r="F338" s="227" t="s">
        <v>134</v>
      </c>
      <c r="G338" s="227" t="s">
        <v>147</v>
      </c>
      <c r="H338" s="225" t="s">
        <v>70</v>
      </c>
      <c r="I338" s="225" t="s">
        <v>79</v>
      </c>
      <c r="J338" s="11" t="s">
        <v>208</v>
      </c>
      <c r="K338" s="7" t="s">
        <v>107</v>
      </c>
      <c r="L338" s="7" t="s">
        <v>86</v>
      </c>
      <c r="M338" s="63">
        <v>40</v>
      </c>
      <c r="N338" s="273" t="s">
        <v>108</v>
      </c>
      <c r="O338" s="225" t="s">
        <v>288</v>
      </c>
      <c r="P338" s="225" t="s">
        <v>75</v>
      </c>
      <c r="Q338" s="225" t="s">
        <v>76</v>
      </c>
      <c r="R338" s="274" t="s">
        <v>77</v>
      </c>
      <c r="S338" s="274" t="s">
        <v>109</v>
      </c>
      <c r="T338" s="275">
        <f>V338+Y338</f>
        <v>96400.34</v>
      </c>
      <c r="U338" s="275" t="s">
        <v>79</v>
      </c>
      <c r="V338" s="238">
        <v>81940.289999999994</v>
      </c>
      <c r="W338" s="276" t="s">
        <v>79</v>
      </c>
      <c r="X338" s="276" t="s">
        <v>79</v>
      </c>
      <c r="Y338" s="276">
        <v>14460.05</v>
      </c>
      <c r="Z338" s="276" t="s">
        <v>98</v>
      </c>
      <c r="AA338" s="276" t="s">
        <v>79</v>
      </c>
      <c r="AB338" s="276">
        <v>10711.15</v>
      </c>
      <c r="AC338" s="273" t="s">
        <v>149</v>
      </c>
      <c r="AD338" s="272" t="s">
        <v>79</v>
      </c>
      <c r="AE338" s="272">
        <f>V338+Y338</f>
        <v>96400.34</v>
      </c>
      <c r="AF338" s="273" t="s">
        <v>79</v>
      </c>
      <c r="AG338" s="273" t="s">
        <v>33</v>
      </c>
      <c r="AH338" s="273" t="s">
        <v>248</v>
      </c>
      <c r="AI338" s="273" t="s">
        <v>251</v>
      </c>
      <c r="AJ338" s="273"/>
    </row>
    <row r="339" spans="2:36" s="36" customFormat="1" ht="86.1" customHeight="1" x14ac:dyDescent="0.3">
      <c r="B339" s="225"/>
      <c r="C339" s="225"/>
      <c r="D339" s="225"/>
      <c r="E339" s="227"/>
      <c r="F339" s="227"/>
      <c r="G339" s="227"/>
      <c r="H339" s="225"/>
      <c r="I339" s="225"/>
      <c r="J339" s="11" t="s">
        <v>111</v>
      </c>
      <c r="K339" s="7" t="s">
        <v>112</v>
      </c>
      <c r="L339" s="7" t="s">
        <v>85</v>
      </c>
      <c r="M339" s="63">
        <v>2</v>
      </c>
      <c r="N339" s="273"/>
      <c r="O339" s="225"/>
      <c r="P339" s="225"/>
      <c r="Q339" s="225"/>
      <c r="R339" s="274"/>
      <c r="S339" s="274"/>
      <c r="T339" s="275"/>
      <c r="U339" s="275"/>
      <c r="V339" s="239"/>
      <c r="W339" s="276"/>
      <c r="X339" s="276"/>
      <c r="Y339" s="276"/>
      <c r="Z339" s="276"/>
      <c r="AA339" s="276"/>
      <c r="AB339" s="276"/>
      <c r="AC339" s="273"/>
      <c r="AD339" s="272"/>
      <c r="AE339" s="272"/>
      <c r="AF339" s="225"/>
      <c r="AG339" s="273"/>
      <c r="AH339" s="273"/>
      <c r="AI339" s="273"/>
      <c r="AJ339" s="225"/>
    </row>
    <row r="340" spans="2:36" s="36" customFormat="1" ht="88.5" customHeight="1" x14ac:dyDescent="0.3">
      <c r="B340" s="225"/>
      <c r="C340" s="225"/>
      <c r="D340" s="225"/>
      <c r="E340" s="227"/>
      <c r="F340" s="227"/>
      <c r="G340" s="227"/>
      <c r="H340" s="225"/>
      <c r="I340" s="225"/>
      <c r="J340" s="11" t="s">
        <v>127</v>
      </c>
      <c r="K340" s="7" t="s">
        <v>128</v>
      </c>
      <c r="L340" s="7" t="s">
        <v>85</v>
      </c>
      <c r="M340" s="63">
        <v>35</v>
      </c>
      <c r="N340" s="273"/>
      <c r="O340" s="225"/>
      <c r="P340" s="225"/>
      <c r="Q340" s="225"/>
      <c r="R340" s="274"/>
      <c r="S340" s="274"/>
      <c r="T340" s="275"/>
      <c r="U340" s="275"/>
      <c r="V340" s="240"/>
      <c r="W340" s="276"/>
      <c r="X340" s="276"/>
      <c r="Y340" s="276"/>
      <c r="Z340" s="276"/>
      <c r="AA340" s="276"/>
      <c r="AB340" s="276"/>
      <c r="AC340" s="273"/>
      <c r="AD340" s="272"/>
      <c r="AE340" s="272"/>
      <c r="AF340" s="225"/>
      <c r="AG340" s="273"/>
      <c r="AH340" s="273"/>
      <c r="AI340" s="273"/>
      <c r="AJ340" s="225"/>
    </row>
    <row r="341" spans="2:36" ht="41.4" x14ac:dyDescent="0.3">
      <c r="B341" s="225" t="s">
        <v>299</v>
      </c>
      <c r="C341" s="225" t="s">
        <v>292</v>
      </c>
      <c r="D341" s="225" t="s">
        <v>66</v>
      </c>
      <c r="E341" s="227" t="s">
        <v>67</v>
      </c>
      <c r="F341" s="227" t="s">
        <v>132</v>
      </c>
      <c r="G341" s="227" t="s">
        <v>69</v>
      </c>
      <c r="H341" s="225" t="s">
        <v>70</v>
      </c>
      <c r="I341" s="225" t="s">
        <v>79</v>
      </c>
      <c r="J341" s="11" t="s">
        <v>113</v>
      </c>
      <c r="K341" s="7" t="s">
        <v>114</v>
      </c>
      <c r="L341" s="7" t="s">
        <v>115</v>
      </c>
      <c r="M341" s="7">
        <v>1</v>
      </c>
      <c r="N341" s="273" t="s">
        <v>108</v>
      </c>
      <c r="O341" s="225" t="s">
        <v>293</v>
      </c>
      <c r="P341" s="225" t="s">
        <v>75</v>
      </c>
      <c r="Q341" s="225" t="s">
        <v>76</v>
      </c>
      <c r="R341" s="274" t="s">
        <v>77</v>
      </c>
      <c r="S341" s="274" t="s">
        <v>109</v>
      </c>
      <c r="T341" s="275">
        <f>V341+Y341</f>
        <v>81926.48</v>
      </c>
      <c r="U341" s="275" t="s">
        <v>79</v>
      </c>
      <c r="V341" s="276">
        <v>69637.509999999995</v>
      </c>
      <c r="W341" s="276" t="s">
        <v>79</v>
      </c>
      <c r="X341" s="276" t="s">
        <v>79</v>
      </c>
      <c r="Y341" s="276">
        <v>12288.97</v>
      </c>
      <c r="Z341" s="276" t="s">
        <v>79</v>
      </c>
      <c r="AA341" s="276" t="s">
        <v>79</v>
      </c>
      <c r="AB341" s="276">
        <v>9102.94</v>
      </c>
      <c r="AC341" s="273" t="s">
        <v>80</v>
      </c>
      <c r="AD341" s="272" t="s">
        <v>79</v>
      </c>
      <c r="AE341" s="272">
        <f>V341+Y341</f>
        <v>81926.48</v>
      </c>
      <c r="AF341" s="273" t="s">
        <v>79</v>
      </c>
      <c r="AG341" s="273" t="s">
        <v>33</v>
      </c>
      <c r="AH341" s="273" t="s">
        <v>161</v>
      </c>
      <c r="AI341" s="273" t="s">
        <v>408</v>
      </c>
      <c r="AJ341" s="273"/>
    </row>
    <row r="342" spans="2:36" ht="55.2" x14ac:dyDescent="0.3">
      <c r="B342" s="225"/>
      <c r="C342" s="225"/>
      <c r="D342" s="225"/>
      <c r="E342" s="227"/>
      <c r="F342" s="227"/>
      <c r="G342" s="227"/>
      <c r="H342" s="225"/>
      <c r="I342" s="225"/>
      <c r="J342" s="11" t="s">
        <v>116</v>
      </c>
      <c r="K342" s="7" t="s">
        <v>117</v>
      </c>
      <c r="L342" s="7" t="s">
        <v>85</v>
      </c>
      <c r="M342" s="7">
        <v>1</v>
      </c>
      <c r="N342" s="273"/>
      <c r="O342" s="225"/>
      <c r="P342" s="225"/>
      <c r="Q342" s="225"/>
      <c r="R342" s="274"/>
      <c r="S342" s="274"/>
      <c r="T342" s="275"/>
      <c r="U342" s="275"/>
      <c r="V342" s="276"/>
      <c r="W342" s="276"/>
      <c r="X342" s="276"/>
      <c r="Y342" s="276"/>
      <c r="Z342" s="276"/>
      <c r="AA342" s="276"/>
      <c r="AB342" s="276"/>
      <c r="AC342" s="273"/>
      <c r="AD342" s="272"/>
      <c r="AE342" s="272"/>
      <c r="AF342" s="225"/>
      <c r="AG342" s="273"/>
      <c r="AH342" s="273"/>
      <c r="AI342" s="273"/>
      <c r="AJ342" s="225"/>
    </row>
    <row r="343" spans="2:36" ht="41.4" x14ac:dyDescent="0.3">
      <c r="B343" s="225"/>
      <c r="C343" s="225"/>
      <c r="D343" s="225"/>
      <c r="E343" s="227"/>
      <c r="F343" s="227"/>
      <c r="G343" s="227"/>
      <c r="H343" s="225"/>
      <c r="I343" s="225"/>
      <c r="J343" s="11" t="s">
        <v>209</v>
      </c>
      <c r="K343" s="7" t="s">
        <v>118</v>
      </c>
      <c r="L343" s="7" t="s">
        <v>119</v>
      </c>
      <c r="M343" s="7">
        <v>1</v>
      </c>
      <c r="N343" s="273"/>
      <c r="O343" s="225"/>
      <c r="P343" s="225"/>
      <c r="Q343" s="225"/>
      <c r="R343" s="274"/>
      <c r="S343" s="274"/>
      <c r="T343" s="275"/>
      <c r="U343" s="275"/>
      <c r="V343" s="276"/>
      <c r="W343" s="276"/>
      <c r="X343" s="276"/>
      <c r="Y343" s="276"/>
      <c r="Z343" s="276"/>
      <c r="AA343" s="276"/>
      <c r="AB343" s="276"/>
      <c r="AC343" s="273"/>
      <c r="AD343" s="272"/>
      <c r="AE343" s="272"/>
      <c r="AF343" s="225"/>
      <c r="AG343" s="273"/>
      <c r="AH343" s="273"/>
      <c r="AI343" s="273"/>
      <c r="AJ343" s="225"/>
    </row>
    <row r="344" spans="2:36" ht="40.5" customHeight="1" x14ac:dyDescent="0.3">
      <c r="B344" s="225"/>
      <c r="C344" s="225"/>
      <c r="D344" s="225"/>
      <c r="E344" s="227"/>
      <c r="F344" s="227"/>
      <c r="G344" s="227"/>
      <c r="H344" s="225"/>
      <c r="I344" s="225"/>
      <c r="J344" s="11" t="s">
        <v>120</v>
      </c>
      <c r="K344" s="7" t="s">
        <v>121</v>
      </c>
      <c r="L344" s="7" t="s">
        <v>119</v>
      </c>
      <c r="M344" s="63">
        <v>1</v>
      </c>
      <c r="N344" s="273"/>
      <c r="O344" s="225"/>
      <c r="P344" s="225"/>
      <c r="Q344" s="225"/>
      <c r="R344" s="274"/>
      <c r="S344" s="274"/>
      <c r="T344" s="275"/>
      <c r="U344" s="275"/>
      <c r="V344" s="276"/>
      <c r="W344" s="276"/>
      <c r="X344" s="276"/>
      <c r="Y344" s="276"/>
      <c r="Z344" s="276"/>
      <c r="AA344" s="276"/>
      <c r="AB344" s="276"/>
      <c r="AC344" s="273"/>
      <c r="AD344" s="272"/>
      <c r="AE344" s="272"/>
      <c r="AF344" s="225"/>
      <c r="AG344" s="273"/>
      <c r="AH344" s="273"/>
      <c r="AI344" s="273"/>
      <c r="AJ344" s="225"/>
    </row>
    <row r="345" spans="2:36" s="36" customFormat="1" ht="89.1" customHeight="1" x14ac:dyDescent="0.3">
      <c r="B345" s="225" t="s">
        <v>971</v>
      </c>
      <c r="C345" s="225" t="s">
        <v>287</v>
      </c>
      <c r="D345" s="225" t="s">
        <v>106</v>
      </c>
      <c r="E345" s="227" t="s">
        <v>67</v>
      </c>
      <c r="F345" s="227" t="s">
        <v>134</v>
      </c>
      <c r="G345" s="227" t="s">
        <v>147</v>
      </c>
      <c r="H345" s="225" t="s">
        <v>70</v>
      </c>
      <c r="I345" s="225" t="s">
        <v>79</v>
      </c>
      <c r="J345" s="28" t="s">
        <v>208</v>
      </c>
      <c r="K345" s="14" t="s">
        <v>107</v>
      </c>
      <c r="L345" s="14" t="s">
        <v>86</v>
      </c>
      <c r="M345" s="14">
        <v>40</v>
      </c>
      <c r="N345" s="273" t="s">
        <v>108</v>
      </c>
      <c r="O345" s="225" t="s">
        <v>288</v>
      </c>
      <c r="P345" s="225" t="s">
        <v>75</v>
      </c>
      <c r="Q345" s="225" t="s">
        <v>76</v>
      </c>
      <c r="R345" s="274" t="s">
        <v>77</v>
      </c>
      <c r="S345" s="274" t="s">
        <v>109</v>
      </c>
      <c r="T345" s="275">
        <f>+V345+Y345</f>
        <v>75970</v>
      </c>
      <c r="U345" s="275" t="s">
        <v>79</v>
      </c>
      <c r="V345" s="409">
        <v>64574.5</v>
      </c>
      <c r="W345" s="276" t="s">
        <v>79</v>
      </c>
      <c r="X345" s="276" t="s">
        <v>79</v>
      </c>
      <c r="Y345" s="409">
        <v>11395.5</v>
      </c>
      <c r="Z345" s="276" t="s">
        <v>98</v>
      </c>
      <c r="AA345" s="276" t="s">
        <v>79</v>
      </c>
      <c r="AB345" s="276">
        <v>8441.1200000000008</v>
      </c>
      <c r="AC345" s="273" t="s">
        <v>149</v>
      </c>
      <c r="AD345" s="272" t="s">
        <v>79</v>
      </c>
      <c r="AE345" s="272">
        <f>V345+Y345</f>
        <v>75970</v>
      </c>
      <c r="AF345" s="273" t="s">
        <v>79</v>
      </c>
      <c r="AG345" s="273" t="s">
        <v>33</v>
      </c>
      <c r="AH345" s="273" t="s">
        <v>248</v>
      </c>
      <c r="AI345" s="273" t="s">
        <v>251</v>
      </c>
      <c r="AJ345" s="273"/>
    </row>
    <row r="346" spans="2:36" s="36" customFormat="1" ht="86.1" customHeight="1" x14ac:dyDescent="0.3">
      <c r="B346" s="225"/>
      <c r="C346" s="225"/>
      <c r="D346" s="225"/>
      <c r="E346" s="227"/>
      <c r="F346" s="227"/>
      <c r="G346" s="227"/>
      <c r="H346" s="225"/>
      <c r="I346" s="225"/>
      <c r="J346" s="11" t="s">
        <v>111</v>
      </c>
      <c r="K346" s="7" t="s">
        <v>112</v>
      </c>
      <c r="L346" s="7" t="s">
        <v>85</v>
      </c>
      <c r="M346" s="7">
        <v>4</v>
      </c>
      <c r="N346" s="273"/>
      <c r="O346" s="225"/>
      <c r="P346" s="225"/>
      <c r="Q346" s="225"/>
      <c r="R346" s="274"/>
      <c r="S346" s="274"/>
      <c r="T346" s="275"/>
      <c r="U346" s="275"/>
      <c r="V346" s="442"/>
      <c r="W346" s="276"/>
      <c r="X346" s="276"/>
      <c r="Y346" s="442"/>
      <c r="Z346" s="276"/>
      <c r="AA346" s="276"/>
      <c r="AB346" s="276"/>
      <c r="AC346" s="273"/>
      <c r="AD346" s="272"/>
      <c r="AE346" s="272"/>
      <c r="AF346" s="225"/>
      <c r="AG346" s="273"/>
      <c r="AH346" s="273"/>
      <c r="AI346" s="273"/>
      <c r="AJ346" s="225"/>
    </row>
    <row r="347" spans="2:36" s="36" customFormat="1" ht="50.7" customHeight="1" x14ac:dyDescent="0.3">
      <c r="B347" s="225"/>
      <c r="C347" s="225"/>
      <c r="D347" s="225"/>
      <c r="E347" s="227"/>
      <c r="F347" s="227"/>
      <c r="G347" s="227"/>
      <c r="H347" s="225"/>
      <c r="I347" s="225"/>
      <c r="J347" s="11" t="s">
        <v>127</v>
      </c>
      <c r="K347" s="7" t="s">
        <v>128</v>
      </c>
      <c r="L347" s="7" t="s">
        <v>85</v>
      </c>
      <c r="M347" s="63">
        <v>71</v>
      </c>
      <c r="N347" s="273"/>
      <c r="O347" s="225"/>
      <c r="P347" s="225"/>
      <c r="Q347" s="225"/>
      <c r="R347" s="274"/>
      <c r="S347" s="274"/>
      <c r="T347" s="275"/>
      <c r="U347" s="275"/>
      <c r="V347" s="417"/>
      <c r="W347" s="276"/>
      <c r="X347" s="276"/>
      <c r="Y347" s="417"/>
      <c r="Z347" s="276"/>
      <c r="AA347" s="276"/>
      <c r="AB347" s="276"/>
      <c r="AC347" s="273"/>
      <c r="AD347" s="272"/>
      <c r="AE347" s="272"/>
      <c r="AF347" s="225"/>
      <c r="AG347" s="273"/>
      <c r="AH347" s="273"/>
      <c r="AI347" s="273"/>
      <c r="AJ347" s="225"/>
    </row>
    <row r="348" spans="2:36" s="36" customFormat="1" ht="89.1" customHeight="1" x14ac:dyDescent="0.3">
      <c r="B348" s="225" t="s">
        <v>972</v>
      </c>
      <c r="C348" s="225" t="s">
        <v>290</v>
      </c>
      <c r="D348" s="225" t="s">
        <v>106</v>
      </c>
      <c r="E348" s="227" t="s">
        <v>67</v>
      </c>
      <c r="F348" s="227" t="s">
        <v>134</v>
      </c>
      <c r="G348" s="227" t="s">
        <v>147</v>
      </c>
      <c r="H348" s="225" t="s">
        <v>70</v>
      </c>
      <c r="I348" s="225" t="s">
        <v>79</v>
      </c>
      <c r="J348" s="11" t="s">
        <v>208</v>
      </c>
      <c r="K348" s="7" t="s">
        <v>107</v>
      </c>
      <c r="L348" s="7" t="s">
        <v>86</v>
      </c>
      <c r="M348" s="63">
        <v>40</v>
      </c>
      <c r="N348" s="273" t="s">
        <v>108</v>
      </c>
      <c r="O348" s="225" t="s">
        <v>288</v>
      </c>
      <c r="P348" s="225" t="s">
        <v>75</v>
      </c>
      <c r="Q348" s="225" t="s">
        <v>76</v>
      </c>
      <c r="R348" s="274" t="s">
        <v>77</v>
      </c>
      <c r="S348" s="274" t="s">
        <v>109</v>
      </c>
      <c r="T348" s="275">
        <f>V348+Y348</f>
        <v>54469.98</v>
      </c>
      <c r="U348" s="275" t="s">
        <v>79</v>
      </c>
      <c r="V348" s="238">
        <v>46299.48</v>
      </c>
      <c r="W348" s="276" t="s">
        <v>79</v>
      </c>
      <c r="X348" s="276" t="s">
        <v>79</v>
      </c>
      <c r="Y348" s="276">
        <v>8170.5</v>
      </c>
      <c r="Z348" s="276" t="s">
        <v>98</v>
      </c>
      <c r="AA348" s="276" t="s">
        <v>79</v>
      </c>
      <c r="AB348" s="276">
        <v>6052.22</v>
      </c>
      <c r="AC348" s="273" t="s">
        <v>149</v>
      </c>
      <c r="AD348" s="272" t="s">
        <v>79</v>
      </c>
      <c r="AE348" s="272">
        <f>V348+Y348</f>
        <v>54469.98</v>
      </c>
      <c r="AF348" s="273" t="s">
        <v>79</v>
      </c>
      <c r="AG348" s="273" t="s">
        <v>33</v>
      </c>
      <c r="AH348" s="273" t="s">
        <v>248</v>
      </c>
      <c r="AI348" s="273" t="s">
        <v>253</v>
      </c>
      <c r="AJ348" s="273"/>
    </row>
    <row r="349" spans="2:36" s="36" customFormat="1" ht="86.1" customHeight="1" x14ac:dyDescent="0.3">
      <c r="B349" s="225"/>
      <c r="C349" s="225"/>
      <c r="D349" s="225"/>
      <c r="E349" s="227"/>
      <c r="F349" s="227"/>
      <c r="G349" s="227"/>
      <c r="H349" s="225"/>
      <c r="I349" s="225"/>
      <c r="J349" s="11" t="s">
        <v>111</v>
      </c>
      <c r="K349" s="7" t="s">
        <v>112</v>
      </c>
      <c r="L349" s="7" t="s">
        <v>85</v>
      </c>
      <c r="M349" s="63">
        <v>1</v>
      </c>
      <c r="N349" s="273"/>
      <c r="O349" s="225"/>
      <c r="P349" s="225"/>
      <c r="Q349" s="225"/>
      <c r="R349" s="274"/>
      <c r="S349" s="274"/>
      <c r="T349" s="275"/>
      <c r="U349" s="275"/>
      <c r="V349" s="239"/>
      <c r="W349" s="276"/>
      <c r="X349" s="276"/>
      <c r="Y349" s="276"/>
      <c r="Z349" s="276"/>
      <c r="AA349" s="276"/>
      <c r="AB349" s="276"/>
      <c r="AC349" s="273"/>
      <c r="AD349" s="272"/>
      <c r="AE349" s="272"/>
      <c r="AF349" s="225"/>
      <c r="AG349" s="273"/>
      <c r="AH349" s="273"/>
      <c r="AI349" s="273"/>
      <c r="AJ349" s="225"/>
    </row>
    <row r="350" spans="2:36" s="36" customFormat="1" ht="54" customHeight="1" x14ac:dyDescent="0.3">
      <c r="B350" s="225"/>
      <c r="C350" s="225"/>
      <c r="D350" s="225"/>
      <c r="E350" s="227"/>
      <c r="F350" s="227"/>
      <c r="G350" s="227"/>
      <c r="H350" s="225"/>
      <c r="I350" s="225"/>
      <c r="J350" s="11" t="s">
        <v>127</v>
      </c>
      <c r="K350" s="7" t="s">
        <v>128</v>
      </c>
      <c r="L350" s="7" t="s">
        <v>85</v>
      </c>
      <c r="M350" s="63">
        <v>6</v>
      </c>
      <c r="N350" s="273"/>
      <c r="O350" s="225"/>
      <c r="P350" s="225"/>
      <c r="Q350" s="225"/>
      <c r="R350" s="274"/>
      <c r="S350" s="274"/>
      <c r="T350" s="275"/>
      <c r="U350" s="275"/>
      <c r="V350" s="240"/>
      <c r="W350" s="276"/>
      <c r="X350" s="276"/>
      <c r="Y350" s="276"/>
      <c r="Z350" s="276"/>
      <c r="AA350" s="276"/>
      <c r="AB350" s="276"/>
      <c r="AC350" s="273"/>
      <c r="AD350" s="272"/>
      <c r="AE350" s="272"/>
      <c r="AF350" s="225"/>
      <c r="AG350" s="273"/>
      <c r="AH350" s="273"/>
      <c r="AI350" s="273"/>
      <c r="AJ350" s="225"/>
    </row>
    <row r="351" spans="2:36" s="36" customFormat="1" ht="106.95" customHeight="1" x14ac:dyDescent="0.3">
      <c r="B351" s="225" t="s">
        <v>1137</v>
      </c>
      <c r="C351" s="225" t="s">
        <v>285</v>
      </c>
      <c r="D351" s="225" t="s">
        <v>106</v>
      </c>
      <c r="E351" s="227" t="s">
        <v>67</v>
      </c>
      <c r="F351" s="227" t="s">
        <v>134</v>
      </c>
      <c r="G351" s="227" t="s">
        <v>147</v>
      </c>
      <c r="H351" s="225" t="s">
        <v>70</v>
      </c>
      <c r="I351" s="225" t="s">
        <v>79</v>
      </c>
      <c r="J351" s="11" t="s">
        <v>208</v>
      </c>
      <c r="K351" s="7" t="s">
        <v>107</v>
      </c>
      <c r="L351" s="7" t="s">
        <v>86</v>
      </c>
      <c r="M351" s="63">
        <v>40</v>
      </c>
      <c r="N351" s="273" t="s">
        <v>108</v>
      </c>
      <c r="O351" s="225" t="s">
        <v>288</v>
      </c>
      <c r="P351" s="225" t="s">
        <v>75</v>
      </c>
      <c r="Q351" s="225" t="s">
        <v>76</v>
      </c>
      <c r="R351" s="274" t="s">
        <v>77</v>
      </c>
      <c r="S351" s="274" t="s">
        <v>109</v>
      </c>
      <c r="T351" s="275">
        <f>V351+Y351</f>
        <v>21703.29</v>
      </c>
      <c r="U351" s="275" t="s">
        <v>79</v>
      </c>
      <c r="V351" s="238">
        <v>18447.8</v>
      </c>
      <c r="W351" s="276" t="s">
        <v>79</v>
      </c>
      <c r="X351" s="276" t="s">
        <v>79</v>
      </c>
      <c r="Y351" s="276">
        <v>3255.49</v>
      </c>
      <c r="Z351" s="276" t="s">
        <v>98</v>
      </c>
      <c r="AA351" s="276" t="s">
        <v>79</v>
      </c>
      <c r="AB351" s="276">
        <v>2411.48</v>
      </c>
      <c r="AC351" s="273" t="s">
        <v>149</v>
      </c>
      <c r="AD351" s="272" t="s">
        <v>79</v>
      </c>
      <c r="AE351" s="272">
        <f>V351+Y351</f>
        <v>21703.29</v>
      </c>
      <c r="AF351" s="273" t="s">
        <v>79</v>
      </c>
      <c r="AG351" s="273" t="s">
        <v>33</v>
      </c>
      <c r="AH351" s="273" t="s">
        <v>166</v>
      </c>
      <c r="AI351" s="273" t="s">
        <v>167</v>
      </c>
      <c r="AJ351" s="273"/>
    </row>
    <row r="352" spans="2:36" s="36" customFormat="1" ht="86.1" customHeight="1" x14ac:dyDescent="0.3">
      <c r="B352" s="225"/>
      <c r="C352" s="225"/>
      <c r="D352" s="225"/>
      <c r="E352" s="227"/>
      <c r="F352" s="227"/>
      <c r="G352" s="227"/>
      <c r="H352" s="225"/>
      <c r="I352" s="225"/>
      <c r="J352" s="11" t="s">
        <v>111</v>
      </c>
      <c r="K352" s="7" t="s">
        <v>112</v>
      </c>
      <c r="L352" s="7" t="s">
        <v>85</v>
      </c>
      <c r="M352" s="63">
        <v>1</v>
      </c>
      <c r="N352" s="273"/>
      <c r="O352" s="225"/>
      <c r="P352" s="225"/>
      <c r="Q352" s="225"/>
      <c r="R352" s="274"/>
      <c r="S352" s="274"/>
      <c r="T352" s="275"/>
      <c r="U352" s="275"/>
      <c r="V352" s="239"/>
      <c r="W352" s="276"/>
      <c r="X352" s="276"/>
      <c r="Y352" s="276"/>
      <c r="Z352" s="276"/>
      <c r="AA352" s="276"/>
      <c r="AB352" s="276"/>
      <c r="AC352" s="273"/>
      <c r="AD352" s="272"/>
      <c r="AE352" s="272"/>
      <c r="AF352" s="225"/>
      <c r="AG352" s="273"/>
      <c r="AH352" s="273"/>
      <c r="AI352" s="273"/>
      <c r="AJ352" s="225"/>
    </row>
    <row r="353" spans="2:36" s="36" customFormat="1" ht="88.5" customHeight="1" x14ac:dyDescent="0.3">
      <c r="B353" s="225"/>
      <c r="C353" s="225"/>
      <c r="D353" s="225"/>
      <c r="E353" s="227"/>
      <c r="F353" s="227"/>
      <c r="G353" s="227"/>
      <c r="H353" s="225"/>
      <c r="I353" s="225"/>
      <c r="J353" s="11" t="s">
        <v>127</v>
      </c>
      <c r="K353" s="7" t="s">
        <v>128</v>
      </c>
      <c r="L353" s="7" t="s">
        <v>85</v>
      </c>
      <c r="M353" s="63">
        <v>15</v>
      </c>
      <c r="N353" s="273"/>
      <c r="O353" s="225"/>
      <c r="P353" s="225"/>
      <c r="Q353" s="225"/>
      <c r="R353" s="274"/>
      <c r="S353" s="274"/>
      <c r="T353" s="275"/>
      <c r="U353" s="275"/>
      <c r="V353" s="240"/>
      <c r="W353" s="276"/>
      <c r="X353" s="276"/>
      <c r="Y353" s="276"/>
      <c r="Z353" s="276"/>
      <c r="AA353" s="276"/>
      <c r="AB353" s="276"/>
      <c r="AC353" s="273"/>
      <c r="AD353" s="272"/>
      <c r="AE353" s="272"/>
      <c r="AF353" s="225"/>
      <c r="AG353" s="273"/>
      <c r="AH353" s="273"/>
      <c r="AI353" s="273"/>
      <c r="AJ353" s="225"/>
    </row>
    <row r="354" spans="2:36" ht="96.6" x14ac:dyDescent="0.3">
      <c r="B354" s="261" t="s">
        <v>556</v>
      </c>
      <c r="C354" s="261" t="s">
        <v>557</v>
      </c>
      <c r="D354" s="261" t="s">
        <v>66</v>
      </c>
      <c r="E354" s="486" t="s">
        <v>607</v>
      </c>
      <c r="F354" s="311" t="s">
        <v>134</v>
      </c>
      <c r="G354" s="227" t="s">
        <v>147</v>
      </c>
      <c r="H354" s="225" t="s">
        <v>70</v>
      </c>
      <c r="I354" s="225" t="s">
        <v>79</v>
      </c>
      <c r="J354" s="11" t="s">
        <v>208</v>
      </c>
      <c r="K354" s="7" t="s">
        <v>107</v>
      </c>
      <c r="L354" s="7" t="s">
        <v>86</v>
      </c>
      <c r="M354" s="63">
        <v>40</v>
      </c>
      <c r="N354" s="273" t="s">
        <v>108</v>
      </c>
      <c r="O354" s="225" t="s">
        <v>579</v>
      </c>
      <c r="P354" s="261" t="s">
        <v>75</v>
      </c>
      <c r="Q354" s="261" t="s">
        <v>76</v>
      </c>
      <c r="R354" s="309" t="s">
        <v>77</v>
      </c>
      <c r="S354" s="309" t="s">
        <v>109</v>
      </c>
      <c r="T354" s="275">
        <f>V354+Y354</f>
        <v>151800</v>
      </c>
      <c r="U354" s="275">
        <f>+T354/M355</f>
        <v>50600</v>
      </c>
      <c r="V354" s="238">
        <v>129030</v>
      </c>
      <c r="W354" s="276" t="s">
        <v>98</v>
      </c>
      <c r="X354" s="276" t="s">
        <v>98</v>
      </c>
      <c r="Y354" s="276">
        <v>22770</v>
      </c>
      <c r="Z354" s="276" t="s">
        <v>98</v>
      </c>
      <c r="AA354" s="276" t="s">
        <v>79</v>
      </c>
      <c r="AB354" s="276">
        <v>68200</v>
      </c>
      <c r="AC354" s="273" t="s">
        <v>149</v>
      </c>
      <c r="AD354" s="272" t="s">
        <v>79</v>
      </c>
      <c r="AE354" s="272">
        <f>V354+Y354</f>
        <v>151800</v>
      </c>
      <c r="AF354" s="225" t="s">
        <v>79</v>
      </c>
      <c r="AG354" s="273" t="s">
        <v>33</v>
      </c>
      <c r="AH354" s="273" t="s">
        <v>158</v>
      </c>
      <c r="AI354" s="273" t="s">
        <v>160</v>
      </c>
      <c r="AJ354" s="225"/>
    </row>
    <row r="355" spans="2:36" ht="62.7" customHeight="1" x14ac:dyDescent="0.3">
      <c r="B355" s="241"/>
      <c r="C355" s="241"/>
      <c r="D355" s="241"/>
      <c r="E355" s="530"/>
      <c r="F355" s="249"/>
      <c r="G355" s="227"/>
      <c r="H355" s="225"/>
      <c r="I355" s="225"/>
      <c r="J355" s="11" t="s">
        <v>111</v>
      </c>
      <c r="K355" s="7" t="s">
        <v>112</v>
      </c>
      <c r="L355" s="7" t="s">
        <v>85</v>
      </c>
      <c r="M355" s="63">
        <v>3</v>
      </c>
      <c r="N355" s="273"/>
      <c r="O355" s="225"/>
      <c r="P355" s="241"/>
      <c r="Q355" s="241"/>
      <c r="R355" s="255"/>
      <c r="S355" s="255"/>
      <c r="T355" s="275"/>
      <c r="U355" s="275"/>
      <c r="V355" s="239"/>
      <c r="W355" s="276"/>
      <c r="X355" s="276"/>
      <c r="Y355" s="276"/>
      <c r="Z355" s="276"/>
      <c r="AA355" s="276"/>
      <c r="AB355" s="276"/>
      <c r="AC355" s="273"/>
      <c r="AD355" s="272"/>
      <c r="AE355" s="272"/>
      <c r="AF355" s="225"/>
      <c r="AG355" s="273"/>
      <c r="AH355" s="273"/>
      <c r="AI355" s="273"/>
      <c r="AJ355" s="225"/>
    </row>
    <row r="356" spans="2:36" ht="111.6" customHeight="1" x14ac:dyDescent="0.3">
      <c r="B356" s="242"/>
      <c r="C356" s="242"/>
      <c r="D356" s="242"/>
      <c r="E356" s="531"/>
      <c r="F356" s="265"/>
      <c r="G356" s="227"/>
      <c r="H356" s="225"/>
      <c r="I356" s="225"/>
      <c r="J356" s="11" t="s">
        <v>127</v>
      </c>
      <c r="K356" s="7" t="s">
        <v>128</v>
      </c>
      <c r="L356" s="7" t="s">
        <v>85</v>
      </c>
      <c r="M356" s="63">
        <v>102</v>
      </c>
      <c r="N356" s="273"/>
      <c r="O356" s="225"/>
      <c r="P356" s="242"/>
      <c r="Q356" s="242"/>
      <c r="R356" s="256"/>
      <c r="S356" s="256"/>
      <c r="T356" s="275"/>
      <c r="U356" s="275"/>
      <c r="V356" s="240"/>
      <c r="W356" s="276"/>
      <c r="X356" s="276"/>
      <c r="Y356" s="276"/>
      <c r="Z356" s="276"/>
      <c r="AA356" s="276"/>
      <c r="AB356" s="276"/>
      <c r="AC356" s="273"/>
      <c r="AD356" s="272"/>
      <c r="AE356" s="272"/>
      <c r="AF356" s="225"/>
      <c r="AG356" s="273"/>
      <c r="AH356" s="273"/>
      <c r="AI356" s="273"/>
      <c r="AJ356" s="225"/>
    </row>
    <row r="357" spans="2:36" ht="96.6" x14ac:dyDescent="0.3">
      <c r="B357" s="261" t="s">
        <v>559</v>
      </c>
      <c r="C357" s="261" t="s">
        <v>560</v>
      </c>
      <c r="D357" s="261" t="s">
        <v>66</v>
      </c>
      <c r="E357" s="486" t="s">
        <v>607</v>
      </c>
      <c r="F357" s="311" t="s">
        <v>134</v>
      </c>
      <c r="G357" s="227" t="s">
        <v>147</v>
      </c>
      <c r="H357" s="225" t="s">
        <v>70</v>
      </c>
      <c r="I357" s="225" t="s">
        <v>79</v>
      </c>
      <c r="J357" s="11" t="s">
        <v>208</v>
      </c>
      <c r="K357" s="7" t="s">
        <v>107</v>
      </c>
      <c r="L357" s="7" t="s">
        <v>86</v>
      </c>
      <c r="M357" s="63">
        <v>40</v>
      </c>
      <c r="N357" s="273" t="s">
        <v>108</v>
      </c>
      <c r="O357" s="225" t="s">
        <v>579</v>
      </c>
      <c r="P357" s="261" t="s">
        <v>75</v>
      </c>
      <c r="Q357" s="261" t="s">
        <v>76</v>
      </c>
      <c r="R357" s="309" t="s">
        <v>77</v>
      </c>
      <c r="S357" s="309" t="s">
        <v>109</v>
      </c>
      <c r="T357" s="275">
        <f>V357+Y357</f>
        <v>103500</v>
      </c>
      <c r="U357" s="275">
        <f>+T357/M358</f>
        <v>51750</v>
      </c>
      <c r="V357" s="276">
        <v>87975</v>
      </c>
      <c r="W357" s="276" t="s">
        <v>98</v>
      </c>
      <c r="X357" s="276" t="s">
        <v>98</v>
      </c>
      <c r="Y357" s="276">
        <v>15525</v>
      </c>
      <c r="Z357" s="276" t="s">
        <v>98</v>
      </c>
      <c r="AA357" s="276" t="s">
        <v>79</v>
      </c>
      <c r="AB357" s="276">
        <v>46500</v>
      </c>
      <c r="AC357" s="273" t="s">
        <v>149</v>
      </c>
      <c r="AD357" s="272" t="s">
        <v>79</v>
      </c>
      <c r="AE357" s="272">
        <f>V357+Y357</f>
        <v>103500</v>
      </c>
      <c r="AF357" s="225" t="s">
        <v>79</v>
      </c>
      <c r="AG357" s="273" t="s">
        <v>33</v>
      </c>
      <c r="AH357" s="273" t="s">
        <v>158</v>
      </c>
      <c r="AI357" s="273" t="s">
        <v>160</v>
      </c>
      <c r="AJ357" s="225"/>
    </row>
    <row r="358" spans="2:36" ht="62.7" customHeight="1" x14ac:dyDescent="0.3">
      <c r="B358" s="241"/>
      <c r="C358" s="241"/>
      <c r="D358" s="241"/>
      <c r="E358" s="530"/>
      <c r="F358" s="249"/>
      <c r="G358" s="227"/>
      <c r="H358" s="225"/>
      <c r="I358" s="225"/>
      <c r="J358" s="11" t="s">
        <v>111</v>
      </c>
      <c r="K358" s="7" t="s">
        <v>112</v>
      </c>
      <c r="L358" s="7" t="s">
        <v>85</v>
      </c>
      <c r="M358" s="63">
        <v>2</v>
      </c>
      <c r="N358" s="273"/>
      <c r="O358" s="225"/>
      <c r="P358" s="241"/>
      <c r="Q358" s="241"/>
      <c r="R358" s="255"/>
      <c r="S358" s="255"/>
      <c r="T358" s="275"/>
      <c r="U358" s="275"/>
      <c r="V358" s="276"/>
      <c r="W358" s="276"/>
      <c r="X358" s="276"/>
      <c r="Y358" s="276"/>
      <c r="Z358" s="276"/>
      <c r="AA358" s="276"/>
      <c r="AB358" s="276"/>
      <c r="AC358" s="273"/>
      <c r="AD358" s="272"/>
      <c r="AE358" s="272"/>
      <c r="AF358" s="225"/>
      <c r="AG358" s="273"/>
      <c r="AH358" s="273"/>
      <c r="AI358" s="273"/>
      <c r="AJ358" s="225"/>
    </row>
    <row r="359" spans="2:36" ht="131.1" customHeight="1" x14ac:dyDescent="0.3">
      <c r="B359" s="242"/>
      <c r="C359" s="242"/>
      <c r="D359" s="242"/>
      <c r="E359" s="531"/>
      <c r="F359" s="265"/>
      <c r="G359" s="227"/>
      <c r="H359" s="225"/>
      <c r="I359" s="225"/>
      <c r="J359" s="11" t="s">
        <v>127</v>
      </c>
      <c r="K359" s="7" t="s">
        <v>128</v>
      </c>
      <c r="L359" s="7" t="s">
        <v>85</v>
      </c>
      <c r="M359" s="63">
        <v>70</v>
      </c>
      <c r="N359" s="273"/>
      <c r="O359" s="225"/>
      <c r="P359" s="242"/>
      <c r="Q359" s="242"/>
      <c r="R359" s="256"/>
      <c r="S359" s="256"/>
      <c r="T359" s="275"/>
      <c r="U359" s="275"/>
      <c r="V359" s="276"/>
      <c r="W359" s="276"/>
      <c r="X359" s="276"/>
      <c r="Y359" s="276"/>
      <c r="Z359" s="276"/>
      <c r="AA359" s="276"/>
      <c r="AB359" s="276"/>
      <c r="AC359" s="273"/>
      <c r="AD359" s="272"/>
      <c r="AE359" s="272"/>
      <c r="AF359" s="225"/>
      <c r="AG359" s="273"/>
      <c r="AH359" s="273"/>
      <c r="AI359" s="273"/>
      <c r="AJ359" s="225"/>
    </row>
    <row r="360" spans="2:36" ht="96.6" x14ac:dyDescent="0.3">
      <c r="B360" s="261" t="s">
        <v>561</v>
      </c>
      <c r="C360" s="261" t="s">
        <v>562</v>
      </c>
      <c r="D360" s="261" t="s">
        <v>66</v>
      </c>
      <c r="E360" s="486" t="s">
        <v>607</v>
      </c>
      <c r="F360" s="311" t="s">
        <v>134</v>
      </c>
      <c r="G360" s="227" t="s">
        <v>147</v>
      </c>
      <c r="H360" s="225" t="s">
        <v>70</v>
      </c>
      <c r="I360" s="225" t="s">
        <v>79</v>
      </c>
      <c r="J360" s="11" t="s">
        <v>208</v>
      </c>
      <c r="K360" s="7" t="s">
        <v>107</v>
      </c>
      <c r="L360" s="7" t="s">
        <v>86</v>
      </c>
      <c r="M360" s="63">
        <v>40</v>
      </c>
      <c r="N360" s="273" t="s">
        <v>108</v>
      </c>
      <c r="O360" s="225" t="s">
        <v>579</v>
      </c>
      <c r="P360" s="261" t="s">
        <v>75</v>
      </c>
      <c r="Q360" s="261" t="s">
        <v>76</v>
      </c>
      <c r="R360" s="309" t="s">
        <v>77</v>
      </c>
      <c r="S360" s="309" t="s">
        <v>109</v>
      </c>
      <c r="T360" s="275">
        <f>V360+Y360</f>
        <v>17250</v>
      </c>
      <c r="U360" s="275">
        <f>+T360/M361</f>
        <v>17250</v>
      </c>
      <c r="V360" s="276">
        <v>14662.5</v>
      </c>
      <c r="W360" s="276" t="s">
        <v>98</v>
      </c>
      <c r="X360" s="276" t="s">
        <v>98</v>
      </c>
      <c r="Y360" s="276">
        <v>2587.5</v>
      </c>
      <c r="Z360" s="276" t="s">
        <v>98</v>
      </c>
      <c r="AA360" s="276" t="s">
        <v>79</v>
      </c>
      <c r="AB360" s="276">
        <v>7750</v>
      </c>
      <c r="AC360" s="273" t="s">
        <v>149</v>
      </c>
      <c r="AD360" s="272" t="s">
        <v>79</v>
      </c>
      <c r="AE360" s="272">
        <f>V360+Y360</f>
        <v>17250</v>
      </c>
      <c r="AF360" s="225" t="s">
        <v>79</v>
      </c>
      <c r="AG360" s="273" t="s">
        <v>33</v>
      </c>
      <c r="AH360" s="273" t="s">
        <v>158</v>
      </c>
      <c r="AI360" s="273" t="s">
        <v>160</v>
      </c>
      <c r="AJ360" s="225"/>
    </row>
    <row r="361" spans="2:36" ht="62.7" customHeight="1" x14ac:dyDescent="0.3">
      <c r="B361" s="241"/>
      <c r="C361" s="241"/>
      <c r="D361" s="241"/>
      <c r="E361" s="530"/>
      <c r="F361" s="249"/>
      <c r="G361" s="227"/>
      <c r="H361" s="225"/>
      <c r="I361" s="225"/>
      <c r="J361" s="11" t="s">
        <v>111</v>
      </c>
      <c r="K361" s="7" t="s">
        <v>112</v>
      </c>
      <c r="L361" s="7" t="s">
        <v>85</v>
      </c>
      <c r="M361" s="63">
        <v>1</v>
      </c>
      <c r="N361" s="273"/>
      <c r="O361" s="225"/>
      <c r="P361" s="241"/>
      <c r="Q361" s="241"/>
      <c r="R361" s="255"/>
      <c r="S361" s="255"/>
      <c r="T361" s="275"/>
      <c r="U361" s="275"/>
      <c r="V361" s="276"/>
      <c r="W361" s="276"/>
      <c r="X361" s="276"/>
      <c r="Y361" s="276"/>
      <c r="Z361" s="276"/>
      <c r="AA361" s="276"/>
      <c r="AB361" s="276"/>
      <c r="AC361" s="273"/>
      <c r="AD361" s="272"/>
      <c r="AE361" s="272"/>
      <c r="AF361" s="225"/>
      <c r="AG361" s="273"/>
      <c r="AH361" s="273"/>
      <c r="AI361" s="273"/>
      <c r="AJ361" s="225"/>
    </row>
    <row r="362" spans="2:36" ht="27.6" x14ac:dyDescent="0.3">
      <c r="B362" s="242"/>
      <c r="C362" s="242"/>
      <c r="D362" s="242"/>
      <c r="E362" s="531"/>
      <c r="F362" s="265"/>
      <c r="G362" s="227"/>
      <c r="H362" s="225"/>
      <c r="I362" s="225"/>
      <c r="J362" s="11" t="s">
        <v>127</v>
      </c>
      <c r="K362" s="7" t="s">
        <v>128</v>
      </c>
      <c r="L362" s="7" t="s">
        <v>85</v>
      </c>
      <c r="M362" s="63">
        <v>10</v>
      </c>
      <c r="N362" s="273"/>
      <c r="O362" s="225"/>
      <c r="P362" s="242"/>
      <c r="Q362" s="242"/>
      <c r="R362" s="256"/>
      <c r="S362" s="256"/>
      <c r="T362" s="275"/>
      <c r="U362" s="275"/>
      <c r="V362" s="276"/>
      <c r="W362" s="276"/>
      <c r="X362" s="276"/>
      <c r="Y362" s="276"/>
      <c r="Z362" s="276"/>
      <c r="AA362" s="276"/>
      <c r="AB362" s="276"/>
      <c r="AC362" s="273"/>
      <c r="AD362" s="272"/>
      <c r="AE362" s="272"/>
      <c r="AF362" s="225"/>
      <c r="AG362" s="273"/>
      <c r="AH362" s="273"/>
      <c r="AI362" s="273"/>
      <c r="AJ362" s="225"/>
    </row>
    <row r="363" spans="2:36" ht="96.6" x14ac:dyDescent="0.3">
      <c r="B363" s="261" t="s">
        <v>563</v>
      </c>
      <c r="C363" s="261" t="s">
        <v>564</v>
      </c>
      <c r="D363" s="261" t="s">
        <v>66</v>
      </c>
      <c r="E363" s="486" t="s">
        <v>607</v>
      </c>
      <c r="F363" s="311" t="s">
        <v>134</v>
      </c>
      <c r="G363" s="227" t="s">
        <v>147</v>
      </c>
      <c r="H363" s="225" t="s">
        <v>70</v>
      </c>
      <c r="I363" s="225" t="s">
        <v>79</v>
      </c>
      <c r="J363" s="11" t="s">
        <v>208</v>
      </c>
      <c r="K363" s="7" t="s">
        <v>107</v>
      </c>
      <c r="L363" s="7" t="s">
        <v>86</v>
      </c>
      <c r="M363" s="63">
        <v>40</v>
      </c>
      <c r="N363" s="273" t="s">
        <v>108</v>
      </c>
      <c r="O363" s="225" t="s">
        <v>579</v>
      </c>
      <c r="P363" s="261" t="s">
        <v>75</v>
      </c>
      <c r="Q363" s="261" t="s">
        <v>76</v>
      </c>
      <c r="R363" s="309" t="s">
        <v>77</v>
      </c>
      <c r="S363" s="309" t="s">
        <v>109</v>
      </c>
      <c r="T363" s="275">
        <f>V363+Y363</f>
        <v>62100</v>
      </c>
      <c r="U363" s="275">
        <f>+T363/M364</f>
        <v>31050</v>
      </c>
      <c r="V363" s="276">
        <v>52785</v>
      </c>
      <c r="W363" s="276" t="s">
        <v>98</v>
      </c>
      <c r="X363" s="276" t="s">
        <v>98</v>
      </c>
      <c r="Y363" s="276">
        <v>9315</v>
      </c>
      <c r="Z363" s="276" t="s">
        <v>98</v>
      </c>
      <c r="AA363" s="276" t="s">
        <v>79</v>
      </c>
      <c r="AB363" s="276">
        <v>27900</v>
      </c>
      <c r="AC363" s="273" t="s">
        <v>149</v>
      </c>
      <c r="AD363" s="272" t="s">
        <v>79</v>
      </c>
      <c r="AE363" s="272">
        <f>V363+Y363</f>
        <v>62100</v>
      </c>
      <c r="AF363" s="225" t="s">
        <v>79</v>
      </c>
      <c r="AG363" s="273" t="s">
        <v>33</v>
      </c>
      <c r="AH363" s="273" t="s">
        <v>160</v>
      </c>
      <c r="AI363" s="273" t="s">
        <v>161</v>
      </c>
      <c r="AJ363" s="225"/>
    </row>
    <row r="364" spans="2:36" ht="62.7" customHeight="1" x14ac:dyDescent="0.3">
      <c r="B364" s="241"/>
      <c r="C364" s="241"/>
      <c r="D364" s="241"/>
      <c r="E364" s="530"/>
      <c r="F364" s="249"/>
      <c r="G364" s="227"/>
      <c r="H364" s="225"/>
      <c r="I364" s="225"/>
      <c r="J364" s="11" t="s">
        <v>111</v>
      </c>
      <c r="K364" s="7" t="s">
        <v>112</v>
      </c>
      <c r="L364" s="7" t="s">
        <v>85</v>
      </c>
      <c r="M364" s="63">
        <v>2</v>
      </c>
      <c r="N364" s="273"/>
      <c r="O364" s="225"/>
      <c r="P364" s="241"/>
      <c r="Q364" s="241"/>
      <c r="R364" s="255"/>
      <c r="S364" s="255"/>
      <c r="T364" s="275"/>
      <c r="U364" s="275"/>
      <c r="V364" s="276"/>
      <c r="W364" s="276"/>
      <c r="X364" s="276"/>
      <c r="Y364" s="276"/>
      <c r="Z364" s="276"/>
      <c r="AA364" s="276"/>
      <c r="AB364" s="276"/>
      <c r="AC364" s="273"/>
      <c r="AD364" s="272"/>
      <c r="AE364" s="272"/>
      <c r="AF364" s="225"/>
      <c r="AG364" s="273"/>
      <c r="AH364" s="273"/>
      <c r="AI364" s="273"/>
      <c r="AJ364" s="225"/>
    </row>
    <row r="365" spans="2:36" ht="115.5" customHeight="1" x14ac:dyDescent="0.3">
      <c r="B365" s="242"/>
      <c r="C365" s="242"/>
      <c r="D365" s="242"/>
      <c r="E365" s="531"/>
      <c r="F365" s="265"/>
      <c r="G365" s="227"/>
      <c r="H365" s="225"/>
      <c r="I365" s="225"/>
      <c r="J365" s="11" t="s">
        <v>127</v>
      </c>
      <c r="K365" s="7" t="s">
        <v>128</v>
      </c>
      <c r="L365" s="7" t="s">
        <v>85</v>
      </c>
      <c r="M365" s="63">
        <v>42</v>
      </c>
      <c r="N365" s="273"/>
      <c r="O365" s="225"/>
      <c r="P365" s="242"/>
      <c r="Q365" s="242"/>
      <c r="R365" s="256"/>
      <c r="S365" s="256"/>
      <c r="T365" s="275"/>
      <c r="U365" s="275"/>
      <c r="V365" s="276"/>
      <c r="W365" s="276"/>
      <c r="X365" s="276"/>
      <c r="Y365" s="276"/>
      <c r="Z365" s="276"/>
      <c r="AA365" s="276"/>
      <c r="AB365" s="276"/>
      <c r="AC365" s="273"/>
      <c r="AD365" s="272"/>
      <c r="AE365" s="272"/>
      <c r="AF365" s="225"/>
      <c r="AG365" s="273"/>
      <c r="AH365" s="273"/>
      <c r="AI365" s="273"/>
      <c r="AJ365" s="225"/>
    </row>
    <row r="366" spans="2:36" ht="96.6" x14ac:dyDescent="0.3">
      <c r="B366" s="261" t="s">
        <v>565</v>
      </c>
      <c r="C366" s="261" t="s">
        <v>566</v>
      </c>
      <c r="D366" s="261" t="s">
        <v>66</v>
      </c>
      <c r="E366" s="486" t="s">
        <v>607</v>
      </c>
      <c r="F366" s="311" t="s">
        <v>134</v>
      </c>
      <c r="G366" s="227" t="s">
        <v>147</v>
      </c>
      <c r="H366" s="225" t="s">
        <v>70</v>
      </c>
      <c r="I366" s="225" t="s">
        <v>79</v>
      </c>
      <c r="J366" s="11" t="s">
        <v>208</v>
      </c>
      <c r="K366" s="7" t="s">
        <v>107</v>
      </c>
      <c r="L366" s="7" t="s">
        <v>86</v>
      </c>
      <c r="M366" s="63">
        <v>40</v>
      </c>
      <c r="N366" s="273" t="s">
        <v>108</v>
      </c>
      <c r="O366" s="225" t="s">
        <v>558</v>
      </c>
      <c r="P366" s="261" t="s">
        <v>75</v>
      </c>
      <c r="Q366" s="261" t="s">
        <v>76</v>
      </c>
      <c r="R366" s="309" t="s">
        <v>77</v>
      </c>
      <c r="S366" s="309" t="s">
        <v>109</v>
      </c>
      <c r="T366" s="275">
        <f>V366+Y366</f>
        <v>103500</v>
      </c>
      <c r="U366" s="275">
        <f>+T366/M370</f>
        <v>51750</v>
      </c>
      <c r="V366" s="276">
        <v>87975</v>
      </c>
      <c r="W366" s="276" t="s">
        <v>98</v>
      </c>
      <c r="X366" s="276" t="s">
        <v>79</v>
      </c>
      <c r="Y366" s="276">
        <v>15525</v>
      </c>
      <c r="Z366" s="276" t="s">
        <v>98</v>
      </c>
      <c r="AA366" s="276" t="s">
        <v>79</v>
      </c>
      <c r="AB366" s="276">
        <v>46500</v>
      </c>
      <c r="AC366" s="273" t="s">
        <v>149</v>
      </c>
      <c r="AD366" s="272" t="s">
        <v>79</v>
      </c>
      <c r="AE366" s="272">
        <f>V366+Y366</f>
        <v>103500</v>
      </c>
      <c r="AF366" s="225" t="s">
        <v>79</v>
      </c>
      <c r="AG366" s="273" t="s">
        <v>33</v>
      </c>
      <c r="AH366" s="273" t="s">
        <v>160</v>
      </c>
      <c r="AI366" s="273" t="s">
        <v>161</v>
      </c>
      <c r="AJ366" s="225"/>
    </row>
    <row r="367" spans="2:36" ht="62.7" customHeight="1" x14ac:dyDescent="0.3">
      <c r="B367" s="241"/>
      <c r="C367" s="241"/>
      <c r="D367" s="241"/>
      <c r="E367" s="530"/>
      <c r="F367" s="249"/>
      <c r="G367" s="227"/>
      <c r="H367" s="225"/>
      <c r="I367" s="225"/>
      <c r="J367" s="11" t="s">
        <v>111</v>
      </c>
      <c r="K367" s="7" t="s">
        <v>112</v>
      </c>
      <c r="L367" s="7" t="s">
        <v>85</v>
      </c>
      <c r="M367" s="63">
        <v>2</v>
      </c>
      <c r="N367" s="273"/>
      <c r="O367" s="225"/>
      <c r="P367" s="241"/>
      <c r="Q367" s="241"/>
      <c r="R367" s="255"/>
      <c r="S367" s="255"/>
      <c r="T367" s="275"/>
      <c r="U367" s="275"/>
      <c r="V367" s="276"/>
      <c r="W367" s="276"/>
      <c r="X367" s="276"/>
      <c r="Y367" s="276"/>
      <c r="Z367" s="276"/>
      <c r="AA367" s="276"/>
      <c r="AB367" s="276"/>
      <c r="AC367" s="273"/>
      <c r="AD367" s="272"/>
      <c r="AE367" s="272"/>
      <c r="AF367" s="225"/>
      <c r="AG367" s="273"/>
      <c r="AH367" s="273"/>
      <c r="AI367" s="273"/>
      <c r="AJ367" s="225"/>
    </row>
    <row r="368" spans="2:36" ht="74.099999999999994" customHeight="1" x14ac:dyDescent="0.3">
      <c r="B368" s="242"/>
      <c r="C368" s="242"/>
      <c r="D368" s="242"/>
      <c r="E368" s="531"/>
      <c r="F368" s="265"/>
      <c r="G368" s="227"/>
      <c r="H368" s="225"/>
      <c r="I368" s="225"/>
      <c r="J368" s="11" t="s">
        <v>127</v>
      </c>
      <c r="K368" s="7" t="s">
        <v>128</v>
      </c>
      <c r="L368" s="7" t="s">
        <v>85</v>
      </c>
      <c r="M368" s="63">
        <v>14</v>
      </c>
      <c r="N368" s="273"/>
      <c r="O368" s="225"/>
      <c r="P368" s="242"/>
      <c r="Q368" s="242"/>
      <c r="R368" s="256"/>
      <c r="S368" s="256"/>
      <c r="T368" s="275"/>
      <c r="U368" s="275"/>
      <c r="V368" s="276"/>
      <c r="W368" s="276"/>
      <c r="X368" s="276"/>
      <c r="Y368" s="276"/>
      <c r="Z368" s="276"/>
      <c r="AA368" s="276"/>
      <c r="AB368" s="276"/>
      <c r="AC368" s="273"/>
      <c r="AD368" s="272"/>
      <c r="AE368" s="272"/>
      <c r="AF368" s="225"/>
      <c r="AG368" s="273"/>
      <c r="AH368" s="273"/>
      <c r="AI368" s="273"/>
      <c r="AJ368" s="225"/>
    </row>
    <row r="369" spans="2:36" ht="57" customHeight="1" x14ac:dyDescent="0.3">
      <c r="B369" s="225" t="s">
        <v>567</v>
      </c>
      <c r="C369" s="225" t="s">
        <v>568</v>
      </c>
      <c r="D369" s="225" t="s">
        <v>66</v>
      </c>
      <c r="E369" s="227" t="s">
        <v>67</v>
      </c>
      <c r="F369" s="227" t="s">
        <v>132</v>
      </c>
      <c r="G369" s="227" t="s">
        <v>69</v>
      </c>
      <c r="H369" s="225" t="s">
        <v>70</v>
      </c>
      <c r="I369" s="225" t="s">
        <v>79</v>
      </c>
      <c r="J369" s="11" t="s">
        <v>113</v>
      </c>
      <c r="K369" s="7" t="s">
        <v>114</v>
      </c>
      <c r="L369" s="7" t="s">
        <v>115</v>
      </c>
      <c r="M369" s="7">
        <v>2</v>
      </c>
      <c r="N369" s="273" t="s">
        <v>108</v>
      </c>
      <c r="O369" s="225" t="s">
        <v>293</v>
      </c>
      <c r="P369" s="225" t="s">
        <v>75</v>
      </c>
      <c r="Q369" s="225" t="s">
        <v>76</v>
      </c>
      <c r="R369" s="274" t="s">
        <v>77</v>
      </c>
      <c r="S369" s="274" t="s">
        <v>109</v>
      </c>
      <c r="T369" s="275">
        <f>V369+Y369</f>
        <v>96600</v>
      </c>
      <c r="U369" s="275">
        <f>+T369/M369</f>
        <v>48300</v>
      </c>
      <c r="V369" s="276">
        <v>82110</v>
      </c>
      <c r="W369" s="276" t="s">
        <v>79</v>
      </c>
      <c r="X369" s="276" t="s">
        <v>79</v>
      </c>
      <c r="Y369" s="276">
        <v>14490</v>
      </c>
      <c r="Z369" s="276" t="s">
        <v>79</v>
      </c>
      <c r="AA369" s="276" t="s">
        <v>79</v>
      </c>
      <c r="AB369" s="276">
        <v>43400</v>
      </c>
      <c r="AC369" s="273" t="s">
        <v>80</v>
      </c>
      <c r="AD369" s="272" t="s">
        <v>79</v>
      </c>
      <c r="AE369" s="272">
        <f>V369+Y369</f>
        <v>96600</v>
      </c>
      <c r="AF369" s="225" t="s">
        <v>79</v>
      </c>
      <c r="AG369" s="273" t="s">
        <v>33</v>
      </c>
      <c r="AH369" s="273" t="s">
        <v>166</v>
      </c>
      <c r="AI369" s="273" t="s">
        <v>233</v>
      </c>
      <c r="AJ369" s="225"/>
    </row>
    <row r="370" spans="2:36" ht="55.2" x14ac:dyDescent="0.3">
      <c r="B370" s="225"/>
      <c r="C370" s="225"/>
      <c r="D370" s="225"/>
      <c r="E370" s="227"/>
      <c r="F370" s="227"/>
      <c r="G370" s="227"/>
      <c r="H370" s="225"/>
      <c r="I370" s="225"/>
      <c r="J370" s="11" t="s">
        <v>116</v>
      </c>
      <c r="K370" s="7" t="s">
        <v>117</v>
      </c>
      <c r="L370" s="7" t="s">
        <v>85</v>
      </c>
      <c r="M370" s="7">
        <v>2</v>
      </c>
      <c r="N370" s="273"/>
      <c r="O370" s="225"/>
      <c r="P370" s="225"/>
      <c r="Q370" s="225"/>
      <c r="R370" s="274"/>
      <c r="S370" s="274"/>
      <c r="T370" s="275"/>
      <c r="U370" s="275"/>
      <c r="V370" s="276"/>
      <c r="W370" s="276"/>
      <c r="X370" s="276"/>
      <c r="Y370" s="276"/>
      <c r="Z370" s="276"/>
      <c r="AA370" s="276"/>
      <c r="AB370" s="276"/>
      <c r="AC370" s="273"/>
      <c r="AD370" s="272"/>
      <c r="AE370" s="272"/>
      <c r="AF370" s="225"/>
      <c r="AG370" s="273"/>
      <c r="AH370" s="273"/>
      <c r="AI370" s="273"/>
      <c r="AJ370" s="225"/>
    </row>
    <row r="371" spans="2:36" ht="41.4" x14ac:dyDescent="0.3">
      <c r="B371" s="225"/>
      <c r="C371" s="225"/>
      <c r="D371" s="225"/>
      <c r="E371" s="227"/>
      <c r="F371" s="227"/>
      <c r="G371" s="227"/>
      <c r="H371" s="225"/>
      <c r="I371" s="225"/>
      <c r="J371" s="11" t="s">
        <v>209</v>
      </c>
      <c r="K371" s="7" t="s">
        <v>118</v>
      </c>
      <c r="L371" s="7" t="s">
        <v>119</v>
      </c>
      <c r="M371" s="7">
        <v>2</v>
      </c>
      <c r="N371" s="273"/>
      <c r="O371" s="225"/>
      <c r="P371" s="225"/>
      <c r="Q371" s="225"/>
      <c r="R371" s="274"/>
      <c r="S371" s="274"/>
      <c r="T371" s="275"/>
      <c r="U371" s="275"/>
      <c r="V371" s="276"/>
      <c r="W371" s="276"/>
      <c r="X371" s="276"/>
      <c r="Y371" s="276"/>
      <c r="Z371" s="276"/>
      <c r="AA371" s="276"/>
      <c r="AB371" s="276"/>
      <c r="AC371" s="273"/>
      <c r="AD371" s="272"/>
      <c r="AE371" s="272"/>
      <c r="AF371" s="225"/>
      <c r="AG371" s="273"/>
      <c r="AH371" s="273"/>
      <c r="AI371" s="273"/>
      <c r="AJ371" s="225"/>
    </row>
    <row r="372" spans="2:36" ht="27.6" x14ac:dyDescent="0.3">
      <c r="B372" s="225"/>
      <c r="C372" s="225"/>
      <c r="D372" s="225"/>
      <c r="E372" s="227"/>
      <c r="F372" s="227"/>
      <c r="G372" s="227"/>
      <c r="H372" s="225"/>
      <c r="I372" s="225"/>
      <c r="J372" s="11" t="s">
        <v>120</v>
      </c>
      <c r="K372" s="7" t="s">
        <v>121</v>
      </c>
      <c r="L372" s="7" t="s">
        <v>119</v>
      </c>
      <c r="M372" s="63">
        <v>2</v>
      </c>
      <c r="N372" s="273"/>
      <c r="O372" s="225"/>
      <c r="P372" s="225"/>
      <c r="Q372" s="225"/>
      <c r="R372" s="274"/>
      <c r="S372" s="274"/>
      <c r="T372" s="275"/>
      <c r="U372" s="275"/>
      <c r="V372" s="276"/>
      <c r="W372" s="276"/>
      <c r="X372" s="276"/>
      <c r="Y372" s="276"/>
      <c r="Z372" s="276"/>
      <c r="AA372" s="276"/>
      <c r="AB372" s="276"/>
      <c r="AC372" s="273"/>
      <c r="AD372" s="272"/>
      <c r="AE372" s="272"/>
      <c r="AF372" s="225"/>
      <c r="AG372" s="273"/>
      <c r="AH372" s="273"/>
      <c r="AI372" s="273"/>
      <c r="AJ372" s="225"/>
    </row>
    <row r="373" spans="2:36" s="36" customFormat="1" ht="96.6" x14ac:dyDescent="0.3">
      <c r="B373" s="261" t="s">
        <v>342</v>
      </c>
      <c r="C373" s="261" t="s">
        <v>343</v>
      </c>
      <c r="D373" s="261" t="s">
        <v>106</v>
      </c>
      <c r="E373" s="311" t="s">
        <v>67</v>
      </c>
      <c r="F373" s="299" t="s">
        <v>134</v>
      </c>
      <c r="G373" s="311" t="s">
        <v>147</v>
      </c>
      <c r="H373" s="304" t="s">
        <v>70</v>
      </c>
      <c r="I373" s="304" t="s">
        <v>79</v>
      </c>
      <c r="J373" s="11" t="s">
        <v>208</v>
      </c>
      <c r="K373" s="7" t="s">
        <v>107</v>
      </c>
      <c r="L373" s="7" t="s">
        <v>86</v>
      </c>
      <c r="M373" s="7">
        <v>40</v>
      </c>
      <c r="N373" s="303" t="s">
        <v>108</v>
      </c>
      <c r="O373" s="261" t="s">
        <v>344</v>
      </c>
      <c r="P373" s="261" t="s">
        <v>75</v>
      </c>
      <c r="Q373" s="261" t="s">
        <v>76</v>
      </c>
      <c r="R373" s="309" t="s">
        <v>77</v>
      </c>
      <c r="S373" s="309" t="s">
        <v>109</v>
      </c>
      <c r="T373" s="235">
        <f>V373+Y373</f>
        <v>144000</v>
      </c>
      <c r="U373" s="235">
        <f>T373/M374</f>
        <v>72000</v>
      </c>
      <c r="V373" s="238">
        <v>122400</v>
      </c>
      <c r="W373" s="238" t="s">
        <v>79</v>
      </c>
      <c r="X373" s="238" t="s">
        <v>79</v>
      </c>
      <c r="Y373" s="238">
        <v>21600</v>
      </c>
      <c r="Z373" s="238" t="s">
        <v>98</v>
      </c>
      <c r="AA373" s="590" t="s">
        <v>79</v>
      </c>
      <c r="AB373" s="238">
        <v>36000</v>
      </c>
      <c r="AC373" s="232" t="s">
        <v>149</v>
      </c>
      <c r="AD373" s="292" t="s">
        <v>79</v>
      </c>
      <c r="AE373" s="292">
        <f>V373+Y373</f>
        <v>144000</v>
      </c>
      <c r="AF373" s="261" t="s">
        <v>79</v>
      </c>
      <c r="AG373" s="232" t="s">
        <v>33</v>
      </c>
      <c r="AH373" s="303" t="s">
        <v>150</v>
      </c>
      <c r="AI373" s="232" t="s">
        <v>157</v>
      </c>
      <c r="AJ373" s="261"/>
    </row>
    <row r="374" spans="2:36" s="36" customFormat="1" ht="41.4" x14ac:dyDescent="0.3">
      <c r="B374" s="241"/>
      <c r="C374" s="241"/>
      <c r="D374" s="241"/>
      <c r="E374" s="249"/>
      <c r="F374" s="249"/>
      <c r="G374" s="249"/>
      <c r="H374" s="241"/>
      <c r="I374" s="241"/>
      <c r="J374" s="11" t="s">
        <v>111</v>
      </c>
      <c r="K374" s="7" t="s">
        <v>112</v>
      </c>
      <c r="L374" s="7" t="s">
        <v>85</v>
      </c>
      <c r="M374" s="7">
        <v>2</v>
      </c>
      <c r="N374" s="233"/>
      <c r="O374" s="241"/>
      <c r="P374" s="241"/>
      <c r="Q374" s="241"/>
      <c r="R374" s="255"/>
      <c r="S374" s="255"/>
      <c r="T374" s="236"/>
      <c r="U374" s="236"/>
      <c r="V374" s="239"/>
      <c r="W374" s="239"/>
      <c r="X374" s="239"/>
      <c r="Y374" s="239"/>
      <c r="Z374" s="239"/>
      <c r="AA374" s="591"/>
      <c r="AB374" s="239"/>
      <c r="AC374" s="233"/>
      <c r="AD374" s="257"/>
      <c r="AE374" s="257"/>
      <c r="AF374" s="241"/>
      <c r="AG374" s="233"/>
      <c r="AH374" s="233"/>
      <c r="AI374" s="233"/>
      <c r="AJ374" s="241"/>
    </row>
    <row r="375" spans="2:36" s="36" customFormat="1" ht="59.1" customHeight="1" x14ac:dyDescent="0.3">
      <c r="B375" s="242"/>
      <c r="C375" s="242"/>
      <c r="D375" s="242"/>
      <c r="E375" s="265"/>
      <c r="F375" s="265"/>
      <c r="G375" s="265"/>
      <c r="H375" s="242"/>
      <c r="I375" s="242"/>
      <c r="J375" s="11" t="s">
        <v>127</v>
      </c>
      <c r="K375" s="7" t="s">
        <v>128</v>
      </c>
      <c r="L375" s="7" t="s">
        <v>85</v>
      </c>
      <c r="M375" s="61" t="s">
        <v>1047</v>
      </c>
      <c r="N375" s="234"/>
      <c r="O375" s="242"/>
      <c r="P375" s="242"/>
      <c r="Q375" s="242"/>
      <c r="R375" s="256"/>
      <c r="S375" s="256"/>
      <c r="T375" s="237"/>
      <c r="U375" s="237"/>
      <c r="V375" s="240"/>
      <c r="W375" s="240"/>
      <c r="X375" s="240"/>
      <c r="Y375" s="240"/>
      <c r="Z375" s="240"/>
      <c r="AA375" s="592"/>
      <c r="AB375" s="240"/>
      <c r="AC375" s="234"/>
      <c r="AD375" s="258"/>
      <c r="AE375" s="258"/>
      <c r="AF375" s="242"/>
      <c r="AG375" s="234"/>
      <c r="AH375" s="234"/>
      <c r="AI375" s="234"/>
      <c r="AJ375" s="242"/>
    </row>
    <row r="376" spans="2:36" s="36" customFormat="1" ht="132" customHeight="1" x14ac:dyDescent="0.3">
      <c r="B376" s="225" t="s">
        <v>345</v>
      </c>
      <c r="C376" s="225" t="s">
        <v>346</v>
      </c>
      <c r="D376" s="225" t="s">
        <v>106</v>
      </c>
      <c r="E376" s="227" t="s">
        <v>67</v>
      </c>
      <c r="F376" s="227" t="s">
        <v>134</v>
      </c>
      <c r="G376" s="227" t="s">
        <v>147</v>
      </c>
      <c r="H376" s="225" t="s">
        <v>70</v>
      </c>
      <c r="I376" s="225" t="s">
        <v>79</v>
      </c>
      <c r="J376" s="11" t="s">
        <v>208</v>
      </c>
      <c r="K376" s="7" t="s">
        <v>107</v>
      </c>
      <c r="L376" s="7" t="s">
        <v>86</v>
      </c>
      <c r="M376" s="7">
        <v>40</v>
      </c>
      <c r="N376" s="273" t="s">
        <v>108</v>
      </c>
      <c r="O376" s="225" t="s">
        <v>344</v>
      </c>
      <c r="P376" s="225" t="s">
        <v>75</v>
      </c>
      <c r="Q376" s="225" t="s">
        <v>76</v>
      </c>
      <c r="R376" s="274" t="s">
        <v>77</v>
      </c>
      <c r="S376" s="274" t="s">
        <v>109</v>
      </c>
      <c r="T376" s="275">
        <f>V376+Y376</f>
        <v>30496</v>
      </c>
      <c r="U376" s="275">
        <f>T376/M377</f>
        <v>30496</v>
      </c>
      <c r="V376" s="238">
        <v>25921.599999999999</v>
      </c>
      <c r="W376" s="276" t="s">
        <v>79</v>
      </c>
      <c r="X376" s="276" t="s">
        <v>79</v>
      </c>
      <c r="Y376" s="276">
        <v>4574.3999999999996</v>
      </c>
      <c r="Z376" s="276" t="s">
        <v>98</v>
      </c>
      <c r="AA376" s="276" t="s">
        <v>79</v>
      </c>
      <c r="AB376" s="19">
        <v>7624</v>
      </c>
      <c r="AC376" s="273" t="s">
        <v>149</v>
      </c>
      <c r="AD376" s="272" t="s">
        <v>79</v>
      </c>
      <c r="AE376" s="272">
        <f>V376+Y376</f>
        <v>30496</v>
      </c>
      <c r="AF376" s="273" t="s">
        <v>79</v>
      </c>
      <c r="AG376" s="273" t="s">
        <v>33</v>
      </c>
      <c r="AH376" s="303" t="s">
        <v>174</v>
      </c>
      <c r="AI376" s="232" t="s">
        <v>158</v>
      </c>
      <c r="AJ376" s="273"/>
    </row>
    <row r="377" spans="2:36" s="36" customFormat="1" ht="86.1" customHeight="1" x14ac:dyDescent="0.3">
      <c r="B377" s="225"/>
      <c r="C377" s="225"/>
      <c r="D377" s="225"/>
      <c r="E377" s="227"/>
      <c r="F377" s="227"/>
      <c r="G377" s="227"/>
      <c r="H377" s="225"/>
      <c r="I377" s="225"/>
      <c r="J377" s="11" t="s">
        <v>111</v>
      </c>
      <c r="K377" s="7" t="s">
        <v>112</v>
      </c>
      <c r="L377" s="7" t="s">
        <v>85</v>
      </c>
      <c r="M377" s="7">
        <v>1</v>
      </c>
      <c r="N377" s="273"/>
      <c r="O377" s="225"/>
      <c r="P377" s="225"/>
      <c r="Q377" s="225"/>
      <c r="R377" s="274"/>
      <c r="S377" s="274"/>
      <c r="T377" s="275"/>
      <c r="U377" s="275"/>
      <c r="V377" s="239"/>
      <c r="W377" s="276"/>
      <c r="X377" s="276"/>
      <c r="Y377" s="276"/>
      <c r="Z377" s="276"/>
      <c r="AA377" s="276"/>
      <c r="AB377" s="239"/>
      <c r="AC377" s="273"/>
      <c r="AD377" s="272"/>
      <c r="AE377" s="272"/>
      <c r="AF377" s="225"/>
      <c r="AG377" s="273"/>
      <c r="AH377" s="233"/>
      <c r="AI377" s="233"/>
      <c r="AJ377" s="225"/>
    </row>
    <row r="378" spans="2:36" s="36" customFormat="1" ht="59.1" customHeight="1" x14ac:dyDescent="0.3">
      <c r="B378" s="225"/>
      <c r="C378" s="225"/>
      <c r="D378" s="225"/>
      <c r="E378" s="227"/>
      <c r="F378" s="227"/>
      <c r="G378" s="227"/>
      <c r="H378" s="225"/>
      <c r="I378" s="225"/>
      <c r="J378" s="11" t="s">
        <v>127</v>
      </c>
      <c r="K378" s="7" t="s">
        <v>128</v>
      </c>
      <c r="L378" s="7" t="s">
        <v>85</v>
      </c>
      <c r="M378" s="63" t="s">
        <v>553</v>
      </c>
      <c r="N378" s="273"/>
      <c r="O378" s="225"/>
      <c r="P378" s="225"/>
      <c r="Q378" s="225"/>
      <c r="R378" s="274"/>
      <c r="S378" s="274"/>
      <c r="T378" s="275"/>
      <c r="U378" s="275"/>
      <c r="V378" s="240"/>
      <c r="W378" s="276"/>
      <c r="X378" s="276"/>
      <c r="Y378" s="276"/>
      <c r="Z378" s="276"/>
      <c r="AA378" s="276"/>
      <c r="AB378" s="240"/>
      <c r="AC378" s="273"/>
      <c r="AD378" s="272"/>
      <c r="AE378" s="272"/>
      <c r="AF378" s="225"/>
      <c r="AG378" s="273"/>
      <c r="AH378" s="234"/>
      <c r="AI378" s="234"/>
      <c r="AJ378" s="225"/>
    </row>
    <row r="379" spans="2:36" s="36" customFormat="1" ht="132" customHeight="1" x14ac:dyDescent="0.3">
      <c r="B379" s="225" t="s">
        <v>347</v>
      </c>
      <c r="C379" s="225" t="s">
        <v>456</v>
      </c>
      <c r="D379" s="225" t="s">
        <v>106</v>
      </c>
      <c r="E379" s="227" t="s">
        <v>67</v>
      </c>
      <c r="F379" s="227" t="s">
        <v>134</v>
      </c>
      <c r="G379" s="227" t="s">
        <v>147</v>
      </c>
      <c r="H379" s="225" t="s">
        <v>70</v>
      </c>
      <c r="I379" s="225" t="s">
        <v>79</v>
      </c>
      <c r="J379" s="11" t="s">
        <v>208</v>
      </c>
      <c r="K379" s="7" t="s">
        <v>107</v>
      </c>
      <c r="L379" s="7" t="s">
        <v>86</v>
      </c>
      <c r="M379" s="7">
        <v>40</v>
      </c>
      <c r="N379" s="273" t="s">
        <v>108</v>
      </c>
      <c r="O379" s="225" t="s">
        <v>344</v>
      </c>
      <c r="P379" s="225" t="s">
        <v>75</v>
      </c>
      <c r="Q379" s="225" t="s">
        <v>76</v>
      </c>
      <c r="R379" s="274" t="s">
        <v>77</v>
      </c>
      <c r="S379" s="274" t="s">
        <v>109</v>
      </c>
      <c r="T379" s="275">
        <f>V379+Y379</f>
        <v>108000</v>
      </c>
      <c r="U379" s="275">
        <f>T379/M380</f>
        <v>54000</v>
      </c>
      <c r="V379" s="238">
        <v>91800</v>
      </c>
      <c r="W379" s="276" t="s">
        <v>79</v>
      </c>
      <c r="X379" s="276" t="s">
        <v>79</v>
      </c>
      <c r="Y379" s="276">
        <v>16200</v>
      </c>
      <c r="Z379" s="276" t="s">
        <v>98</v>
      </c>
      <c r="AA379" s="276" t="s">
        <v>79</v>
      </c>
      <c r="AB379" s="276">
        <v>27000</v>
      </c>
      <c r="AC379" s="273" t="s">
        <v>149</v>
      </c>
      <c r="AD379" s="272" t="s">
        <v>79</v>
      </c>
      <c r="AE379" s="272">
        <f>V379+Y379</f>
        <v>108000</v>
      </c>
      <c r="AF379" s="273" t="s">
        <v>79</v>
      </c>
      <c r="AG379" s="273" t="s">
        <v>33</v>
      </c>
      <c r="AH379" s="273" t="s">
        <v>174</v>
      </c>
      <c r="AI379" s="273" t="s">
        <v>158</v>
      </c>
      <c r="AJ379" s="273"/>
    </row>
    <row r="380" spans="2:36" s="36" customFormat="1" ht="86.1" customHeight="1" x14ac:dyDescent="0.3">
      <c r="B380" s="225"/>
      <c r="C380" s="225"/>
      <c r="D380" s="225"/>
      <c r="E380" s="227"/>
      <c r="F380" s="227"/>
      <c r="G380" s="227"/>
      <c r="H380" s="225"/>
      <c r="I380" s="225"/>
      <c r="J380" s="11" t="s">
        <v>111</v>
      </c>
      <c r="K380" s="7" t="s">
        <v>112</v>
      </c>
      <c r="L380" s="7" t="s">
        <v>85</v>
      </c>
      <c r="M380" s="7">
        <v>2</v>
      </c>
      <c r="N380" s="273"/>
      <c r="O380" s="225"/>
      <c r="P380" s="225"/>
      <c r="Q380" s="225"/>
      <c r="R380" s="274"/>
      <c r="S380" s="274"/>
      <c r="T380" s="275"/>
      <c r="U380" s="275"/>
      <c r="V380" s="239"/>
      <c r="W380" s="276"/>
      <c r="X380" s="276"/>
      <c r="Y380" s="276"/>
      <c r="Z380" s="276"/>
      <c r="AA380" s="276"/>
      <c r="AB380" s="276"/>
      <c r="AC380" s="273"/>
      <c r="AD380" s="272"/>
      <c r="AE380" s="272"/>
      <c r="AF380" s="225"/>
      <c r="AG380" s="273"/>
      <c r="AH380" s="273"/>
      <c r="AI380" s="273"/>
      <c r="AJ380" s="225"/>
    </row>
    <row r="381" spans="2:36" s="36" customFormat="1" ht="59.1" customHeight="1" x14ac:dyDescent="0.3">
      <c r="B381" s="225"/>
      <c r="C381" s="225"/>
      <c r="D381" s="225"/>
      <c r="E381" s="227"/>
      <c r="F381" s="227"/>
      <c r="G381" s="227"/>
      <c r="H381" s="225"/>
      <c r="I381" s="225"/>
      <c r="J381" s="11" t="s">
        <v>127</v>
      </c>
      <c r="K381" s="7" t="s">
        <v>128</v>
      </c>
      <c r="L381" s="7" t="s">
        <v>85</v>
      </c>
      <c r="M381" s="63">
        <v>80</v>
      </c>
      <c r="N381" s="273"/>
      <c r="O381" s="225"/>
      <c r="P381" s="225"/>
      <c r="Q381" s="225"/>
      <c r="R381" s="274"/>
      <c r="S381" s="274"/>
      <c r="T381" s="275"/>
      <c r="U381" s="275"/>
      <c r="V381" s="240"/>
      <c r="W381" s="276"/>
      <c r="X381" s="276"/>
      <c r="Y381" s="276"/>
      <c r="Z381" s="276"/>
      <c r="AA381" s="276"/>
      <c r="AB381" s="276"/>
      <c r="AC381" s="273"/>
      <c r="AD381" s="272"/>
      <c r="AE381" s="272"/>
      <c r="AF381" s="225"/>
      <c r="AG381" s="273"/>
      <c r="AH381" s="273"/>
      <c r="AI381" s="273"/>
      <c r="AJ381" s="225"/>
    </row>
    <row r="382" spans="2:36" s="36" customFormat="1" ht="89.1" customHeight="1" x14ac:dyDescent="0.3">
      <c r="B382" s="225" t="s">
        <v>348</v>
      </c>
      <c r="C382" s="225" t="s">
        <v>349</v>
      </c>
      <c r="D382" s="225" t="s">
        <v>106</v>
      </c>
      <c r="E382" s="227" t="s">
        <v>67</v>
      </c>
      <c r="F382" s="227" t="s">
        <v>134</v>
      </c>
      <c r="G382" s="227" t="s">
        <v>147</v>
      </c>
      <c r="H382" s="225" t="s">
        <v>70</v>
      </c>
      <c r="I382" s="225" t="s">
        <v>79</v>
      </c>
      <c r="J382" s="28" t="s">
        <v>208</v>
      </c>
      <c r="K382" s="14" t="s">
        <v>107</v>
      </c>
      <c r="L382" s="14" t="s">
        <v>86</v>
      </c>
      <c r="M382" s="14">
        <v>40</v>
      </c>
      <c r="N382" s="273" t="s">
        <v>108</v>
      </c>
      <c r="O382" s="225" t="s">
        <v>344</v>
      </c>
      <c r="P382" s="225" t="s">
        <v>75</v>
      </c>
      <c r="Q382" s="225" t="s">
        <v>76</v>
      </c>
      <c r="R382" s="274" t="s">
        <v>77</v>
      </c>
      <c r="S382" s="274" t="s">
        <v>109</v>
      </c>
      <c r="T382" s="275">
        <f>V382+Y382</f>
        <v>184000</v>
      </c>
      <c r="U382" s="275">
        <f>T382/M383</f>
        <v>92000</v>
      </c>
      <c r="V382" s="238">
        <v>156400</v>
      </c>
      <c r="W382" s="276" t="s">
        <v>79</v>
      </c>
      <c r="X382" s="276" t="s">
        <v>79</v>
      </c>
      <c r="Y382" s="276">
        <v>27600</v>
      </c>
      <c r="Z382" s="276" t="s">
        <v>98</v>
      </c>
      <c r="AA382" s="276" t="s">
        <v>79</v>
      </c>
      <c r="AB382" s="276">
        <v>46000</v>
      </c>
      <c r="AC382" s="273" t="s">
        <v>149</v>
      </c>
      <c r="AD382" s="272" t="s">
        <v>79</v>
      </c>
      <c r="AE382" s="272">
        <f>V382+Y382</f>
        <v>184000</v>
      </c>
      <c r="AF382" s="273" t="s">
        <v>79</v>
      </c>
      <c r="AG382" s="273" t="s">
        <v>33</v>
      </c>
      <c r="AH382" s="273" t="s">
        <v>157</v>
      </c>
      <c r="AI382" s="273" t="s">
        <v>176</v>
      </c>
      <c r="AJ382" s="273"/>
    </row>
    <row r="383" spans="2:36" s="36" customFormat="1" ht="86.1" customHeight="1" x14ac:dyDescent="0.3">
      <c r="B383" s="225"/>
      <c r="C383" s="225"/>
      <c r="D383" s="225"/>
      <c r="E383" s="227"/>
      <c r="F383" s="227"/>
      <c r="G383" s="227"/>
      <c r="H383" s="225"/>
      <c r="I383" s="225"/>
      <c r="J383" s="11" t="s">
        <v>111</v>
      </c>
      <c r="K383" s="7" t="s">
        <v>112</v>
      </c>
      <c r="L383" s="7" t="s">
        <v>85</v>
      </c>
      <c r="M383" s="7">
        <v>2</v>
      </c>
      <c r="N383" s="273"/>
      <c r="O383" s="225"/>
      <c r="P383" s="225"/>
      <c r="Q383" s="225"/>
      <c r="R383" s="274"/>
      <c r="S383" s="274"/>
      <c r="T383" s="275"/>
      <c r="U383" s="275"/>
      <c r="V383" s="239"/>
      <c r="W383" s="276"/>
      <c r="X383" s="276"/>
      <c r="Y383" s="276"/>
      <c r="Z383" s="276"/>
      <c r="AA383" s="276"/>
      <c r="AB383" s="276"/>
      <c r="AC383" s="273"/>
      <c r="AD383" s="272"/>
      <c r="AE383" s="272"/>
      <c r="AF383" s="225"/>
      <c r="AG383" s="273"/>
      <c r="AH383" s="273"/>
      <c r="AI383" s="273"/>
      <c r="AJ383" s="225"/>
    </row>
    <row r="384" spans="2:36" s="36" customFormat="1" ht="88.5" customHeight="1" x14ac:dyDescent="0.3">
      <c r="B384" s="225"/>
      <c r="C384" s="225"/>
      <c r="D384" s="225"/>
      <c r="E384" s="227"/>
      <c r="F384" s="227"/>
      <c r="G384" s="227"/>
      <c r="H384" s="225"/>
      <c r="I384" s="225"/>
      <c r="J384" s="11" t="s">
        <v>127</v>
      </c>
      <c r="K384" s="7" t="s">
        <v>128</v>
      </c>
      <c r="L384" s="7" t="s">
        <v>85</v>
      </c>
      <c r="M384" s="63">
        <v>90</v>
      </c>
      <c r="N384" s="273"/>
      <c r="O384" s="225"/>
      <c r="P384" s="225"/>
      <c r="Q384" s="225"/>
      <c r="R384" s="274"/>
      <c r="S384" s="274"/>
      <c r="T384" s="275"/>
      <c r="U384" s="275"/>
      <c r="V384" s="240"/>
      <c r="W384" s="276"/>
      <c r="X384" s="276"/>
      <c r="Y384" s="276"/>
      <c r="Z384" s="276"/>
      <c r="AA384" s="276"/>
      <c r="AB384" s="276"/>
      <c r="AC384" s="273"/>
      <c r="AD384" s="272"/>
      <c r="AE384" s="272"/>
      <c r="AF384" s="225"/>
      <c r="AG384" s="273"/>
      <c r="AH384" s="273"/>
      <c r="AI384" s="273"/>
      <c r="AJ384" s="225"/>
    </row>
    <row r="385" spans="2:36" s="36" customFormat="1" ht="89.1" customHeight="1" x14ac:dyDescent="0.3">
      <c r="B385" s="225" t="s">
        <v>350</v>
      </c>
      <c r="C385" s="225" t="s">
        <v>351</v>
      </c>
      <c r="D385" s="225" t="s">
        <v>106</v>
      </c>
      <c r="E385" s="227" t="s">
        <v>67</v>
      </c>
      <c r="F385" s="227" t="s">
        <v>134</v>
      </c>
      <c r="G385" s="227" t="s">
        <v>147</v>
      </c>
      <c r="H385" s="225" t="s">
        <v>70</v>
      </c>
      <c r="I385" s="225" t="s">
        <v>79</v>
      </c>
      <c r="J385" s="28" t="s">
        <v>208</v>
      </c>
      <c r="K385" s="14" t="s">
        <v>107</v>
      </c>
      <c r="L385" s="14" t="s">
        <v>86</v>
      </c>
      <c r="M385" s="14">
        <v>40</v>
      </c>
      <c r="N385" s="273" t="s">
        <v>108</v>
      </c>
      <c r="O385" s="225" t="s">
        <v>344</v>
      </c>
      <c r="P385" s="225" t="s">
        <v>75</v>
      </c>
      <c r="Q385" s="225" t="s">
        <v>76</v>
      </c>
      <c r="R385" s="274" t="s">
        <v>77</v>
      </c>
      <c r="S385" s="274" t="s">
        <v>109</v>
      </c>
      <c r="T385" s="275">
        <f>V385+Y385</f>
        <v>40000</v>
      </c>
      <c r="U385" s="275">
        <f>T385/M386</f>
        <v>40000</v>
      </c>
      <c r="V385" s="238">
        <v>34000</v>
      </c>
      <c r="W385" s="276" t="s">
        <v>79</v>
      </c>
      <c r="X385" s="276" t="s">
        <v>79</v>
      </c>
      <c r="Y385" s="276">
        <v>6000</v>
      </c>
      <c r="Z385" s="276" t="s">
        <v>98</v>
      </c>
      <c r="AA385" s="276" t="s">
        <v>79</v>
      </c>
      <c r="AB385" s="276">
        <v>10000</v>
      </c>
      <c r="AC385" s="273" t="s">
        <v>149</v>
      </c>
      <c r="AD385" s="272" t="s">
        <v>79</v>
      </c>
      <c r="AE385" s="272">
        <f>V385+Y385</f>
        <v>40000</v>
      </c>
      <c r="AF385" s="273" t="s">
        <v>79</v>
      </c>
      <c r="AG385" s="273" t="s">
        <v>33</v>
      </c>
      <c r="AH385" s="273" t="s">
        <v>158</v>
      </c>
      <c r="AI385" s="273" t="s">
        <v>160</v>
      </c>
      <c r="AJ385" s="273"/>
    </row>
    <row r="386" spans="2:36" s="36" customFormat="1" ht="86.1" customHeight="1" x14ac:dyDescent="0.3">
      <c r="B386" s="225"/>
      <c r="C386" s="225"/>
      <c r="D386" s="225"/>
      <c r="E386" s="227"/>
      <c r="F386" s="227"/>
      <c r="G386" s="227"/>
      <c r="H386" s="225"/>
      <c r="I386" s="225"/>
      <c r="J386" s="11" t="s">
        <v>111</v>
      </c>
      <c r="K386" s="7" t="s">
        <v>112</v>
      </c>
      <c r="L386" s="7" t="s">
        <v>85</v>
      </c>
      <c r="M386" s="7">
        <v>1</v>
      </c>
      <c r="N386" s="273"/>
      <c r="O386" s="225"/>
      <c r="P386" s="225"/>
      <c r="Q386" s="225"/>
      <c r="R386" s="274"/>
      <c r="S386" s="274"/>
      <c r="T386" s="275"/>
      <c r="U386" s="275"/>
      <c r="V386" s="239"/>
      <c r="W386" s="276"/>
      <c r="X386" s="276"/>
      <c r="Y386" s="276"/>
      <c r="Z386" s="276"/>
      <c r="AA386" s="276"/>
      <c r="AB386" s="276"/>
      <c r="AC386" s="273"/>
      <c r="AD386" s="272"/>
      <c r="AE386" s="272"/>
      <c r="AF386" s="225"/>
      <c r="AG386" s="273"/>
      <c r="AH386" s="273"/>
      <c r="AI386" s="273"/>
      <c r="AJ386" s="225"/>
    </row>
    <row r="387" spans="2:36" s="36" customFormat="1" ht="88.5" customHeight="1" x14ac:dyDescent="0.3">
      <c r="B387" s="225"/>
      <c r="C387" s="225"/>
      <c r="D387" s="225"/>
      <c r="E387" s="227"/>
      <c r="F387" s="227"/>
      <c r="G387" s="227"/>
      <c r="H387" s="225"/>
      <c r="I387" s="225"/>
      <c r="J387" s="11" t="s">
        <v>127</v>
      </c>
      <c r="K387" s="7" t="s">
        <v>128</v>
      </c>
      <c r="L387" s="7" t="s">
        <v>85</v>
      </c>
      <c r="M387" s="63">
        <v>50</v>
      </c>
      <c r="N387" s="273"/>
      <c r="O387" s="225"/>
      <c r="P387" s="225"/>
      <c r="Q387" s="225"/>
      <c r="R387" s="274"/>
      <c r="S387" s="274"/>
      <c r="T387" s="275"/>
      <c r="U387" s="275"/>
      <c r="V387" s="240"/>
      <c r="W387" s="276"/>
      <c r="X387" s="276"/>
      <c r="Y387" s="276"/>
      <c r="Z387" s="276"/>
      <c r="AA387" s="276"/>
      <c r="AB387" s="276"/>
      <c r="AC387" s="273"/>
      <c r="AD387" s="272"/>
      <c r="AE387" s="272"/>
      <c r="AF387" s="225"/>
      <c r="AG387" s="273"/>
      <c r="AH387" s="273"/>
      <c r="AI387" s="273"/>
      <c r="AJ387" s="225"/>
    </row>
    <row r="388" spans="2:36" s="36" customFormat="1" ht="89.1" customHeight="1" x14ac:dyDescent="0.3">
      <c r="B388" s="225" t="s">
        <v>352</v>
      </c>
      <c r="C388" s="225" t="s">
        <v>353</v>
      </c>
      <c r="D388" s="225" t="s">
        <v>106</v>
      </c>
      <c r="E388" s="227" t="s">
        <v>67</v>
      </c>
      <c r="F388" s="227" t="s">
        <v>134</v>
      </c>
      <c r="G388" s="227" t="s">
        <v>147</v>
      </c>
      <c r="H388" s="225" t="s">
        <v>70</v>
      </c>
      <c r="I388" s="225" t="s">
        <v>79</v>
      </c>
      <c r="J388" s="28" t="s">
        <v>208</v>
      </c>
      <c r="K388" s="14" t="s">
        <v>107</v>
      </c>
      <c r="L388" s="14" t="s">
        <v>86</v>
      </c>
      <c r="M388" s="14">
        <v>40</v>
      </c>
      <c r="N388" s="273" t="s">
        <v>108</v>
      </c>
      <c r="O388" s="225" t="s">
        <v>344</v>
      </c>
      <c r="P388" s="225" t="s">
        <v>75</v>
      </c>
      <c r="Q388" s="225" t="s">
        <v>76</v>
      </c>
      <c r="R388" s="274" t="s">
        <v>77</v>
      </c>
      <c r="S388" s="274" t="s">
        <v>109</v>
      </c>
      <c r="T388" s="275">
        <f>V388+Y388</f>
        <v>72000</v>
      </c>
      <c r="U388" s="275">
        <f>T388/M389</f>
        <v>36000</v>
      </c>
      <c r="V388" s="238">
        <v>61200</v>
      </c>
      <c r="W388" s="276" t="s">
        <v>79</v>
      </c>
      <c r="X388" s="276" t="s">
        <v>79</v>
      </c>
      <c r="Y388" s="276">
        <v>10800</v>
      </c>
      <c r="Z388" s="276" t="s">
        <v>98</v>
      </c>
      <c r="AA388" s="276" t="s">
        <v>79</v>
      </c>
      <c r="AB388" s="276">
        <v>18000</v>
      </c>
      <c r="AC388" s="273" t="s">
        <v>149</v>
      </c>
      <c r="AD388" s="272" t="s">
        <v>79</v>
      </c>
      <c r="AE388" s="272">
        <f>V388+Y388</f>
        <v>72000</v>
      </c>
      <c r="AF388" s="273" t="s">
        <v>79</v>
      </c>
      <c r="AG388" s="273" t="s">
        <v>33</v>
      </c>
      <c r="AH388" s="273" t="s">
        <v>160</v>
      </c>
      <c r="AI388" s="273" t="s">
        <v>179</v>
      </c>
      <c r="AJ388" s="273"/>
    </row>
    <row r="389" spans="2:36" s="36" customFormat="1" ht="86.1" customHeight="1" x14ac:dyDescent="0.3">
      <c r="B389" s="225"/>
      <c r="C389" s="225"/>
      <c r="D389" s="225"/>
      <c r="E389" s="227"/>
      <c r="F389" s="227"/>
      <c r="G389" s="227"/>
      <c r="H389" s="225"/>
      <c r="I389" s="225"/>
      <c r="J389" s="11" t="s">
        <v>111</v>
      </c>
      <c r="K389" s="7" t="s">
        <v>112</v>
      </c>
      <c r="L389" s="7" t="s">
        <v>85</v>
      </c>
      <c r="M389" s="7">
        <v>2</v>
      </c>
      <c r="N389" s="273"/>
      <c r="O389" s="225"/>
      <c r="P389" s="225"/>
      <c r="Q389" s="225"/>
      <c r="R389" s="274"/>
      <c r="S389" s="274"/>
      <c r="T389" s="275"/>
      <c r="U389" s="275"/>
      <c r="V389" s="239"/>
      <c r="W389" s="276"/>
      <c r="X389" s="276"/>
      <c r="Y389" s="276"/>
      <c r="Z389" s="276"/>
      <c r="AA389" s="276"/>
      <c r="AB389" s="276"/>
      <c r="AC389" s="273"/>
      <c r="AD389" s="272"/>
      <c r="AE389" s="272"/>
      <c r="AF389" s="225"/>
      <c r="AG389" s="273"/>
      <c r="AH389" s="273"/>
      <c r="AI389" s="273"/>
      <c r="AJ389" s="225"/>
    </row>
    <row r="390" spans="2:36" s="36" customFormat="1" ht="88.5" customHeight="1" x14ac:dyDescent="0.3">
      <c r="B390" s="225"/>
      <c r="C390" s="225"/>
      <c r="D390" s="225"/>
      <c r="E390" s="227"/>
      <c r="F390" s="227"/>
      <c r="G390" s="227"/>
      <c r="H390" s="225"/>
      <c r="I390" s="225"/>
      <c r="J390" s="11" t="s">
        <v>127</v>
      </c>
      <c r="K390" s="7" t="s">
        <v>128</v>
      </c>
      <c r="L390" s="7" t="s">
        <v>85</v>
      </c>
      <c r="M390" s="63">
        <v>40</v>
      </c>
      <c r="N390" s="273"/>
      <c r="O390" s="225"/>
      <c r="P390" s="225"/>
      <c r="Q390" s="225"/>
      <c r="R390" s="274"/>
      <c r="S390" s="274"/>
      <c r="T390" s="275"/>
      <c r="U390" s="275"/>
      <c r="V390" s="240"/>
      <c r="W390" s="276"/>
      <c r="X390" s="276"/>
      <c r="Y390" s="276"/>
      <c r="Z390" s="276"/>
      <c r="AA390" s="276"/>
      <c r="AB390" s="276"/>
      <c r="AC390" s="273"/>
      <c r="AD390" s="272"/>
      <c r="AE390" s="272"/>
      <c r="AF390" s="225"/>
      <c r="AG390" s="273"/>
      <c r="AH390" s="273"/>
      <c r="AI390" s="273"/>
      <c r="AJ390" s="225"/>
    </row>
    <row r="391" spans="2:36" ht="52.2" customHeight="1" x14ac:dyDescent="0.3">
      <c r="B391" s="225" t="s">
        <v>354</v>
      </c>
      <c r="C391" s="225" t="s">
        <v>355</v>
      </c>
      <c r="D391" s="225" t="s">
        <v>66</v>
      </c>
      <c r="E391" s="227" t="s">
        <v>67</v>
      </c>
      <c r="F391" s="227" t="s">
        <v>132</v>
      </c>
      <c r="G391" s="227" t="s">
        <v>69</v>
      </c>
      <c r="H391" s="225" t="s">
        <v>70</v>
      </c>
      <c r="I391" s="225" t="s">
        <v>79</v>
      </c>
      <c r="J391" s="11" t="s">
        <v>113</v>
      </c>
      <c r="K391" s="7" t="s">
        <v>114</v>
      </c>
      <c r="L391" s="7" t="s">
        <v>115</v>
      </c>
      <c r="M391" s="7">
        <v>3.65</v>
      </c>
      <c r="N391" s="273" t="s">
        <v>108</v>
      </c>
      <c r="O391" s="225" t="s">
        <v>293</v>
      </c>
      <c r="P391" s="225" t="s">
        <v>75</v>
      </c>
      <c r="Q391" s="225" t="s">
        <v>76</v>
      </c>
      <c r="R391" s="274" t="s">
        <v>77</v>
      </c>
      <c r="S391" s="274" t="s">
        <v>109</v>
      </c>
      <c r="T391" s="275">
        <f>V391+Y391</f>
        <v>277504</v>
      </c>
      <c r="U391" s="275">
        <f>T391/M392</f>
        <v>138752</v>
      </c>
      <c r="V391" s="276">
        <v>235878.39999999999</v>
      </c>
      <c r="W391" s="276" t="s">
        <v>79</v>
      </c>
      <c r="X391" s="276" t="s">
        <v>79</v>
      </c>
      <c r="Y391" s="276">
        <v>41625.599999999999</v>
      </c>
      <c r="Z391" s="276" t="s">
        <v>79</v>
      </c>
      <c r="AA391" s="276" t="s">
        <v>79</v>
      </c>
      <c r="AB391" s="276">
        <v>69376</v>
      </c>
      <c r="AC391" s="273" t="s">
        <v>80</v>
      </c>
      <c r="AD391" s="272" t="s">
        <v>79</v>
      </c>
      <c r="AE391" s="272">
        <f>V391+Y391</f>
        <v>277504</v>
      </c>
      <c r="AF391" s="273" t="s">
        <v>79</v>
      </c>
      <c r="AG391" s="273" t="s">
        <v>33</v>
      </c>
      <c r="AH391" s="273" t="s">
        <v>247</v>
      </c>
      <c r="AI391" s="273" t="s">
        <v>251</v>
      </c>
      <c r="AJ391" s="273"/>
    </row>
    <row r="392" spans="2:36" ht="55.2" x14ac:dyDescent="0.3">
      <c r="B392" s="225"/>
      <c r="C392" s="225"/>
      <c r="D392" s="225"/>
      <c r="E392" s="227"/>
      <c r="F392" s="227"/>
      <c r="G392" s="227"/>
      <c r="H392" s="225"/>
      <c r="I392" s="225"/>
      <c r="J392" s="11" t="s">
        <v>116</v>
      </c>
      <c r="K392" s="7" t="s">
        <v>117</v>
      </c>
      <c r="L392" s="7" t="s">
        <v>85</v>
      </c>
      <c r="M392" s="7">
        <v>2</v>
      </c>
      <c r="N392" s="273"/>
      <c r="O392" s="225"/>
      <c r="P392" s="225"/>
      <c r="Q392" s="225"/>
      <c r="R392" s="274"/>
      <c r="S392" s="274"/>
      <c r="T392" s="275"/>
      <c r="U392" s="275"/>
      <c r="V392" s="276"/>
      <c r="W392" s="276"/>
      <c r="X392" s="276"/>
      <c r="Y392" s="276"/>
      <c r="Z392" s="276"/>
      <c r="AA392" s="276"/>
      <c r="AB392" s="276"/>
      <c r="AC392" s="273"/>
      <c r="AD392" s="272"/>
      <c r="AE392" s="272"/>
      <c r="AF392" s="225"/>
      <c r="AG392" s="273"/>
      <c r="AH392" s="273"/>
      <c r="AI392" s="273"/>
      <c r="AJ392" s="225"/>
    </row>
    <row r="393" spans="2:36" ht="41.4" x14ac:dyDescent="0.3">
      <c r="B393" s="225"/>
      <c r="C393" s="225"/>
      <c r="D393" s="225"/>
      <c r="E393" s="227"/>
      <c r="F393" s="227"/>
      <c r="G393" s="227"/>
      <c r="H393" s="225"/>
      <c r="I393" s="225"/>
      <c r="J393" s="11" t="s">
        <v>209</v>
      </c>
      <c r="K393" s="7" t="s">
        <v>118</v>
      </c>
      <c r="L393" s="7" t="s">
        <v>119</v>
      </c>
      <c r="M393" s="7">
        <v>2</v>
      </c>
      <c r="N393" s="273"/>
      <c r="O393" s="225"/>
      <c r="P393" s="225"/>
      <c r="Q393" s="225"/>
      <c r="R393" s="274"/>
      <c r="S393" s="274"/>
      <c r="T393" s="275"/>
      <c r="U393" s="275"/>
      <c r="V393" s="276"/>
      <c r="W393" s="276"/>
      <c r="X393" s="276"/>
      <c r="Y393" s="276"/>
      <c r="Z393" s="276"/>
      <c r="AA393" s="276"/>
      <c r="AB393" s="276"/>
      <c r="AC393" s="273"/>
      <c r="AD393" s="272"/>
      <c r="AE393" s="272"/>
      <c r="AF393" s="225"/>
      <c r="AG393" s="273"/>
      <c r="AH393" s="273"/>
      <c r="AI393" s="273"/>
      <c r="AJ393" s="225"/>
    </row>
    <row r="394" spans="2:36" ht="173.1" customHeight="1" x14ac:dyDescent="0.3">
      <c r="B394" s="225"/>
      <c r="C394" s="225"/>
      <c r="D394" s="225"/>
      <c r="E394" s="227"/>
      <c r="F394" s="227"/>
      <c r="G394" s="227"/>
      <c r="H394" s="225"/>
      <c r="I394" s="225"/>
      <c r="J394" s="11" t="s">
        <v>120</v>
      </c>
      <c r="K394" s="7" t="s">
        <v>121</v>
      </c>
      <c r="L394" s="7" t="s">
        <v>119</v>
      </c>
      <c r="M394" s="63">
        <v>2</v>
      </c>
      <c r="N394" s="273"/>
      <c r="O394" s="225"/>
      <c r="P394" s="225"/>
      <c r="Q394" s="225"/>
      <c r="R394" s="274"/>
      <c r="S394" s="274"/>
      <c r="T394" s="275"/>
      <c r="U394" s="275"/>
      <c r="V394" s="276"/>
      <c r="W394" s="276"/>
      <c r="X394" s="276"/>
      <c r="Y394" s="276"/>
      <c r="Z394" s="276"/>
      <c r="AA394" s="276"/>
      <c r="AB394" s="276"/>
      <c r="AC394" s="273"/>
      <c r="AD394" s="272"/>
      <c r="AE394" s="272"/>
      <c r="AF394" s="225"/>
      <c r="AG394" s="273"/>
      <c r="AH394" s="273"/>
      <c r="AI394" s="273"/>
      <c r="AJ394" s="225"/>
    </row>
    <row r="395" spans="2:36" s="36" customFormat="1" ht="89.1" customHeight="1" x14ac:dyDescent="0.3">
      <c r="B395" s="225" t="s">
        <v>357</v>
      </c>
      <c r="C395" s="225" t="s">
        <v>358</v>
      </c>
      <c r="D395" s="225" t="s">
        <v>106</v>
      </c>
      <c r="E395" s="227" t="s">
        <v>67</v>
      </c>
      <c r="F395" s="227" t="s">
        <v>134</v>
      </c>
      <c r="G395" s="227" t="s">
        <v>147</v>
      </c>
      <c r="H395" s="225" t="s">
        <v>70</v>
      </c>
      <c r="I395" s="225" t="s">
        <v>79</v>
      </c>
      <c r="J395" s="28" t="s">
        <v>208</v>
      </c>
      <c r="K395" s="14" t="s">
        <v>107</v>
      </c>
      <c r="L395" s="14" t="s">
        <v>86</v>
      </c>
      <c r="M395" s="14">
        <v>40</v>
      </c>
      <c r="N395" s="273" t="s">
        <v>108</v>
      </c>
      <c r="O395" s="225" t="s">
        <v>344</v>
      </c>
      <c r="P395" s="225" t="s">
        <v>75</v>
      </c>
      <c r="Q395" s="225" t="s">
        <v>76</v>
      </c>
      <c r="R395" s="274" t="s">
        <v>77</v>
      </c>
      <c r="S395" s="274" t="s">
        <v>109</v>
      </c>
      <c r="T395" s="275">
        <f>V395+Y395</f>
        <v>144000</v>
      </c>
      <c r="U395" s="275">
        <f>T395/M396</f>
        <v>72000</v>
      </c>
      <c r="V395" s="238">
        <v>122400</v>
      </c>
      <c r="W395" s="276" t="s">
        <v>79</v>
      </c>
      <c r="X395" s="276" t="s">
        <v>79</v>
      </c>
      <c r="Y395" s="276">
        <v>21600</v>
      </c>
      <c r="Z395" s="276" t="s">
        <v>98</v>
      </c>
      <c r="AA395" s="276" t="s">
        <v>79</v>
      </c>
      <c r="AB395" s="276">
        <v>36000</v>
      </c>
      <c r="AC395" s="273" t="s">
        <v>149</v>
      </c>
      <c r="AD395" s="272" t="s">
        <v>79</v>
      </c>
      <c r="AE395" s="272">
        <f>V395+Y395</f>
        <v>144000</v>
      </c>
      <c r="AF395" s="273" t="s">
        <v>79</v>
      </c>
      <c r="AG395" s="273" t="s">
        <v>33</v>
      </c>
      <c r="AH395" s="273" t="s">
        <v>295</v>
      </c>
      <c r="AI395" s="273" t="s">
        <v>247</v>
      </c>
      <c r="AJ395" s="273"/>
    </row>
    <row r="396" spans="2:36" s="36" customFormat="1" ht="86.1" customHeight="1" x14ac:dyDescent="0.3">
      <c r="B396" s="225"/>
      <c r="C396" s="225"/>
      <c r="D396" s="225"/>
      <c r="E396" s="227"/>
      <c r="F396" s="227"/>
      <c r="G396" s="227"/>
      <c r="H396" s="225"/>
      <c r="I396" s="225"/>
      <c r="J396" s="11" t="s">
        <v>111</v>
      </c>
      <c r="K396" s="7" t="s">
        <v>112</v>
      </c>
      <c r="L396" s="7" t="s">
        <v>85</v>
      </c>
      <c r="M396" s="7">
        <v>2</v>
      </c>
      <c r="N396" s="273"/>
      <c r="O396" s="225"/>
      <c r="P396" s="225"/>
      <c r="Q396" s="225"/>
      <c r="R396" s="274"/>
      <c r="S396" s="274"/>
      <c r="T396" s="275"/>
      <c r="U396" s="275"/>
      <c r="V396" s="239"/>
      <c r="W396" s="276"/>
      <c r="X396" s="276"/>
      <c r="Y396" s="276"/>
      <c r="Z396" s="276"/>
      <c r="AA396" s="276"/>
      <c r="AB396" s="276"/>
      <c r="AC396" s="273"/>
      <c r="AD396" s="272"/>
      <c r="AE396" s="272"/>
      <c r="AF396" s="225"/>
      <c r="AG396" s="273"/>
      <c r="AH396" s="273"/>
      <c r="AI396" s="273"/>
      <c r="AJ396" s="225"/>
    </row>
    <row r="397" spans="2:36" s="36" customFormat="1" ht="88.5" customHeight="1" x14ac:dyDescent="0.3">
      <c r="B397" s="225"/>
      <c r="C397" s="225"/>
      <c r="D397" s="225"/>
      <c r="E397" s="227"/>
      <c r="F397" s="227"/>
      <c r="G397" s="227"/>
      <c r="H397" s="225"/>
      <c r="I397" s="225"/>
      <c r="J397" s="11" t="s">
        <v>127</v>
      </c>
      <c r="K397" s="7" t="s">
        <v>128</v>
      </c>
      <c r="L397" s="7" t="s">
        <v>85</v>
      </c>
      <c r="M397" s="63">
        <v>25</v>
      </c>
      <c r="N397" s="273"/>
      <c r="O397" s="225"/>
      <c r="P397" s="225"/>
      <c r="Q397" s="225"/>
      <c r="R397" s="274"/>
      <c r="S397" s="274"/>
      <c r="T397" s="275"/>
      <c r="U397" s="275"/>
      <c r="V397" s="240"/>
      <c r="W397" s="276"/>
      <c r="X397" s="276"/>
      <c r="Y397" s="276"/>
      <c r="Z397" s="276"/>
      <c r="AA397" s="276"/>
      <c r="AB397" s="276"/>
      <c r="AC397" s="273"/>
      <c r="AD397" s="272"/>
      <c r="AE397" s="272"/>
      <c r="AF397" s="225"/>
      <c r="AG397" s="273"/>
      <c r="AH397" s="273"/>
      <c r="AI397" s="273"/>
      <c r="AJ397" s="225"/>
    </row>
    <row r="398" spans="2:36" s="36" customFormat="1" ht="132" customHeight="1" x14ac:dyDescent="0.3">
      <c r="B398" s="225" t="s">
        <v>977</v>
      </c>
      <c r="C398" s="225" t="s">
        <v>456</v>
      </c>
      <c r="D398" s="225" t="s">
        <v>106</v>
      </c>
      <c r="E398" s="227" t="s">
        <v>67</v>
      </c>
      <c r="F398" s="227" t="s">
        <v>134</v>
      </c>
      <c r="G398" s="227" t="s">
        <v>147</v>
      </c>
      <c r="H398" s="225" t="s">
        <v>70</v>
      </c>
      <c r="I398" s="225" t="s">
        <v>79</v>
      </c>
      <c r="J398" s="11" t="s">
        <v>208</v>
      </c>
      <c r="K398" s="7" t="s">
        <v>107</v>
      </c>
      <c r="L398" s="7" t="s">
        <v>86</v>
      </c>
      <c r="M398" s="7">
        <v>40</v>
      </c>
      <c r="N398" s="273" t="s">
        <v>108</v>
      </c>
      <c r="O398" s="225" t="s">
        <v>344</v>
      </c>
      <c r="P398" s="225" t="s">
        <v>75</v>
      </c>
      <c r="Q398" s="225" t="s">
        <v>76</v>
      </c>
      <c r="R398" s="274" t="s">
        <v>77</v>
      </c>
      <c r="S398" s="274" t="s">
        <v>109</v>
      </c>
      <c r="T398" s="275">
        <f>V398+Y398</f>
        <v>54000.060000000005</v>
      </c>
      <c r="U398" s="275">
        <f>T398/M399</f>
        <v>54000.060000000005</v>
      </c>
      <c r="V398" s="238">
        <v>45900.05</v>
      </c>
      <c r="W398" s="276" t="s">
        <v>79</v>
      </c>
      <c r="X398" s="276" t="s">
        <v>79</v>
      </c>
      <c r="Y398" s="276">
        <v>8100.01</v>
      </c>
      <c r="Z398" s="276" t="s">
        <v>98</v>
      </c>
      <c r="AA398" s="276" t="s">
        <v>79</v>
      </c>
      <c r="AB398" s="276">
        <v>13500.01</v>
      </c>
      <c r="AC398" s="273" t="s">
        <v>149</v>
      </c>
      <c r="AD398" s="272" t="s">
        <v>79</v>
      </c>
      <c r="AE398" s="272">
        <f>V398+Y398</f>
        <v>54000.060000000005</v>
      </c>
      <c r="AF398" s="273" t="s">
        <v>79</v>
      </c>
      <c r="AG398" s="273" t="s">
        <v>33</v>
      </c>
      <c r="AH398" s="273" t="s">
        <v>254</v>
      </c>
      <c r="AI398" s="273" t="s">
        <v>233</v>
      </c>
      <c r="AJ398" s="273"/>
    </row>
    <row r="399" spans="2:36" s="36" customFormat="1" ht="86.1" customHeight="1" x14ac:dyDescent="0.3">
      <c r="B399" s="225"/>
      <c r="C399" s="225"/>
      <c r="D399" s="225"/>
      <c r="E399" s="227"/>
      <c r="F399" s="227"/>
      <c r="G399" s="227"/>
      <c r="H399" s="225"/>
      <c r="I399" s="225"/>
      <c r="J399" s="11" t="s">
        <v>111</v>
      </c>
      <c r="K399" s="7" t="s">
        <v>112</v>
      </c>
      <c r="L399" s="7" t="s">
        <v>85</v>
      </c>
      <c r="M399" s="7">
        <v>1</v>
      </c>
      <c r="N399" s="273"/>
      <c r="O399" s="225"/>
      <c r="P399" s="225"/>
      <c r="Q399" s="225"/>
      <c r="R399" s="274"/>
      <c r="S399" s="274"/>
      <c r="T399" s="275"/>
      <c r="U399" s="275"/>
      <c r="V399" s="239"/>
      <c r="W399" s="276"/>
      <c r="X399" s="276"/>
      <c r="Y399" s="276"/>
      <c r="Z399" s="276"/>
      <c r="AA399" s="276"/>
      <c r="AB399" s="276"/>
      <c r="AC399" s="273"/>
      <c r="AD399" s="272"/>
      <c r="AE399" s="272"/>
      <c r="AF399" s="225"/>
      <c r="AG399" s="273"/>
      <c r="AH399" s="273"/>
      <c r="AI399" s="273"/>
      <c r="AJ399" s="225"/>
    </row>
    <row r="400" spans="2:36" s="36" customFormat="1" ht="59.1" customHeight="1" x14ac:dyDescent="0.3">
      <c r="B400" s="225"/>
      <c r="C400" s="225"/>
      <c r="D400" s="225"/>
      <c r="E400" s="227"/>
      <c r="F400" s="227"/>
      <c r="G400" s="227"/>
      <c r="H400" s="225"/>
      <c r="I400" s="225"/>
      <c r="J400" s="11" t="s">
        <v>127</v>
      </c>
      <c r="K400" s="7" t="s">
        <v>128</v>
      </c>
      <c r="L400" s="7" t="s">
        <v>85</v>
      </c>
      <c r="M400" s="63">
        <v>40</v>
      </c>
      <c r="N400" s="273"/>
      <c r="O400" s="225"/>
      <c r="P400" s="225"/>
      <c r="Q400" s="225"/>
      <c r="R400" s="274"/>
      <c r="S400" s="274"/>
      <c r="T400" s="275"/>
      <c r="U400" s="275"/>
      <c r="V400" s="240"/>
      <c r="W400" s="276"/>
      <c r="X400" s="276"/>
      <c r="Y400" s="276"/>
      <c r="Z400" s="276"/>
      <c r="AA400" s="276"/>
      <c r="AB400" s="276"/>
      <c r="AC400" s="273"/>
      <c r="AD400" s="272"/>
      <c r="AE400" s="272"/>
      <c r="AF400" s="225"/>
      <c r="AG400" s="273"/>
      <c r="AH400" s="273"/>
      <c r="AI400" s="273"/>
      <c r="AJ400" s="225"/>
    </row>
    <row r="401" spans="2:36" ht="52.2" customHeight="1" x14ac:dyDescent="0.3">
      <c r="B401" s="225" t="s">
        <v>1152</v>
      </c>
      <c r="C401" s="225" t="s">
        <v>355</v>
      </c>
      <c r="D401" s="225" t="s">
        <v>66</v>
      </c>
      <c r="E401" s="227" t="s">
        <v>67</v>
      </c>
      <c r="F401" s="227" t="s">
        <v>132</v>
      </c>
      <c r="G401" s="227" t="s">
        <v>69</v>
      </c>
      <c r="H401" s="225" t="s">
        <v>70</v>
      </c>
      <c r="I401" s="225" t="s">
        <v>79</v>
      </c>
      <c r="J401" s="11" t="s">
        <v>113</v>
      </c>
      <c r="K401" s="7" t="s">
        <v>114</v>
      </c>
      <c r="L401" s="7" t="s">
        <v>115</v>
      </c>
      <c r="M401" s="7">
        <f>3.65/2</f>
        <v>1.825</v>
      </c>
      <c r="N401" s="273" t="s">
        <v>108</v>
      </c>
      <c r="O401" s="225" t="s">
        <v>293</v>
      </c>
      <c r="P401" s="225" t="s">
        <v>75</v>
      </c>
      <c r="Q401" s="225" t="s">
        <v>76</v>
      </c>
      <c r="R401" s="274" t="s">
        <v>77</v>
      </c>
      <c r="S401" s="274" t="s">
        <v>109</v>
      </c>
      <c r="T401" s="275">
        <v>138752</v>
      </c>
      <c r="U401" s="275">
        <v>138752</v>
      </c>
      <c r="V401" s="276">
        <v>117939.2</v>
      </c>
      <c r="W401" s="276" t="s">
        <v>79</v>
      </c>
      <c r="X401" s="276" t="s">
        <v>79</v>
      </c>
      <c r="Y401" s="276">
        <v>20812.8</v>
      </c>
      <c r="Z401" s="276" t="s">
        <v>79</v>
      </c>
      <c r="AA401" s="276" t="s">
        <v>79</v>
      </c>
      <c r="AB401" s="276">
        <v>34688</v>
      </c>
      <c r="AC401" s="273" t="s">
        <v>80</v>
      </c>
      <c r="AD401" s="272" t="s">
        <v>79</v>
      </c>
      <c r="AE401" s="272">
        <f>V401+Y401</f>
        <v>138752</v>
      </c>
      <c r="AF401" s="273" t="s">
        <v>79</v>
      </c>
      <c r="AG401" s="273" t="s">
        <v>33</v>
      </c>
      <c r="AH401" s="273" t="s">
        <v>167</v>
      </c>
      <c r="AI401" s="273" t="s">
        <v>407</v>
      </c>
      <c r="AJ401" s="273"/>
    </row>
    <row r="402" spans="2:36" ht="55.2" x14ac:dyDescent="0.3">
      <c r="B402" s="225"/>
      <c r="C402" s="225"/>
      <c r="D402" s="225"/>
      <c r="E402" s="227"/>
      <c r="F402" s="227"/>
      <c r="G402" s="227"/>
      <c r="H402" s="225"/>
      <c r="I402" s="225"/>
      <c r="J402" s="11" t="s">
        <v>116</v>
      </c>
      <c r="K402" s="7" t="s">
        <v>117</v>
      </c>
      <c r="L402" s="7" t="s">
        <v>85</v>
      </c>
      <c r="M402" s="7">
        <v>1</v>
      </c>
      <c r="N402" s="273"/>
      <c r="O402" s="225"/>
      <c r="P402" s="225"/>
      <c r="Q402" s="225"/>
      <c r="R402" s="274"/>
      <c r="S402" s="274"/>
      <c r="T402" s="275"/>
      <c r="U402" s="275"/>
      <c r="V402" s="276"/>
      <c r="W402" s="276"/>
      <c r="X402" s="276"/>
      <c r="Y402" s="276"/>
      <c r="Z402" s="276"/>
      <c r="AA402" s="276"/>
      <c r="AB402" s="276"/>
      <c r="AC402" s="273"/>
      <c r="AD402" s="272"/>
      <c r="AE402" s="272"/>
      <c r="AF402" s="225"/>
      <c r="AG402" s="273"/>
      <c r="AH402" s="273"/>
      <c r="AI402" s="273"/>
      <c r="AJ402" s="225"/>
    </row>
    <row r="403" spans="2:36" ht="41.4" x14ac:dyDescent="0.3">
      <c r="B403" s="225"/>
      <c r="C403" s="225"/>
      <c r="D403" s="225"/>
      <c r="E403" s="227"/>
      <c r="F403" s="227"/>
      <c r="G403" s="227"/>
      <c r="H403" s="225"/>
      <c r="I403" s="225"/>
      <c r="J403" s="11" t="s">
        <v>209</v>
      </c>
      <c r="K403" s="7" t="s">
        <v>118</v>
      </c>
      <c r="L403" s="7" t="s">
        <v>119</v>
      </c>
      <c r="M403" s="7">
        <v>1</v>
      </c>
      <c r="N403" s="273"/>
      <c r="O403" s="225"/>
      <c r="P403" s="225"/>
      <c r="Q403" s="225"/>
      <c r="R403" s="274"/>
      <c r="S403" s="274"/>
      <c r="T403" s="275"/>
      <c r="U403" s="275"/>
      <c r="V403" s="276"/>
      <c r="W403" s="276"/>
      <c r="X403" s="276"/>
      <c r="Y403" s="276"/>
      <c r="Z403" s="276"/>
      <c r="AA403" s="276"/>
      <c r="AB403" s="276"/>
      <c r="AC403" s="273"/>
      <c r="AD403" s="272"/>
      <c r="AE403" s="272"/>
      <c r="AF403" s="225"/>
      <c r="AG403" s="273"/>
      <c r="AH403" s="273"/>
      <c r="AI403" s="273"/>
      <c r="AJ403" s="225"/>
    </row>
    <row r="404" spans="2:36" ht="65.25" customHeight="1" x14ac:dyDescent="0.3">
      <c r="B404" s="225"/>
      <c r="C404" s="225"/>
      <c r="D404" s="225"/>
      <c r="E404" s="227"/>
      <c r="F404" s="227"/>
      <c r="G404" s="227"/>
      <c r="H404" s="225"/>
      <c r="I404" s="225"/>
      <c r="J404" s="11" t="s">
        <v>120</v>
      </c>
      <c r="K404" s="7" t="s">
        <v>121</v>
      </c>
      <c r="L404" s="7" t="s">
        <v>119</v>
      </c>
      <c r="M404" s="63">
        <v>1</v>
      </c>
      <c r="N404" s="273"/>
      <c r="O404" s="225"/>
      <c r="P404" s="225"/>
      <c r="Q404" s="225"/>
      <c r="R404" s="274"/>
      <c r="S404" s="274"/>
      <c r="T404" s="275"/>
      <c r="U404" s="275"/>
      <c r="V404" s="276"/>
      <c r="W404" s="276"/>
      <c r="X404" s="276"/>
      <c r="Y404" s="276"/>
      <c r="Z404" s="276"/>
      <c r="AA404" s="276"/>
      <c r="AB404" s="276"/>
      <c r="AC404" s="273"/>
      <c r="AD404" s="272"/>
      <c r="AE404" s="272"/>
      <c r="AF404" s="225"/>
      <c r="AG404" s="273"/>
      <c r="AH404" s="273"/>
      <c r="AI404" s="273"/>
      <c r="AJ404" s="225"/>
    </row>
    <row r="405" spans="2:36" s="36" customFormat="1" ht="132" customHeight="1" x14ac:dyDescent="0.3">
      <c r="B405" s="261" t="s">
        <v>438</v>
      </c>
      <c r="C405" s="261" t="s">
        <v>439</v>
      </c>
      <c r="D405" s="261" t="s">
        <v>106</v>
      </c>
      <c r="E405" s="311" t="s">
        <v>67</v>
      </c>
      <c r="F405" s="299" t="s">
        <v>134</v>
      </c>
      <c r="G405" s="311" t="s">
        <v>147</v>
      </c>
      <c r="H405" s="304" t="s">
        <v>70</v>
      </c>
      <c r="I405" s="304" t="s">
        <v>79</v>
      </c>
      <c r="J405" s="11" t="s">
        <v>208</v>
      </c>
      <c r="K405" s="7" t="s">
        <v>107</v>
      </c>
      <c r="L405" s="7" t="s">
        <v>86</v>
      </c>
      <c r="M405" s="7">
        <v>40</v>
      </c>
      <c r="N405" s="303" t="s">
        <v>108</v>
      </c>
      <c r="O405" s="261" t="s">
        <v>440</v>
      </c>
      <c r="P405" s="261" t="s">
        <v>75</v>
      </c>
      <c r="Q405" s="261" t="s">
        <v>76</v>
      </c>
      <c r="R405" s="309" t="s">
        <v>77</v>
      </c>
      <c r="S405" s="309" t="s">
        <v>109</v>
      </c>
      <c r="T405" s="235">
        <f>V405+Y405</f>
        <v>128400</v>
      </c>
      <c r="U405" s="235">
        <f>T405/M406</f>
        <v>42800</v>
      </c>
      <c r="V405" s="238">
        <v>109140</v>
      </c>
      <c r="W405" s="238" t="s">
        <v>79</v>
      </c>
      <c r="X405" s="238" t="s">
        <v>79</v>
      </c>
      <c r="Y405" s="238">
        <v>19260</v>
      </c>
      <c r="Z405" s="238" t="s">
        <v>98</v>
      </c>
      <c r="AA405" s="238" t="s">
        <v>79</v>
      </c>
      <c r="AB405" s="238">
        <v>45113.52</v>
      </c>
      <c r="AC405" s="232" t="s">
        <v>149</v>
      </c>
      <c r="AD405" s="292" t="s">
        <v>79</v>
      </c>
      <c r="AE405" s="292">
        <f>V405+Y405</f>
        <v>128400</v>
      </c>
      <c r="AF405" s="232" t="s">
        <v>79</v>
      </c>
      <c r="AG405" s="232" t="s">
        <v>33</v>
      </c>
      <c r="AH405" s="303" t="s">
        <v>174</v>
      </c>
      <c r="AI405" s="232" t="s">
        <v>158</v>
      </c>
      <c r="AJ405" s="232"/>
    </row>
    <row r="406" spans="2:36" s="36" customFormat="1" ht="86.1" customHeight="1" x14ac:dyDescent="0.3">
      <c r="B406" s="241"/>
      <c r="C406" s="241"/>
      <c r="D406" s="241"/>
      <c r="E406" s="249"/>
      <c r="F406" s="249"/>
      <c r="G406" s="249"/>
      <c r="H406" s="241"/>
      <c r="I406" s="241"/>
      <c r="J406" s="11" t="s">
        <v>111</v>
      </c>
      <c r="K406" s="7" t="s">
        <v>112</v>
      </c>
      <c r="L406" s="7" t="s">
        <v>85</v>
      </c>
      <c r="M406" s="7">
        <v>3</v>
      </c>
      <c r="N406" s="233"/>
      <c r="O406" s="241"/>
      <c r="P406" s="241"/>
      <c r="Q406" s="241"/>
      <c r="R406" s="255"/>
      <c r="S406" s="255"/>
      <c r="T406" s="236"/>
      <c r="U406" s="236"/>
      <c r="V406" s="239"/>
      <c r="W406" s="239"/>
      <c r="X406" s="239"/>
      <c r="Y406" s="239"/>
      <c r="Z406" s="239"/>
      <c r="AA406" s="239"/>
      <c r="AB406" s="239"/>
      <c r="AC406" s="233"/>
      <c r="AD406" s="257"/>
      <c r="AE406" s="257"/>
      <c r="AF406" s="241"/>
      <c r="AG406" s="233"/>
      <c r="AH406" s="233"/>
      <c r="AI406" s="233"/>
      <c r="AJ406" s="241"/>
    </row>
    <row r="407" spans="2:36" s="36" customFormat="1" ht="59.1" customHeight="1" x14ac:dyDescent="0.3">
      <c r="B407" s="242"/>
      <c r="C407" s="242"/>
      <c r="D407" s="242"/>
      <c r="E407" s="265"/>
      <c r="F407" s="265"/>
      <c r="G407" s="265"/>
      <c r="H407" s="242"/>
      <c r="I407" s="242"/>
      <c r="J407" s="11" t="s">
        <v>127</v>
      </c>
      <c r="K407" s="7" t="s">
        <v>128</v>
      </c>
      <c r="L407" s="7" t="s">
        <v>85</v>
      </c>
      <c r="M407" s="63">
        <v>60</v>
      </c>
      <c r="N407" s="234"/>
      <c r="O407" s="242"/>
      <c r="P407" s="242"/>
      <c r="Q407" s="242"/>
      <c r="R407" s="256"/>
      <c r="S407" s="256"/>
      <c r="T407" s="237"/>
      <c r="U407" s="237"/>
      <c r="V407" s="240"/>
      <c r="W407" s="240"/>
      <c r="X407" s="240"/>
      <c r="Y407" s="240"/>
      <c r="Z407" s="240"/>
      <c r="AA407" s="240"/>
      <c r="AB407" s="240"/>
      <c r="AC407" s="234"/>
      <c r="AD407" s="258"/>
      <c r="AE407" s="258"/>
      <c r="AF407" s="242"/>
      <c r="AG407" s="234"/>
      <c r="AH407" s="234"/>
      <c r="AI407" s="234"/>
      <c r="AJ407" s="242"/>
    </row>
    <row r="408" spans="2:36" s="36" customFormat="1" ht="107.1" customHeight="1" x14ac:dyDescent="0.3">
      <c r="B408" s="225" t="s">
        <v>441</v>
      </c>
      <c r="C408" s="225" t="s">
        <v>442</v>
      </c>
      <c r="D408" s="225" t="s">
        <v>106</v>
      </c>
      <c r="E408" s="227" t="s">
        <v>67</v>
      </c>
      <c r="F408" s="227" t="s">
        <v>134</v>
      </c>
      <c r="G408" s="227" t="s">
        <v>147</v>
      </c>
      <c r="H408" s="225" t="s">
        <v>70</v>
      </c>
      <c r="I408" s="225" t="s">
        <v>79</v>
      </c>
      <c r="J408" s="11" t="s">
        <v>208</v>
      </c>
      <c r="K408" s="7" t="s">
        <v>107</v>
      </c>
      <c r="L408" s="7" t="s">
        <v>86</v>
      </c>
      <c r="M408" s="7">
        <v>40</v>
      </c>
      <c r="N408" s="273" t="s">
        <v>108</v>
      </c>
      <c r="O408" s="225" t="s">
        <v>440</v>
      </c>
      <c r="P408" s="225" t="s">
        <v>75</v>
      </c>
      <c r="Q408" s="225" t="s">
        <v>76</v>
      </c>
      <c r="R408" s="274" t="s">
        <v>77</v>
      </c>
      <c r="S408" s="274" t="s">
        <v>109</v>
      </c>
      <c r="T408" s="275">
        <f>V408+Y408</f>
        <v>85600</v>
      </c>
      <c r="U408" s="275">
        <f>T408/M409</f>
        <v>42800</v>
      </c>
      <c r="V408" s="238">
        <v>72760</v>
      </c>
      <c r="W408" s="276" t="s">
        <v>79</v>
      </c>
      <c r="X408" s="276" t="s">
        <v>79</v>
      </c>
      <c r="Y408" s="276">
        <v>12840</v>
      </c>
      <c r="Z408" s="276" t="s">
        <v>98</v>
      </c>
      <c r="AA408" s="276" t="s">
        <v>79</v>
      </c>
      <c r="AB408" s="276">
        <v>30075.68</v>
      </c>
      <c r="AC408" s="273" t="s">
        <v>149</v>
      </c>
      <c r="AD408" s="272" t="s">
        <v>79</v>
      </c>
      <c r="AE408" s="272">
        <f>V408+Y408</f>
        <v>85600</v>
      </c>
      <c r="AF408" s="273" t="s">
        <v>79</v>
      </c>
      <c r="AG408" s="273" t="s">
        <v>33</v>
      </c>
      <c r="AH408" s="273" t="s">
        <v>174</v>
      </c>
      <c r="AI408" s="273" t="s">
        <v>158</v>
      </c>
      <c r="AJ408" s="273"/>
    </row>
    <row r="409" spans="2:36" s="36" customFormat="1" ht="86.1" customHeight="1" x14ac:dyDescent="0.3">
      <c r="B409" s="225"/>
      <c r="C409" s="225"/>
      <c r="D409" s="225"/>
      <c r="E409" s="227"/>
      <c r="F409" s="227"/>
      <c r="G409" s="227"/>
      <c r="H409" s="225"/>
      <c r="I409" s="225"/>
      <c r="J409" s="11" t="s">
        <v>111</v>
      </c>
      <c r="K409" s="7" t="s">
        <v>112</v>
      </c>
      <c r="L409" s="7" t="s">
        <v>85</v>
      </c>
      <c r="M409" s="7">
        <v>2</v>
      </c>
      <c r="N409" s="273"/>
      <c r="O409" s="225"/>
      <c r="P409" s="225"/>
      <c r="Q409" s="225"/>
      <c r="R409" s="274"/>
      <c r="S409" s="274"/>
      <c r="T409" s="275"/>
      <c r="U409" s="275"/>
      <c r="V409" s="239"/>
      <c r="W409" s="276"/>
      <c r="X409" s="276"/>
      <c r="Y409" s="276"/>
      <c r="Z409" s="276"/>
      <c r="AA409" s="276"/>
      <c r="AB409" s="276"/>
      <c r="AC409" s="273"/>
      <c r="AD409" s="272"/>
      <c r="AE409" s="272"/>
      <c r="AF409" s="225"/>
      <c r="AG409" s="273"/>
      <c r="AH409" s="273"/>
      <c r="AI409" s="273"/>
      <c r="AJ409" s="225"/>
    </row>
    <row r="410" spans="2:36" s="36" customFormat="1" ht="59.1" customHeight="1" x14ac:dyDescent="0.3">
      <c r="B410" s="225"/>
      <c r="C410" s="225"/>
      <c r="D410" s="225"/>
      <c r="E410" s="227"/>
      <c r="F410" s="227"/>
      <c r="G410" s="227"/>
      <c r="H410" s="225"/>
      <c r="I410" s="225"/>
      <c r="J410" s="11" t="s">
        <v>127</v>
      </c>
      <c r="K410" s="7" t="s">
        <v>128</v>
      </c>
      <c r="L410" s="7" t="s">
        <v>85</v>
      </c>
      <c r="M410" s="63">
        <v>40</v>
      </c>
      <c r="N410" s="273"/>
      <c r="O410" s="225"/>
      <c r="P410" s="225"/>
      <c r="Q410" s="225"/>
      <c r="R410" s="274"/>
      <c r="S410" s="274"/>
      <c r="T410" s="275"/>
      <c r="U410" s="275"/>
      <c r="V410" s="240"/>
      <c r="W410" s="276"/>
      <c r="X410" s="276"/>
      <c r="Y410" s="276"/>
      <c r="Z410" s="276"/>
      <c r="AA410" s="276"/>
      <c r="AB410" s="276"/>
      <c r="AC410" s="273"/>
      <c r="AD410" s="272"/>
      <c r="AE410" s="272"/>
      <c r="AF410" s="225"/>
      <c r="AG410" s="273"/>
      <c r="AH410" s="273"/>
      <c r="AI410" s="273"/>
      <c r="AJ410" s="225"/>
    </row>
    <row r="411" spans="2:36" s="36" customFormat="1" ht="107.1" customHeight="1" x14ac:dyDescent="0.3">
      <c r="B411" s="266" t="s">
        <v>1048</v>
      </c>
      <c r="C411" s="266" t="s">
        <v>443</v>
      </c>
      <c r="D411" s="266" t="s">
        <v>106</v>
      </c>
      <c r="E411" s="308" t="s">
        <v>67</v>
      </c>
      <c r="F411" s="308" t="s">
        <v>134</v>
      </c>
      <c r="G411" s="308" t="s">
        <v>147</v>
      </c>
      <c r="H411" s="266" t="s">
        <v>70</v>
      </c>
      <c r="I411" s="266" t="s">
        <v>79</v>
      </c>
      <c r="J411" s="20" t="s">
        <v>208</v>
      </c>
      <c r="K411" s="27" t="s">
        <v>107</v>
      </c>
      <c r="L411" s="27" t="s">
        <v>86</v>
      </c>
      <c r="M411" s="27">
        <v>40</v>
      </c>
      <c r="N411" s="314" t="s">
        <v>108</v>
      </c>
      <c r="O411" s="266" t="s">
        <v>440</v>
      </c>
      <c r="P411" s="266" t="s">
        <v>75</v>
      </c>
      <c r="Q411" s="266" t="s">
        <v>76</v>
      </c>
      <c r="R411" s="408" t="s">
        <v>77</v>
      </c>
      <c r="S411" s="408" t="s">
        <v>109</v>
      </c>
      <c r="T411" s="312">
        <f>V411+Y411</f>
        <v>42800</v>
      </c>
      <c r="U411" s="312">
        <f>T411/M412</f>
        <v>42800</v>
      </c>
      <c r="V411" s="283">
        <v>36380</v>
      </c>
      <c r="W411" s="284" t="s">
        <v>79</v>
      </c>
      <c r="X411" s="284" t="s">
        <v>79</v>
      </c>
      <c r="Y411" s="284">
        <v>6420</v>
      </c>
      <c r="Z411" s="284" t="s">
        <v>98</v>
      </c>
      <c r="AA411" s="284" t="s">
        <v>79</v>
      </c>
      <c r="AB411" s="284">
        <v>15037.84</v>
      </c>
      <c r="AC411" s="314" t="s">
        <v>149</v>
      </c>
      <c r="AD411" s="313" t="s">
        <v>79</v>
      </c>
      <c r="AE411" s="313">
        <f>V411+Y411</f>
        <v>42800</v>
      </c>
      <c r="AF411" s="314" t="s">
        <v>79</v>
      </c>
      <c r="AG411" s="314" t="s">
        <v>33</v>
      </c>
      <c r="AH411" s="314" t="s">
        <v>157</v>
      </c>
      <c r="AI411" s="314" t="s">
        <v>158</v>
      </c>
      <c r="AJ411" s="314"/>
    </row>
    <row r="412" spans="2:36" s="36" customFormat="1" ht="86.1" customHeight="1" x14ac:dyDescent="0.3">
      <c r="B412" s="266"/>
      <c r="C412" s="266"/>
      <c r="D412" s="266"/>
      <c r="E412" s="308"/>
      <c r="F412" s="308"/>
      <c r="G412" s="308"/>
      <c r="H412" s="266"/>
      <c r="I412" s="266"/>
      <c r="J412" s="20" t="s">
        <v>111</v>
      </c>
      <c r="K412" s="27" t="s">
        <v>112</v>
      </c>
      <c r="L412" s="27" t="s">
        <v>85</v>
      </c>
      <c r="M412" s="27">
        <v>1</v>
      </c>
      <c r="N412" s="314"/>
      <c r="O412" s="266"/>
      <c r="P412" s="266"/>
      <c r="Q412" s="266"/>
      <c r="R412" s="408"/>
      <c r="S412" s="408"/>
      <c r="T412" s="312"/>
      <c r="U412" s="312"/>
      <c r="V412" s="287"/>
      <c r="W412" s="284"/>
      <c r="X412" s="284"/>
      <c r="Y412" s="284"/>
      <c r="Z412" s="284"/>
      <c r="AA412" s="284"/>
      <c r="AB412" s="284"/>
      <c r="AC412" s="314"/>
      <c r="AD412" s="313"/>
      <c r="AE412" s="313"/>
      <c r="AF412" s="266"/>
      <c r="AG412" s="314"/>
      <c r="AH412" s="314"/>
      <c r="AI412" s="314"/>
      <c r="AJ412" s="266"/>
    </row>
    <row r="413" spans="2:36" s="36" customFormat="1" ht="59.1" customHeight="1" x14ac:dyDescent="0.3">
      <c r="B413" s="266"/>
      <c r="C413" s="266"/>
      <c r="D413" s="266"/>
      <c r="E413" s="308"/>
      <c r="F413" s="308"/>
      <c r="G413" s="308"/>
      <c r="H413" s="266"/>
      <c r="I413" s="266"/>
      <c r="J413" s="20" t="s">
        <v>127</v>
      </c>
      <c r="K413" s="27" t="s">
        <v>128</v>
      </c>
      <c r="L413" s="27" t="s">
        <v>85</v>
      </c>
      <c r="M413" s="61">
        <v>20</v>
      </c>
      <c r="N413" s="314"/>
      <c r="O413" s="266"/>
      <c r="P413" s="266"/>
      <c r="Q413" s="266"/>
      <c r="R413" s="408"/>
      <c r="S413" s="408"/>
      <c r="T413" s="312"/>
      <c r="U413" s="312"/>
      <c r="V413" s="288"/>
      <c r="W413" s="284"/>
      <c r="X413" s="284"/>
      <c r="Y413" s="284"/>
      <c r="Z413" s="284"/>
      <c r="AA413" s="284"/>
      <c r="AB413" s="284"/>
      <c r="AC413" s="314"/>
      <c r="AD413" s="313"/>
      <c r="AE413" s="313"/>
      <c r="AF413" s="266"/>
      <c r="AG413" s="314"/>
      <c r="AH413" s="314"/>
      <c r="AI413" s="314"/>
      <c r="AJ413" s="266"/>
    </row>
    <row r="414" spans="2:36" s="36" customFormat="1" ht="107.1" customHeight="1" x14ac:dyDescent="0.3">
      <c r="B414" s="225" t="s">
        <v>444</v>
      </c>
      <c r="C414" s="225" t="s">
        <v>445</v>
      </c>
      <c r="D414" s="225" t="s">
        <v>106</v>
      </c>
      <c r="E414" s="227" t="s">
        <v>67</v>
      </c>
      <c r="F414" s="227" t="s">
        <v>134</v>
      </c>
      <c r="G414" s="227" t="s">
        <v>147</v>
      </c>
      <c r="H414" s="225" t="s">
        <v>70</v>
      </c>
      <c r="I414" s="225" t="s">
        <v>79</v>
      </c>
      <c r="J414" s="11" t="s">
        <v>208</v>
      </c>
      <c r="K414" s="7" t="s">
        <v>107</v>
      </c>
      <c r="L414" s="7" t="s">
        <v>86</v>
      </c>
      <c r="M414" s="7">
        <v>40</v>
      </c>
      <c r="N414" s="273" t="s">
        <v>108</v>
      </c>
      <c r="O414" s="225" t="s">
        <v>440</v>
      </c>
      <c r="P414" s="225" t="s">
        <v>75</v>
      </c>
      <c r="Q414" s="225" t="s">
        <v>76</v>
      </c>
      <c r="R414" s="274" t="s">
        <v>77</v>
      </c>
      <c r="S414" s="274" t="s">
        <v>109</v>
      </c>
      <c r="T414" s="275">
        <f>V414+Y414</f>
        <v>67196</v>
      </c>
      <c r="U414" s="275">
        <f>T414/M415</f>
        <v>67196</v>
      </c>
      <c r="V414" s="238">
        <v>57116.6</v>
      </c>
      <c r="W414" s="276" t="s">
        <v>79</v>
      </c>
      <c r="X414" s="276" t="s">
        <v>79</v>
      </c>
      <c r="Y414" s="276">
        <v>10079.4</v>
      </c>
      <c r="Z414" s="276" t="s">
        <v>98</v>
      </c>
      <c r="AA414" s="276" t="s">
        <v>79</v>
      </c>
      <c r="AB414" s="276">
        <v>23609.41</v>
      </c>
      <c r="AC414" s="273" t="s">
        <v>149</v>
      </c>
      <c r="AD414" s="272" t="s">
        <v>79</v>
      </c>
      <c r="AE414" s="272">
        <f>V414+Y414</f>
        <v>67196</v>
      </c>
      <c r="AF414" s="273" t="s">
        <v>79</v>
      </c>
      <c r="AG414" s="273" t="s">
        <v>33</v>
      </c>
      <c r="AH414" s="273" t="s">
        <v>157</v>
      </c>
      <c r="AI414" s="273" t="s">
        <v>176</v>
      </c>
      <c r="AJ414" s="273"/>
    </row>
    <row r="415" spans="2:36" s="36" customFormat="1" ht="86.1" customHeight="1" x14ac:dyDescent="0.3">
      <c r="B415" s="225"/>
      <c r="C415" s="225"/>
      <c r="D415" s="225"/>
      <c r="E415" s="227"/>
      <c r="F415" s="227"/>
      <c r="G415" s="227"/>
      <c r="H415" s="225"/>
      <c r="I415" s="225"/>
      <c r="J415" s="11" t="s">
        <v>111</v>
      </c>
      <c r="K415" s="7" t="s">
        <v>112</v>
      </c>
      <c r="L415" s="7" t="s">
        <v>85</v>
      </c>
      <c r="M415" s="7">
        <v>1</v>
      </c>
      <c r="N415" s="273"/>
      <c r="O415" s="225"/>
      <c r="P415" s="225"/>
      <c r="Q415" s="225"/>
      <c r="R415" s="274"/>
      <c r="S415" s="274"/>
      <c r="T415" s="275"/>
      <c r="U415" s="275"/>
      <c r="V415" s="239"/>
      <c r="W415" s="276"/>
      <c r="X415" s="276"/>
      <c r="Y415" s="276"/>
      <c r="Z415" s="276"/>
      <c r="AA415" s="276"/>
      <c r="AB415" s="276"/>
      <c r="AC415" s="273"/>
      <c r="AD415" s="272"/>
      <c r="AE415" s="272"/>
      <c r="AF415" s="225"/>
      <c r="AG415" s="273"/>
      <c r="AH415" s="273"/>
      <c r="AI415" s="273"/>
      <c r="AJ415" s="225"/>
    </row>
    <row r="416" spans="2:36" s="36" customFormat="1" ht="59.1" customHeight="1" x14ac:dyDescent="0.3">
      <c r="B416" s="225"/>
      <c r="C416" s="225"/>
      <c r="D416" s="225"/>
      <c r="E416" s="227"/>
      <c r="F416" s="227"/>
      <c r="G416" s="227"/>
      <c r="H416" s="225"/>
      <c r="I416" s="225"/>
      <c r="J416" s="11" t="s">
        <v>127</v>
      </c>
      <c r="K416" s="7" t="s">
        <v>128</v>
      </c>
      <c r="L416" s="7" t="s">
        <v>85</v>
      </c>
      <c r="M416" s="63">
        <v>40</v>
      </c>
      <c r="N416" s="273"/>
      <c r="O416" s="225"/>
      <c r="P416" s="225"/>
      <c r="Q416" s="225"/>
      <c r="R416" s="274"/>
      <c r="S416" s="274"/>
      <c r="T416" s="275"/>
      <c r="U416" s="275"/>
      <c r="V416" s="240"/>
      <c r="W416" s="276"/>
      <c r="X416" s="276"/>
      <c r="Y416" s="276"/>
      <c r="Z416" s="276"/>
      <c r="AA416" s="276"/>
      <c r="AB416" s="276"/>
      <c r="AC416" s="273"/>
      <c r="AD416" s="272"/>
      <c r="AE416" s="272"/>
      <c r="AF416" s="225"/>
      <c r="AG416" s="273"/>
      <c r="AH416" s="273"/>
      <c r="AI416" s="273"/>
      <c r="AJ416" s="225"/>
    </row>
    <row r="417" spans="2:36" s="36" customFormat="1" ht="107.1" customHeight="1" x14ac:dyDescent="0.3">
      <c r="B417" s="225" t="s">
        <v>446</v>
      </c>
      <c r="C417" s="225" t="s">
        <v>447</v>
      </c>
      <c r="D417" s="225" t="s">
        <v>106</v>
      </c>
      <c r="E417" s="227" t="s">
        <v>67</v>
      </c>
      <c r="F417" s="227" t="s">
        <v>134</v>
      </c>
      <c r="G417" s="227" t="s">
        <v>147</v>
      </c>
      <c r="H417" s="225" t="s">
        <v>70</v>
      </c>
      <c r="I417" s="225" t="s">
        <v>79</v>
      </c>
      <c r="J417" s="11" t="s">
        <v>208</v>
      </c>
      <c r="K417" s="7" t="s">
        <v>107</v>
      </c>
      <c r="L417" s="7" t="s">
        <v>86</v>
      </c>
      <c r="M417" s="7">
        <v>40</v>
      </c>
      <c r="N417" s="273" t="s">
        <v>108</v>
      </c>
      <c r="O417" s="225" t="s">
        <v>440</v>
      </c>
      <c r="P417" s="225" t="s">
        <v>75</v>
      </c>
      <c r="Q417" s="225" t="s">
        <v>76</v>
      </c>
      <c r="R417" s="274" t="s">
        <v>77</v>
      </c>
      <c r="S417" s="274" t="s">
        <v>109</v>
      </c>
      <c r="T417" s="275">
        <f>V417+Y417</f>
        <v>42800</v>
      </c>
      <c r="U417" s="275">
        <f>T417/M418</f>
        <v>42800</v>
      </c>
      <c r="V417" s="238">
        <v>36380</v>
      </c>
      <c r="W417" s="276" t="s">
        <v>79</v>
      </c>
      <c r="X417" s="276" t="s">
        <v>79</v>
      </c>
      <c r="Y417" s="276">
        <v>6420</v>
      </c>
      <c r="Z417" s="276" t="s">
        <v>98</v>
      </c>
      <c r="AA417" s="276" t="s">
        <v>79</v>
      </c>
      <c r="AB417" s="276">
        <v>15037.84</v>
      </c>
      <c r="AC417" s="273" t="s">
        <v>149</v>
      </c>
      <c r="AD417" s="272" t="s">
        <v>79</v>
      </c>
      <c r="AE417" s="272">
        <f>V417+Y417</f>
        <v>42800</v>
      </c>
      <c r="AF417" s="273" t="s">
        <v>79</v>
      </c>
      <c r="AG417" s="273" t="s">
        <v>33</v>
      </c>
      <c r="AH417" s="273" t="s">
        <v>157</v>
      </c>
      <c r="AI417" s="273" t="s">
        <v>176</v>
      </c>
      <c r="AJ417" s="273"/>
    </row>
    <row r="418" spans="2:36" s="36" customFormat="1" ht="86.1" customHeight="1" x14ac:dyDescent="0.3">
      <c r="B418" s="225"/>
      <c r="C418" s="225"/>
      <c r="D418" s="225"/>
      <c r="E418" s="227"/>
      <c r="F418" s="227"/>
      <c r="G418" s="227"/>
      <c r="H418" s="225"/>
      <c r="I418" s="225"/>
      <c r="J418" s="11" t="s">
        <v>111</v>
      </c>
      <c r="K418" s="7" t="s">
        <v>112</v>
      </c>
      <c r="L418" s="7" t="s">
        <v>85</v>
      </c>
      <c r="M418" s="7">
        <v>1</v>
      </c>
      <c r="N418" s="273"/>
      <c r="O418" s="225"/>
      <c r="P418" s="225"/>
      <c r="Q418" s="225"/>
      <c r="R418" s="274"/>
      <c r="S418" s="274"/>
      <c r="T418" s="275"/>
      <c r="U418" s="275"/>
      <c r="V418" s="239"/>
      <c r="W418" s="276"/>
      <c r="X418" s="276"/>
      <c r="Y418" s="276"/>
      <c r="Z418" s="276"/>
      <c r="AA418" s="276"/>
      <c r="AB418" s="276"/>
      <c r="AC418" s="273"/>
      <c r="AD418" s="272"/>
      <c r="AE418" s="272"/>
      <c r="AF418" s="225"/>
      <c r="AG418" s="273"/>
      <c r="AH418" s="273"/>
      <c r="AI418" s="273"/>
      <c r="AJ418" s="225"/>
    </row>
    <row r="419" spans="2:36" s="36" customFormat="1" ht="59.1" customHeight="1" x14ac:dyDescent="0.3">
      <c r="B419" s="225"/>
      <c r="C419" s="225"/>
      <c r="D419" s="225"/>
      <c r="E419" s="227"/>
      <c r="F419" s="227"/>
      <c r="G419" s="227"/>
      <c r="H419" s="225"/>
      <c r="I419" s="225"/>
      <c r="J419" s="11" t="s">
        <v>127</v>
      </c>
      <c r="K419" s="7" t="s">
        <v>128</v>
      </c>
      <c r="L419" s="7" t="s">
        <v>85</v>
      </c>
      <c r="M419" s="63">
        <v>20</v>
      </c>
      <c r="N419" s="273"/>
      <c r="O419" s="225"/>
      <c r="P419" s="225"/>
      <c r="Q419" s="225"/>
      <c r="R419" s="274"/>
      <c r="S419" s="274"/>
      <c r="T419" s="275"/>
      <c r="U419" s="275"/>
      <c r="V419" s="240"/>
      <c r="W419" s="276"/>
      <c r="X419" s="276"/>
      <c r="Y419" s="276"/>
      <c r="Z419" s="276"/>
      <c r="AA419" s="276"/>
      <c r="AB419" s="276"/>
      <c r="AC419" s="273"/>
      <c r="AD419" s="272"/>
      <c r="AE419" s="272"/>
      <c r="AF419" s="225"/>
      <c r="AG419" s="273"/>
      <c r="AH419" s="273"/>
      <c r="AI419" s="273"/>
      <c r="AJ419" s="225"/>
    </row>
    <row r="420" spans="2:36" s="36" customFormat="1" ht="107.1" customHeight="1" x14ac:dyDescent="0.3">
      <c r="B420" s="225" t="s">
        <v>448</v>
      </c>
      <c r="C420" s="225" t="s">
        <v>449</v>
      </c>
      <c r="D420" s="225" t="s">
        <v>106</v>
      </c>
      <c r="E420" s="227" t="s">
        <v>67</v>
      </c>
      <c r="F420" s="227" t="s">
        <v>134</v>
      </c>
      <c r="G420" s="227" t="s">
        <v>147</v>
      </c>
      <c r="H420" s="225" t="s">
        <v>70</v>
      </c>
      <c r="I420" s="225" t="s">
        <v>79</v>
      </c>
      <c r="J420" s="11" t="s">
        <v>208</v>
      </c>
      <c r="K420" s="7" t="s">
        <v>107</v>
      </c>
      <c r="L420" s="7" t="s">
        <v>86</v>
      </c>
      <c r="M420" s="7">
        <v>40</v>
      </c>
      <c r="N420" s="273" t="s">
        <v>108</v>
      </c>
      <c r="O420" s="225" t="s">
        <v>440</v>
      </c>
      <c r="P420" s="225" t="s">
        <v>75</v>
      </c>
      <c r="Q420" s="225" t="s">
        <v>76</v>
      </c>
      <c r="R420" s="274" t="s">
        <v>77</v>
      </c>
      <c r="S420" s="274" t="s">
        <v>109</v>
      </c>
      <c r="T420" s="275">
        <f>V420+Y420</f>
        <v>85600</v>
      </c>
      <c r="U420" s="275">
        <f>T420/M421</f>
        <v>42800</v>
      </c>
      <c r="V420" s="238">
        <v>72760</v>
      </c>
      <c r="W420" s="276" t="s">
        <v>79</v>
      </c>
      <c r="X420" s="276" t="s">
        <v>79</v>
      </c>
      <c r="Y420" s="276">
        <v>12840</v>
      </c>
      <c r="Z420" s="276" t="s">
        <v>98</v>
      </c>
      <c r="AA420" s="276" t="s">
        <v>79</v>
      </c>
      <c r="AB420" s="276">
        <v>30075.68</v>
      </c>
      <c r="AC420" s="273" t="s">
        <v>149</v>
      </c>
      <c r="AD420" s="272" t="s">
        <v>79</v>
      </c>
      <c r="AE420" s="272">
        <f>V420+Y420</f>
        <v>85600</v>
      </c>
      <c r="AF420" s="273" t="s">
        <v>79</v>
      </c>
      <c r="AG420" s="273" t="s">
        <v>33</v>
      </c>
      <c r="AH420" s="273" t="s">
        <v>176</v>
      </c>
      <c r="AI420" s="273" t="s">
        <v>179</v>
      </c>
      <c r="AJ420" s="273"/>
    </row>
    <row r="421" spans="2:36" s="36" customFormat="1" ht="86.1" customHeight="1" x14ac:dyDescent="0.3">
      <c r="B421" s="225"/>
      <c r="C421" s="225"/>
      <c r="D421" s="225"/>
      <c r="E421" s="227"/>
      <c r="F421" s="227"/>
      <c r="G421" s="227"/>
      <c r="H421" s="225"/>
      <c r="I421" s="225"/>
      <c r="J421" s="11" t="s">
        <v>111</v>
      </c>
      <c r="K421" s="7" t="s">
        <v>112</v>
      </c>
      <c r="L421" s="7" t="s">
        <v>85</v>
      </c>
      <c r="M421" s="7">
        <v>2</v>
      </c>
      <c r="N421" s="273"/>
      <c r="O421" s="225"/>
      <c r="P421" s="225"/>
      <c r="Q421" s="225"/>
      <c r="R421" s="274"/>
      <c r="S421" s="274"/>
      <c r="T421" s="275"/>
      <c r="U421" s="275"/>
      <c r="V421" s="239"/>
      <c r="W421" s="276"/>
      <c r="X421" s="276"/>
      <c r="Y421" s="276"/>
      <c r="Z421" s="276"/>
      <c r="AA421" s="276"/>
      <c r="AB421" s="276"/>
      <c r="AC421" s="273"/>
      <c r="AD421" s="272"/>
      <c r="AE421" s="272"/>
      <c r="AF421" s="225"/>
      <c r="AG421" s="273"/>
      <c r="AH421" s="273"/>
      <c r="AI421" s="273"/>
      <c r="AJ421" s="225"/>
    </row>
    <row r="422" spans="2:36" s="36" customFormat="1" ht="59.1" customHeight="1" x14ac:dyDescent="0.3">
      <c r="B422" s="225"/>
      <c r="C422" s="225"/>
      <c r="D422" s="225"/>
      <c r="E422" s="227"/>
      <c r="F422" s="227"/>
      <c r="G422" s="227"/>
      <c r="H422" s="225"/>
      <c r="I422" s="225"/>
      <c r="J422" s="11" t="s">
        <v>127</v>
      </c>
      <c r="K422" s="7" t="s">
        <v>128</v>
      </c>
      <c r="L422" s="7" t="s">
        <v>85</v>
      </c>
      <c r="M422" s="63">
        <v>40</v>
      </c>
      <c r="N422" s="273"/>
      <c r="O422" s="225"/>
      <c r="P422" s="225"/>
      <c r="Q422" s="225"/>
      <c r="R422" s="274"/>
      <c r="S422" s="274"/>
      <c r="T422" s="275"/>
      <c r="U422" s="275"/>
      <c r="V422" s="240"/>
      <c r="W422" s="276"/>
      <c r="X422" s="276"/>
      <c r="Y422" s="276"/>
      <c r="Z422" s="276"/>
      <c r="AA422" s="276"/>
      <c r="AB422" s="276"/>
      <c r="AC422" s="273"/>
      <c r="AD422" s="272"/>
      <c r="AE422" s="272"/>
      <c r="AF422" s="225"/>
      <c r="AG422" s="273"/>
      <c r="AH422" s="273"/>
      <c r="AI422" s="273"/>
      <c r="AJ422" s="225"/>
    </row>
    <row r="423" spans="2:36" ht="52.2" customHeight="1" x14ac:dyDescent="0.3">
      <c r="B423" s="266" t="s">
        <v>1171</v>
      </c>
      <c r="C423" s="266" t="s">
        <v>450</v>
      </c>
      <c r="D423" s="266" t="s">
        <v>66</v>
      </c>
      <c r="E423" s="308" t="s">
        <v>67</v>
      </c>
      <c r="F423" s="308" t="s">
        <v>132</v>
      </c>
      <c r="G423" s="308" t="s">
        <v>69</v>
      </c>
      <c r="H423" s="266" t="s">
        <v>70</v>
      </c>
      <c r="I423" s="266" t="s">
        <v>79</v>
      </c>
      <c r="J423" s="20" t="s">
        <v>113</v>
      </c>
      <c r="K423" s="27" t="s">
        <v>114</v>
      </c>
      <c r="L423" s="27" t="s">
        <v>115</v>
      </c>
      <c r="M423" s="27">
        <v>1.5</v>
      </c>
      <c r="N423" s="314" t="s">
        <v>108</v>
      </c>
      <c r="O423" s="266" t="s">
        <v>440</v>
      </c>
      <c r="P423" s="266" t="s">
        <v>75</v>
      </c>
      <c r="Q423" s="266" t="s">
        <v>76</v>
      </c>
      <c r="R423" s="408" t="s">
        <v>77</v>
      </c>
      <c r="S423" s="408" t="s">
        <v>109</v>
      </c>
      <c r="T423" s="312">
        <f>V423+Y423</f>
        <v>113955</v>
      </c>
      <c r="U423" s="312">
        <f>T423/M424</f>
        <v>56977.5</v>
      </c>
      <c r="V423" s="284">
        <v>96861.75</v>
      </c>
      <c r="W423" s="284" t="s">
        <v>79</v>
      </c>
      <c r="X423" s="284" t="s">
        <v>79</v>
      </c>
      <c r="Y423" s="284">
        <v>17093.25</v>
      </c>
      <c r="Z423" s="284" t="s">
        <v>79</v>
      </c>
      <c r="AA423" s="284" t="s">
        <v>79</v>
      </c>
      <c r="AB423" s="284">
        <v>40038.239999999998</v>
      </c>
      <c r="AC423" s="314" t="s">
        <v>80</v>
      </c>
      <c r="AD423" s="313" t="s">
        <v>79</v>
      </c>
      <c r="AE423" s="313">
        <f>V423+Y423</f>
        <v>113955</v>
      </c>
      <c r="AF423" s="314" t="s">
        <v>79</v>
      </c>
      <c r="AG423" s="314" t="s">
        <v>33</v>
      </c>
      <c r="AH423" s="314" t="s">
        <v>161</v>
      </c>
      <c r="AI423" s="314" t="s">
        <v>356</v>
      </c>
      <c r="AJ423" s="273"/>
    </row>
    <row r="424" spans="2:36" ht="55.2" x14ac:dyDescent="0.3">
      <c r="B424" s="266"/>
      <c r="C424" s="266"/>
      <c r="D424" s="266"/>
      <c r="E424" s="308"/>
      <c r="F424" s="308"/>
      <c r="G424" s="308"/>
      <c r="H424" s="266"/>
      <c r="I424" s="266"/>
      <c r="J424" s="20" t="s">
        <v>116</v>
      </c>
      <c r="K424" s="27" t="s">
        <v>117</v>
      </c>
      <c r="L424" s="27" t="s">
        <v>85</v>
      </c>
      <c r="M424" s="27">
        <v>2</v>
      </c>
      <c r="N424" s="314"/>
      <c r="O424" s="266"/>
      <c r="P424" s="266"/>
      <c r="Q424" s="266"/>
      <c r="R424" s="408"/>
      <c r="S424" s="408"/>
      <c r="T424" s="312"/>
      <c r="U424" s="312"/>
      <c r="V424" s="284"/>
      <c r="W424" s="284"/>
      <c r="X424" s="284"/>
      <c r="Y424" s="284"/>
      <c r="Z424" s="284"/>
      <c r="AA424" s="284"/>
      <c r="AB424" s="284"/>
      <c r="AC424" s="314"/>
      <c r="AD424" s="313"/>
      <c r="AE424" s="313"/>
      <c r="AF424" s="266"/>
      <c r="AG424" s="314"/>
      <c r="AH424" s="314"/>
      <c r="AI424" s="314"/>
      <c r="AJ424" s="225"/>
    </row>
    <row r="425" spans="2:36" ht="41.4" x14ac:dyDescent="0.3">
      <c r="B425" s="266"/>
      <c r="C425" s="266"/>
      <c r="D425" s="266"/>
      <c r="E425" s="308"/>
      <c r="F425" s="308"/>
      <c r="G425" s="308"/>
      <c r="H425" s="266"/>
      <c r="I425" s="266"/>
      <c r="J425" s="20" t="s">
        <v>209</v>
      </c>
      <c r="K425" s="27" t="s">
        <v>118</v>
      </c>
      <c r="L425" s="27" t="s">
        <v>119</v>
      </c>
      <c r="M425" s="27">
        <v>2</v>
      </c>
      <c r="N425" s="314"/>
      <c r="O425" s="266"/>
      <c r="P425" s="266"/>
      <c r="Q425" s="266"/>
      <c r="R425" s="408"/>
      <c r="S425" s="408"/>
      <c r="T425" s="312"/>
      <c r="U425" s="312"/>
      <c r="V425" s="284"/>
      <c r="W425" s="284"/>
      <c r="X425" s="284"/>
      <c r="Y425" s="284"/>
      <c r="Z425" s="284"/>
      <c r="AA425" s="284"/>
      <c r="AB425" s="284"/>
      <c r="AC425" s="314"/>
      <c r="AD425" s="313"/>
      <c r="AE425" s="313"/>
      <c r="AF425" s="266"/>
      <c r="AG425" s="314"/>
      <c r="AH425" s="314"/>
      <c r="AI425" s="314"/>
      <c r="AJ425" s="225"/>
    </row>
    <row r="426" spans="2:36" ht="27.6" x14ac:dyDescent="0.3">
      <c r="B426" s="266"/>
      <c r="C426" s="266"/>
      <c r="D426" s="266"/>
      <c r="E426" s="308"/>
      <c r="F426" s="308"/>
      <c r="G426" s="308"/>
      <c r="H426" s="266"/>
      <c r="I426" s="266"/>
      <c r="J426" s="20" t="s">
        <v>120</v>
      </c>
      <c r="K426" s="27" t="s">
        <v>121</v>
      </c>
      <c r="L426" s="27" t="s">
        <v>119</v>
      </c>
      <c r="M426" s="61">
        <v>2</v>
      </c>
      <c r="N426" s="314"/>
      <c r="O426" s="266"/>
      <c r="P426" s="266"/>
      <c r="Q426" s="266"/>
      <c r="R426" s="408"/>
      <c r="S426" s="408"/>
      <c r="T426" s="312"/>
      <c r="U426" s="312"/>
      <c r="V426" s="284"/>
      <c r="W426" s="284"/>
      <c r="X426" s="284"/>
      <c r="Y426" s="284"/>
      <c r="Z426" s="284"/>
      <c r="AA426" s="284"/>
      <c r="AB426" s="284"/>
      <c r="AC426" s="314"/>
      <c r="AD426" s="313"/>
      <c r="AE426" s="313"/>
      <c r="AF426" s="266"/>
      <c r="AG426" s="314"/>
      <c r="AH426" s="314"/>
      <c r="AI426" s="314"/>
      <c r="AJ426" s="225"/>
    </row>
    <row r="427" spans="2:36" ht="52.2" customHeight="1" x14ac:dyDescent="0.3">
      <c r="B427" s="266" t="s">
        <v>1172</v>
      </c>
      <c r="C427" s="266" t="s">
        <v>450</v>
      </c>
      <c r="D427" s="266" t="s">
        <v>66</v>
      </c>
      <c r="E427" s="308" t="s">
        <v>67</v>
      </c>
      <c r="F427" s="308" t="s">
        <v>132</v>
      </c>
      <c r="G427" s="308" t="s">
        <v>69</v>
      </c>
      <c r="H427" s="266" t="s">
        <v>70</v>
      </c>
      <c r="I427" s="266" t="s">
        <v>79</v>
      </c>
      <c r="J427" s="20" t="s">
        <v>113</v>
      </c>
      <c r="K427" s="27" t="s">
        <v>114</v>
      </c>
      <c r="L427" s="27" t="s">
        <v>115</v>
      </c>
      <c r="M427" s="27">
        <v>2</v>
      </c>
      <c r="N427" s="314" t="s">
        <v>108</v>
      </c>
      <c r="O427" s="266" t="s">
        <v>451</v>
      </c>
      <c r="P427" s="266" t="s">
        <v>75</v>
      </c>
      <c r="Q427" s="266" t="s">
        <v>76</v>
      </c>
      <c r="R427" s="408" t="s">
        <v>77</v>
      </c>
      <c r="S427" s="408" t="s">
        <v>109</v>
      </c>
      <c r="T427" s="312">
        <f>V427+Y427</f>
        <v>151940</v>
      </c>
      <c r="U427" s="312">
        <f>T427/M428</f>
        <v>75970</v>
      </c>
      <c r="V427" s="284">
        <v>129149</v>
      </c>
      <c r="W427" s="284" t="s">
        <v>79</v>
      </c>
      <c r="X427" s="284" t="s">
        <v>79</v>
      </c>
      <c r="Y427" s="284">
        <v>22791</v>
      </c>
      <c r="Z427" s="284" t="s">
        <v>79</v>
      </c>
      <c r="AA427" s="284" t="s">
        <v>79</v>
      </c>
      <c r="AB427" s="284">
        <v>53384.32</v>
      </c>
      <c r="AC427" s="314" t="s">
        <v>80</v>
      </c>
      <c r="AD427" s="313" t="s">
        <v>79</v>
      </c>
      <c r="AE427" s="313">
        <f>V427+Y427</f>
        <v>151940</v>
      </c>
      <c r="AF427" s="314" t="s">
        <v>79</v>
      </c>
      <c r="AG427" s="314" t="s">
        <v>33</v>
      </c>
      <c r="AH427" s="314" t="s">
        <v>161</v>
      </c>
      <c r="AI427" s="314" t="s">
        <v>356</v>
      </c>
      <c r="AJ427" s="273"/>
    </row>
    <row r="428" spans="2:36" ht="55.2" x14ac:dyDescent="0.3">
      <c r="B428" s="266"/>
      <c r="C428" s="266"/>
      <c r="D428" s="266"/>
      <c r="E428" s="308"/>
      <c r="F428" s="308"/>
      <c r="G428" s="308"/>
      <c r="H428" s="266"/>
      <c r="I428" s="266"/>
      <c r="J428" s="20" t="s">
        <v>116</v>
      </c>
      <c r="K428" s="27" t="s">
        <v>117</v>
      </c>
      <c r="L428" s="27" t="s">
        <v>85</v>
      </c>
      <c r="M428" s="27">
        <v>2</v>
      </c>
      <c r="N428" s="314"/>
      <c r="O428" s="266"/>
      <c r="P428" s="266"/>
      <c r="Q428" s="266"/>
      <c r="R428" s="408"/>
      <c r="S428" s="408"/>
      <c r="T428" s="312"/>
      <c r="U428" s="312"/>
      <c r="V428" s="284"/>
      <c r="W428" s="284"/>
      <c r="X428" s="284"/>
      <c r="Y428" s="284"/>
      <c r="Z428" s="284"/>
      <c r="AA428" s="284"/>
      <c r="AB428" s="284"/>
      <c r="AC428" s="314"/>
      <c r="AD428" s="313"/>
      <c r="AE428" s="313"/>
      <c r="AF428" s="266"/>
      <c r="AG428" s="314"/>
      <c r="AH428" s="314"/>
      <c r="AI428" s="314"/>
      <c r="AJ428" s="225"/>
    </row>
    <row r="429" spans="2:36" ht="41.4" x14ac:dyDescent="0.3">
      <c r="B429" s="266"/>
      <c r="C429" s="266"/>
      <c r="D429" s="266"/>
      <c r="E429" s="308"/>
      <c r="F429" s="308"/>
      <c r="G429" s="308"/>
      <c r="H429" s="266"/>
      <c r="I429" s="266"/>
      <c r="J429" s="20" t="s">
        <v>209</v>
      </c>
      <c r="K429" s="27" t="s">
        <v>118</v>
      </c>
      <c r="L429" s="27" t="s">
        <v>119</v>
      </c>
      <c r="M429" s="27">
        <v>2</v>
      </c>
      <c r="N429" s="314"/>
      <c r="O429" s="266"/>
      <c r="P429" s="266"/>
      <c r="Q429" s="266"/>
      <c r="R429" s="408"/>
      <c r="S429" s="408"/>
      <c r="T429" s="312"/>
      <c r="U429" s="312"/>
      <c r="V429" s="284"/>
      <c r="W429" s="284"/>
      <c r="X429" s="284"/>
      <c r="Y429" s="284"/>
      <c r="Z429" s="284"/>
      <c r="AA429" s="284"/>
      <c r="AB429" s="284"/>
      <c r="AC429" s="314"/>
      <c r="AD429" s="313"/>
      <c r="AE429" s="313"/>
      <c r="AF429" s="266"/>
      <c r="AG429" s="314"/>
      <c r="AH429" s="314"/>
      <c r="AI429" s="314"/>
      <c r="AJ429" s="225"/>
    </row>
    <row r="430" spans="2:36" ht="27.6" x14ac:dyDescent="0.3">
      <c r="B430" s="266"/>
      <c r="C430" s="266"/>
      <c r="D430" s="266"/>
      <c r="E430" s="308"/>
      <c r="F430" s="308"/>
      <c r="G430" s="308"/>
      <c r="H430" s="266"/>
      <c r="I430" s="266"/>
      <c r="J430" s="20" t="s">
        <v>120</v>
      </c>
      <c r="K430" s="27" t="s">
        <v>121</v>
      </c>
      <c r="L430" s="27" t="s">
        <v>119</v>
      </c>
      <c r="M430" s="61">
        <v>2</v>
      </c>
      <c r="N430" s="314"/>
      <c r="O430" s="266"/>
      <c r="P430" s="266"/>
      <c r="Q430" s="266"/>
      <c r="R430" s="408"/>
      <c r="S430" s="408"/>
      <c r="T430" s="312"/>
      <c r="U430" s="312"/>
      <c r="V430" s="284"/>
      <c r="W430" s="284"/>
      <c r="X430" s="284"/>
      <c r="Y430" s="284"/>
      <c r="Z430" s="284"/>
      <c r="AA430" s="284"/>
      <c r="AB430" s="284"/>
      <c r="AC430" s="314"/>
      <c r="AD430" s="313"/>
      <c r="AE430" s="313"/>
      <c r="AF430" s="266"/>
      <c r="AG430" s="314"/>
      <c r="AH430" s="314"/>
      <c r="AI430" s="314"/>
      <c r="AJ430" s="225"/>
    </row>
    <row r="431" spans="2:36" s="36" customFormat="1" ht="132" customHeight="1" x14ac:dyDescent="0.3">
      <c r="B431" s="225" t="s">
        <v>452</v>
      </c>
      <c r="C431" s="225" t="s">
        <v>439</v>
      </c>
      <c r="D431" s="225" t="s">
        <v>106</v>
      </c>
      <c r="E431" s="227" t="s">
        <v>67</v>
      </c>
      <c r="F431" s="227" t="s">
        <v>134</v>
      </c>
      <c r="G431" s="227" t="s">
        <v>147</v>
      </c>
      <c r="H431" s="225" t="s">
        <v>70</v>
      </c>
      <c r="I431" s="225" t="s">
        <v>79</v>
      </c>
      <c r="J431" s="11" t="s">
        <v>208</v>
      </c>
      <c r="K431" s="7" t="s">
        <v>107</v>
      </c>
      <c r="L431" s="7" t="s">
        <v>86</v>
      </c>
      <c r="M431" s="7">
        <v>40</v>
      </c>
      <c r="N431" s="273" t="s">
        <v>108</v>
      </c>
      <c r="O431" s="225" t="s">
        <v>451</v>
      </c>
      <c r="P431" s="225" t="s">
        <v>75</v>
      </c>
      <c r="Q431" s="225" t="s">
        <v>76</v>
      </c>
      <c r="R431" s="274" t="s">
        <v>77</v>
      </c>
      <c r="S431" s="274" t="s">
        <v>109</v>
      </c>
      <c r="T431" s="275">
        <f>V431+Y431</f>
        <v>128400</v>
      </c>
      <c r="U431" s="275">
        <f>T431/M432</f>
        <v>42800</v>
      </c>
      <c r="V431" s="238">
        <v>109140</v>
      </c>
      <c r="W431" s="276" t="s">
        <v>79</v>
      </c>
      <c r="X431" s="276" t="s">
        <v>79</v>
      </c>
      <c r="Y431" s="276">
        <v>19260</v>
      </c>
      <c r="Z431" s="276" t="s">
        <v>98</v>
      </c>
      <c r="AA431" s="276" t="s">
        <v>79</v>
      </c>
      <c r="AB431" s="276">
        <v>45113.51</v>
      </c>
      <c r="AC431" s="273" t="s">
        <v>149</v>
      </c>
      <c r="AD431" s="272" t="s">
        <v>79</v>
      </c>
      <c r="AE431" s="272">
        <f>V431+Y431</f>
        <v>128400</v>
      </c>
      <c r="AF431" s="273" t="s">
        <v>79</v>
      </c>
      <c r="AG431" s="273" t="s">
        <v>33</v>
      </c>
      <c r="AH431" s="273" t="s">
        <v>247</v>
      </c>
      <c r="AI431" s="273" t="s">
        <v>251</v>
      </c>
      <c r="AJ431" s="273"/>
    </row>
    <row r="432" spans="2:36" s="36" customFormat="1" ht="86.1" customHeight="1" x14ac:dyDescent="0.3">
      <c r="B432" s="225"/>
      <c r="C432" s="225"/>
      <c r="D432" s="225"/>
      <c r="E432" s="227"/>
      <c r="F432" s="227"/>
      <c r="G432" s="227"/>
      <c r="H432" s="225"/>
      <c r="I432" s="225"/>
      <c r="J432" s="11" t="s">
        <v>111</v>
      </c>
      <c r="K432" s="7" t="s">
        <v>112</v>
      </c>
      <c r="L432" s="7" t="s">
        <v>85</v>
      </c>
      <c r="M432" s="7">
        <v>3</v>
      </c>
      <c r="N432" s="273"/>
      <c r="O432" s="225"/>
      <c r="P432" s="225"/>
      <c r="Q432" s="225"/>
      <c r="R432" s="274"/>
      <c r="S432" s="274"/>
      <c r="T432" s="275"/>
      <c r="U432" s="275"/>
      <c r="V432" s="239"/>
      <c r="W432" s="276"/>
      <c r="X432" s="276"/>
      <c r="Y432" s="276"/>
      <c r="Z432" s="276"/>
      <c r="AA432" s="276"/>
      <c r="AB432" s="276"/>
      <c r="AC432" s="273"/>
      <c r="AD432" s="272"/>
      <c r="AE432" s="272"/>
      <c r="AF432" s="225"/>
      <c r="AG432" s="273"/>
      <c r="AH432" s="273"/>
      <c r="AI432" s="273"/>
      <c r="AJ432" s="225"/>
    </row>
    <row r="433" spans="2:36" s="36" customFormat="1" ht="59.1" customHeight="1" x14ac:dyDescent="0.3">
      <c r="B433" s="225"/>
      <c r="C433" s="225"/>
      <c r="D433" s="225"/>
      <c r="E433" s="227"/>
      <c r="F433" s="227"/>
      <c r="G433" s="227"/>
      <c r="H433" s="225"/>
      <c r="I433" s="225"/>
      <c r="J433" s="11" t="s">
        <v>127</v>
      </c>
      <c r="K433" s="7" t="s">
        <v>128</v>
      </c>
      <c r="L433" s="7" t="s">
        <v>85</v>
      </c>
      <c r="M433" s="63">
        <v>60</v>
      </c>
      <c r="N433" s="273"/>
      <c r="O433" s="225"/>
      <c r="P433" s="225"/>
      <c r="Q433" s="225"/>
      <c r="R433" s="274"/>
      <c r="S433" s="274"/>
      <c r="T433" s="275"/>
      <c r="U433" s="275"/>
      <c r="V433" s="240"/>
      <c r="W433" s="276"/>
      <c r="X433" s="276"/>
      <c r="Y433" s="276"/>
      <c r="Z433" s="276"/>
      <c r="AA433" s="276"/>
      <c r="AB433" s="276"/>
      <c r="AC433" s="273"/>
      <c r="AD433" s="272"/>
      <c r="AE433" s="272"/>
      <c r="AF433" s="225"/>
      <c r="AG433" s="273"/>
      <c r="AH433" s="273"/>
      <c r="AI433" s="273"/>
      <c r="AJ433" s="225"/>
    </row>
    <row r="434" spans="2:36" s="36" customFormat="1" ht="89.1" customHeight="1" x14ac:dyDescent="0.3">
      <c r="B434" s="225" t="s">
        <v>453</v>
      </c>
      <c r="C434" s="225" t="s">
        <v>454</v>
      </c>
      <c r="D434" s="225" t="s">
        <v>106</v>
      </c>
      <c r="E434" s="227" t="s">
        <v>67</v>
      </c>
      <c r="F434" s="227" t="s">
        <v>134</v>
      </c>
      <c r="G434" s="227" t="s">
        <v>147</v>
      </c>
      <c r="H434" s="225" t="s">
        <v>70</v>
      </c>
      <c r="I434" s="225" t="s">
        <v>79</v>
      </c>
      <c r="J434" s="28" t="s">
        <v>208</v>
      </c>
      <c r="K434" s="14" t="s">
        <v>107</v>
      </c>
      <c r="L434" s="14" t="s">
        <v>86</v>
      </c>
      <c r="M434" s="14">
        <v>40</v>
      </c>
      <c r="N434" s="273" t="s">
        <v>108</v>
      </c>
      <c r="O434" s="225" t="s">
        <v>451</v>
      </c>
      <c r="P434" s="225" t="s">
        <v>75</v>
      </c>
      <c r="Q434" s="225" t="s">
        <v>76</v>
      </c>
      <c r="R434" s="274" t="s">
        <v>77</v>
      </c>
      <c r="S434" s="274" t="s">
        <v>109</v>
      </c>
      <c r="T434" s="275">
        <f>V434+Y434</f>
        <v>67196</v>
      </c>
      <c r="U434" s="275">
        <f>T434/M435</f>
        <v>67196</v>
      </c>
      <c r="V434" s="238">
        <v>57116.6</v>
      </c>
      <c r="W434" s="276" t="s">
        <v>79</v>
      </c>
      <c r="X434" s="276" t="s">
        <v>79</v>
      </c>
      <c r="Y434" s="276">
        <v>10079.4</v>
      </c>
      <c r="Z434" s="276" t="s">
        <v>98</v>
      </c>
      <c r="AA434" s="276" t="s">
        <v>79</v>
      </c>
      <c r="AB434" s="276">
        <v>23609.41</v>
      </c>
      <c r="AC434" s="273" t="s">
        <v>149</v>
      </c>
      <c r="AD434" s="272" t="s">
        <v>79</v>
      </c>
      <c r="AE434" s="272">
        <f>V434+Y434</f>
        <v>67196</v>
      </c>
      <c r="AF434" s="273" t="s">
        <v>79</v>
      </c>
      <c r="AG434" s="273" t="s">
        <v>33</v>
      </c>
      <c r="AH434" s="273" t="s">
        <v>248</v>
      </c>
      <c r="AI434" s="273" t="s">
        <v>253</v>
      </c>
      <c r="AJ434" s="273"/>
    </row>
    <row r="435" spans="2:36" s="36" customFormat="1" ht="86.1" customHeight="1" x14ac:dyDescent="0.3">
      <c r="B435" s="225"/>
      <c r="C435" s="225"/>
      <c r="D435" s="225"/>
      <c r="E435" s="227"/>
      <c r="F435" s="227"/>
      <c r="G435" s="227"/>
      <c r="H435" s="225"/>
      <c r="I435" s="225"/>
      <c r="J435" s="11" t="s">
        <v>111</v>
      </c>
      <c r="K435" s="7" t="s">
        <v>112</v>
      </c>
      <c r="L435" s="7" t="s">
        <v>85</v>
      </c>
      <c r="M435" s="7">
        <v>1</v>
      </c>
      <c r="N435" s="273"/>
      <c r="O435" s="225"/>
      <c r="P435" s="225"/>
      <c r="Q435" s="225"/>
      <c r="R435" s="274"/>
      <c r="S435" s="274"/>
      <c r="T435" s="275"/>
      <c r="U435" s="275"/>
      <c r="V435" s="239"/>
      <c r="W435" s="276"/>
      <c r="X435" s="276"/>
      <c r="Y435" s="276"/>
      <c r="Z435" s="276"/>
      <c r="AA435" s="276"/>
      <c r="AB435" s="276"/>
      <c r="AC435" s="273"/>
      <c r="AD435" s="272"/>
      <c r="AE435" s="272"/>
      <c r="AF435" s="225"/>
      <c r="AG435" s="273"/>
      <c r="AH435" s="273"/>
      <c r="AI435" s="273"/>
      <c r="AJ435" s="225"/>
    </row>
    <row r="436" spans="2:36" s="36" customFormat="1" ht="88.5" customHeight="1" x14ac:dyDescent="0.3">
      <c r="B436" s="225"/>
      <c r="C436" s="225"/>
      <c r="D436" s="225"/>
      <c r="E436" s="227"/>
      <c r="F436" s="227"/>
      <c r="G436" s="227"/>
      <c r="H436" s="225"/>
      <c r="I436" s="225"/>
      <c r="J436" s="11" t="s">
        <v>127</v>
      </c>
      <c r="K436" s="7" t="s">
        <v>128</v>
      </c>
      <c r="L436" s="7" t="s">
        <v>85</v>
      </c>
      <c r="M436" s="63">
        <v>40</v>
      </c>
      <c r="N436" s="273"/>
      <c r="O436" s="225"/>
      <c r="P436" s="225"/>
      <c r="Q436" s="225"/>
      <c r="R436" s="274"/>
      <c r="S436" s="274"/>
      <c r="T436" s="275"/>
      <c r="U436" s="275"/>
      <c r="V436" s="240"/>
      <c r="W436" s="276"/>
      <c r="X436" s="276"/>
      <c r="Y436" s="276"/>
      <c r="Z436" s="276"/>
      <c r="AA436" s="276"/>
      <c r="AB436" s="276"/>
      <c r="AC436" s="273"/>
      <c r="AD436" s="272"/>
      <c r="AE436" s="272"/>
      <c r="AF436" s="225"/>
      <c r="AG436" s="273"/>
      <c r="AH436" s="273"/>
      <c r="AI436" s="273"/>
      <c r="AJ436" s="225"/>
    </row>
    <row r="437" spans="2:36" s="36" customFormat="1" ht="102.6" customHeight="1" x14ac:dyDescent="0.3">
      <c r="B437" s="225" t="s">
        <v>455</v>
      </c>
      <c r="C437" s="225" t="s">
        <v>442</v>
      </c>
      <c r="D437" s="225" t="s">
        <v>106</v>
      </c>
      <c r="E437" s="227" t="s">
        <v>67</v>
      </c>
      <c r="F437" s="227" t="s">
        <v>134</v>
      </c>
      <c r="G437" s="227" t="s">
        <v>147</v>
      </c>
      <c r="H437" s="225" t="s">
        <v>70</v>
      </c>
      <c r="I437" s="225" t="s">
        <v>79</v>
      </c>
      <c r="J437" s="28" t="s">
        <v>208</v>
      </c>
      <c r="K437" s="14" t="s">
        <v>107</v>
      </c>
      <c r="L437" s="14" t="s">
        <v>86</v>
      </c>
      <c r="M437" s="14">
        <v>40</v>
      </c>
      <c r="N437" s="273" t="s">
        <v>108</v>
      </c>
      <c r="O437" s="225" t="s">
        <v>451</v>
      </c>
      <c r="P437" s="225" t="s">
        <v>75</v>
      </c>
      <c r="Q437" s="225" t="s">
        <v>76</v>
      </c>
      <c r="R437" s="274" t="s">
        <v>77</v>
      </c>
      <c r="S437" s="274" t="s">
        <v>109</v>
      </c>
      <c r="T437" s="275">
        <f>V437+Y437</f>
        <v>85600</v>
      </c>
      <c r="U437" s="275">
        <f>+T437/M438</f>
        <v>42800</v>
      </c>
      <c r="V437" s="238">
        <v>72760</v>
      </c>
      <c r="W437" s="276" t="s">
        <v>79</v>
      </c>
      <c r="X437" s="276" t="s">
        <v>79</v>
      </c>
      <c r="Y437" s="276">
        <v>12840</v>
      </c>
      <c r="Z437" s="276" t="s">
        <v>98</v>
      </c>
      <c r="AA437" s="276" t="s">
        <v>79</v>
      </c>
      <c r="AB437" s="276">
        <v>30075.67</v>
      </c>
      <c r="AC437" s="273" t="s">
        <v>149</v>
      </c>
      <c r="AD437" s="272" t="s">
        <v>79</v>
      </c>
      <c r="AE437" s="272">
        <f>V437+Y437</f>
        <v>85600</v>
      </c>
      <c r="AF437" s="273" t="s">
        <v>79</v>
      </c>
      <c r="AG437" s="273" t="s">
        <v>33</v>
      </c>
      <c r="AH437" s="273" t="s">
        <v>247</v>
      </c>
      <c r="AI437" s="273" t="s">
        <v>251</v>
      </c>
      <c r="AJ437" s="273"/>
    </row>
    <row r="438" spans="2:36" s="36" customFormat="1" ht="59.7" customHeight="1" x14ac:dyDescent="0.3">
      <c r="B438" s="225"/>
      <c r="C438" s="225"/>
      <c r="D438" s="225"/>
      <c r="E438" s="227"/>
      <c r="F438" s="227"/>
      <c r="G438" s="227"/>
      <c r="H438" s="225"/>
      <c r="I438" s="225"/>
      <c r="J438" s="11" t="s">
        <v>111</v>
      </c>
      <c r="K438" s="7" t="s">
        <v>112</v>
      </c>
      <c r="L438" s="7" t="s">
        <v>85</v>
      </c>
      <c r="M438" s="7">
        <v>2</v>
      </c>
      <c r="N438" s="273"/>
      <c r="O438" s="225"/>
      <c r="P438" s="225"/>
      <c r="Q438" s="225"/>
      <c r="R438" s="274"/>
      <c r="S438" s="274"/>
      <c r="T438" s="275"/>
      <c r="U438" s="275"/>
      <c r="V438" s="239"/>
      <c r="W438" s="276"/>
      <c r="X438" s="276"/>
      <c r="Y438" s="276"/>
      <c r="Z438" s="276"/>
      <c r="AA438" s="276"/>
      <c r="AB438" s="276"/>
      <c r="AC438" s="273"/>
      <c r="AD438" s="272"/>
      <c r="AE438" s="272"/>
      <c r="AF438" s="225"/>
      <c r="AG438" s="273"/>
      <c r="AH438" s="273"/>
      <c r="AI438" s="273"/>
      <c r="AJ438" s="225"/>
    </row>
    <row r="439" spans="2:36" s="36" customFormat="1" ht="51.6" customHeight="1" x14ac:dyDescent="0.3">
      <c r="B439" s="225"/>
      <c r="C439" s="225"/>
      <c r="D439" s="225"/>
      <c r="E439" s="227"/>
      <c r="F439" s="227"/>
      <c r="G439" s="227"/>
      <c r="H439" s="225"/>
      <c r="I439" s="225"/>
      <c r="J439" s="11" t="s">
        <v>127</v>
      </c>
      <c r="K439" s="7" t="s">
        <v>128</v>
      </c>
      <c r="L439" s="7" t="s">
        <v>85</v>
      </c>
      <c r="M439" s="63">
        <v>40</v>
      </c>
      <c r="N439" s="273"/>
      <c r="O439" s="225"/>
      <c r="P439" s="225"/>
      <c r="Q439" s="225"/>
      <c r="R439" s="274"/>
      <c r="S439" s="274"/>
      <c r="T439" s="275"/>
      <c r="U439" s="275"/>
      <c r="V439" s="240"/>
      <c r="W439" s="276"/>
      <c r="X439" s="276"/>
      <c r="Y439" s="276"/>
      <c r="Z439" s="276"/>
      <c r="AA439" s="276"/>
      <c r="AB439" s="276"/>
      <c r="AC439" s="273"/>
      <c r="AD439" s="272"/>
      <c r="AE439" s="272"/>
      <c r="AF439" s="225"/>
      <c r="AG439" s="273"/>
      <c r="AH439" s="273"/>
      <c r="AI439" s="273"/>
      <c r="AJ439" s="225"/>
    </row>
    <row r="440" spans="2:36" s="36" customFormat="1" ht="107.1" customHeight="1" x14ac:dyDescent="0.3">
      <c r="B440" s="225" t="s">
        <v>973</v>
      </c>
      <c r="C440" s="225" t="s">
        <v>443</v>
      </c>
      <c r="D440" s="225" t="s">
        <v>106</v>
      </c>
      <c r="E440" s="227" t="s">
        <v>67</v>
      </c>
      <c r="F440" s="227" t="s">
        <v>134</v>
      </c>
      <c r="G440" s="227" t="s">
        <v>147</v>
      </c>
      <c r="H440" s="225" t="s">
        <v>70</v>
      </c>
      <c r="I440" s="225" t="s">
        <v>79</v>
      </c>
      <c r="J440" s="11" t="s">
        <v>208</v>
      </c>
      <c r="K440" s="7" t="s">
        <v>107</v>
      </c>
      <c r="L440" s="7" t="s">
        <v>86</v>
      </c>
      <c r="M440" s="7">
        <v>40</v>
      </c>
      <c r="N440" s="273" t="s">
        <v>108</v>
      </c>
      <c r="O440" s="225" t="s">
        <v>440</v>
      </c>
      <c r="P440" s="225" t="s">
        <v>75</v>
      </c>
      <c r="Q440" s="225" t="s">
        <v>76</v>
      </c>
      <c r="R440" s="274" t="s">
        <v>77</v>
      </c>
      <c r="S440" s="274" t="s">
        <v>109</v>
      </c>
      <c r="T440" s="275">
        <f>V440+Y440</f>
        <v>42800</v>
      </c>
      <c r="U440" s="275">
        <f>T440/M441</f>
        <v>42800</v>
      </c>
      <c r="V440" s="238">
        <v>36380</v>
      </c>
      <c r="W440" s="276" t="s">
        <v>79</v>
      </c>
      <c r="X440" s="276" t="s">
        <v>79</v>
      </c>
      <c r="Y440" s="276">
        <v>6420</v>
      </c>
      <c r="Z440" s="276" t="s">
        <v>98</v>
      </c>
      <c r="AA440" s="276" t="s">
        <v>79</v>
      </c>
      <c r="AB440" s="276">
        <v>15037.84</v>
      </c>
      <c r="AC440" s="273" t="s">
        <v>149</v>
      </c>
      <c r="AD440" s="272" t="s">
        <v>79</v>
      </c>
      <c r="AE440" s="272">
        <f>V440+Y440</f>
        <v>42800</v>
      </c>
      <c r="AF440" s="273" t="s">
        <v>79</v>
      </c>
      <c r="AG440" s="273" t="s">
        <v>33</v>
      </c>
      <c r="AH440" s="273" t="s">
        <v>248</v>
      </c>
      <c r="AI440" s="273" t="s">
        <v>253</v>
      </c>
      <c r="AJ440" s="273"/>
    </row>
    <row r="441" spans="2:36" s="36" customFormat="1" ht="86.1" customHeight="1" x14ac:dyDescent="0.3">
      <c r="B441" s="225"/>
      <c r="C441" s="225"/>
      <c r="D441" s="225"/>
      <c r="E441" s="227"/>
      <c r="F441" s="227"/>
      <c r="G441" s="227"/>
      <c r="H441" s="225"/>
      <c r="I441" s="225"/>
      <c r="J441" s="11" t="s">
        <v>111</v>
      </c>
      <c r="K441" s="7" t="s">
        <v>112</v>
      </c>
      <c r="L441" s="7" t="s">
        <v>85</v>
      </c>
      <c r="M441" s="7">
        <v>1</v>
      </c>
      <c r="N441" s="273"/>
      <c r="O441" s="225"/>
      <c r="P441" s="225"/>
      <c r="Q441" s="225"/>
      <c r="R441" s="274"/>
      <c r="S441" s="274"/>
      <c r="T441" s="275"/>
      <c r="U441" s="275"/>
      <c r="V441" s="239"/>
      <c r="W441" s="276"/>
      <c r="X441" s="276"/>
      <c r="Y441" s="276"/>
      <c r="Z441" s="276"/>
      <c r="AA441" s="276"/>
      <c r="AB441" s="276"/>
      <c r="AC441" s="273"/>
      <c r="AD441" s="272"/>
      <c r="AE441" s="272"/>
      <c r="AF441" s="225"/>
      <c r="AG441" s="273"/>
      <c r="AH441" s="273"/>
      <c r="AI441" s="273"/>
      <c r="AJ441" s="225"/>
    </row>
    <row r="442" spans="2:36" s="36" customFormat="1" ht="59.1" customHeight="1" x14ac:dyDescent="0.3">
      <c r="B442" s="225"/>
      <c r="C442" s="225"/>
      <c r="D442" s="225"/>
      <c r="E442" s="227"/>
      <c r="F442" s="227"/>
      <c r="G442" s="227"/>
      <c r="H442" s="225"/>
      <c r="I442" s="225"/>
      <c r="J442" s="11" t="s">
        <v>127</v>
      </c>
      <c r="K442" s="7" t="s">
        <v>128</v>
      </c>
      <c r="L442" s="7" t="s">
        <v>85</v>
      </c>
      <c r="M442" s="63">
        <v>20</v>
      </c>
      <c r="N442" s="273"/>
      <c r="O442" s="225"/>
      <c r="P442" s="225"/>
      <c r="Q442" s="225"/>
      <c r="R442" s="274"/>
      <c r="S442" s="274"/>
      <c r="T442" s="275"/>
      <c r="U442" s="275"/>
      <c r="V442" s="240"/>
      <c r="W442" s="276"/>
      <c r="X442" s="276"/>
      <c r="Y442" s="276"/>
      <c r="Z442" s="276"/>
      <c r="AA442" s="276"/>
      <c r="AB442" s="276"/>
      <c r="AC442" s="273"/>
      <c r="AD442" s="272"/>
      <c r="AE442" s="272"/>
      <c r="AF442" s="225"/>
      <c r="AG442" s="273"/>
      <c r="AH442" s="273"/>
      <c r="AI442" s="273"/>
      <c r="AJ442" s="225"/>
    </row>
    <row r="443" spans="2:36" s="36" customFormat="1" ht="107.1" customHeight="1" x14ac:dyDescent="0.3">
      <c r="B443" s="225" t="s">
        <v>974</v>
      </c>
      <c r="C443" s="225" t="s">
        <v>1104</v>
      </c>
      <c r="D443" s="225" t="s">
        <v>106</v>
      </c>
      <c r="E443" s="227" t="s">
        <v>67</v>
      </c>
      <c r="F443" s="227" t="s">
        <v>134</v>
      </c>
      <c r="G443" s="227" t="s">
        <v>147</v>
      </c>
      <c r="H443" s="225" t="s">
        <v>70</v>
      </c>
      <c r="I443" s="225" t="s">
        <v>79</v>
      </c>
      <c r="J443" s="11" t="s">
        <v>208</v>
      </c>
      <c r="K443" s="7" t="s">
        <v>107</v>
      </c>
      <c r="L443" s="7" t="s">
        <v>86</v>
      </c>
      <c r="M443" s="7">
        <v>40</v>
      </c>
      <c r="N443" s="273" t="s">
        <v>108</v>
      </c>
      <c r="O443" s="225" t="s">
        <v>440</v>
      </c>
      <c r="P443" s="225" t="s">
        <v>75</v>
      </c>
      <c r="Q443" s="225" t="s">
        <v>76</v>
      </c>
      <c r="R443" s="274" t="s">
        <v>77</v>
      </c>
      <c r="S443" s="274" t="s">
        <v>109</v>
      </c>
      <c r="T443" s="275">
        <f>V443+Y443</f>
        <v>42800</v>
      </c>
      <c r="U443" s="275">
        <f>T443/M444</f>
        <v>42800</v>
      </c>
      <c r="V443" s="238">
        <v>36380</v>
      </c>
      <c r="W443" s="276" t="s">
        <v>79</v>
      </c>
      <c r="X443" s="276" t="s">
        <v>79</v>
      </c>
      <c r="Y443" s="276">
        <v>6420</v>
      </c>
      <c r="Z443" s="276" t="s">
        <v>98</v>
      </c>
      <c r="AA443" s="276" t="s">
        <v>79</v>
      </c>
      <c r="AB443" s="276">
        <v>15037.84</v>
      </c>
      <c r="AC443" s="273" t="s">
        <v>149</v>
      </c>
      <c r="AD443" s="272" t="s">
        <v>79</v>
      </c>
      <c r="AE443" s="272">
        <f>V443+Y443</f>
        <v>42800</v>
      </c>
      <c r="AF443" s="273" t="s">
        <v>79</v>
      </c>
      <c r="AG443" s="273" t="s">
        <v>33</v>
      </c>
      <c r="AH443" s="273" t="s">
        <v>253</v>
      </c>
      <c r="AI443" s="273" t="s">
        <v>166</v>
      </c>
      <c r="AJ443" s="273"/>
    </row>
    <row r="444" spans="2:36" s="36" customFormat="1" ht="86.1" customHeight="1" x14ac:dyDescent="0.3">
      <c r="B444" s="225"/>
      <c r="C444" s="225"/>
      <c r="D444" s="225"/>
      <c r="E444" s="227"/>
      <c r="F444" s="227"/>
      <c r="G444" s="227"/>
      <c r="H444" s="225"/>
      <c r="I444" s="225"/>
      <c r="J444" s="11" t="s">
        <v>111</v>
      </c>
      <c r="K444" s="7" t="s">
        <v>112</v>
      </c>
      <c r="L444" s="7" t="s">
        <v>85</v>
      </c>
      <c r="M444" s="7">
        <v>1</v>
      </c>
      <c r="N444" s="273"/>
      <c r="O444" s="225"/>
      <c r="P444" s="225"/>
      <c r="Q444" s="225"/>
      <c r="R444" s="274"/>
      <c r="S444" s="274"/>
      <c r="T444" s="275"/>
      <c r="U444" s="275"/>
      <c r="V444" s="239"/>
      <c r="W444" s="276"/>
      <c r="X444" s="276"/>
      <c r="Y444" s="276"/>
      <c r="Z444" s="276"/>
      <c r="AA444" s="276"/>
      <c r="AB444" s="276"/>
      <c r="AC444" s="273"/>
      <c r="AD444" s="272"/>
      <c r="AE444" s="272"/>
      <c r="AF444" s="225"/>
      <c r="AG444" s="273"/>
      <c r="AH444" s="273"/>
      <c r="AI444" s="273"/>
      <c r="AJ444" s="225"/>
    </row>
    <row r="445" spans="2:36" s="36" customFormat="1" ht="59.1" customHeight="1" x14ac:dyDescent="0.3">
      <c r="B445" s="225"/>
      <c r="C445" s="225"/>
      <c r="D445" s="225"/>
      <c r="E445" s="227"/>
      <c r="F445" s="227"/>
      <c r="G445" s="227"/>
      <c r="H445" s="225"/>
      <c r="I445" s="225"/>
      <c r="J445" s="11" t="s">
        <v>127</v>
      </c>
      <c r="K445" s="7" t="s">
        <v>128</v>
      </c>
      <c r="L445" s="7" t="s">
        <v>85</v>
      </c>
      <c r="M445" s="63">
        <v>20</v>
      </c>
      <c r="N445" s="273"/>
      <c r="O445" s="225"/>
      <c r="P445" s="225"/>
      <c r="Q445" s="225"/>
      <c r="R445" s="274"/>
      <c r="S445" s="274"/>
      <c r="T445" s="275"/>
      <c r="U445" s="275"/>
      <c r="V445" s="240"/>
      <c r="W445" s="276"/>
      <c r="X445" s="276"/>
      <c r="Y445" s="276"/>
      <c r="Z445" s="276"/>
      <c r="AA445" s="276"/>
      <c r="AB445" s="276"/>
      <c r="AC445" s="273"/>
      <c r="AD445" s="272"/>
      <c r="AE445" s="272"/>
      <c r="AF445" s="225"/>
      <c r="AG445" s="273"/>
      <c r="AH445" s="273"/>
      <c r="AI445" s="273"/>
      <c r="AJ445" s="225"/>
    </row>
    <row r="446" spans="2:36" s="36" customFormat="1" ht="107.1" customHeight="1" x14ac:dyDescent="0.3">
      <c r="B446" s="266" t="s">
        <v>1159</v>
      </c>
      <c r="C446" s="266" t="s">
        <v>449</v>
      </c>
      <c r="D446" s="266" t="s">
        <v>106</v>
      </c>
      <c r="E446" s="308" t="s">
        <v>67</v>
      </c>
      <c r="F446" s="308" t="s">
        <v>134</v>
      </c>
      <c r="G446" s="308" t="s">
        <v>147</v>
      </c>
      <c r="H446" s="266" t="s">
        <v>70</v>
      </c>
      <c r="I446" s="266" t="s">
        <v>79</v>
      </c>
      <c r="J446" s="20" t="s">
        <v>208</v>
      </c>
      <c r="K446" s="27" t="s">
        <v>107</v>
      </c>
      <c r="L446" s="27" t="s">
        <v>86</v>
      </c>
      <c r="M446" s="27">
        <v>40</v>
      </c>
      <c r="N446" s="314" t="s">
        <v>108</v>
      </c>
      <c r="O446" s="266" t="s">
        <v>440</v>
      </c>
      <c r="P446" s="266" t="s">
        <v>75</v>
      </c>
      <c r="Q446" s="266" t="s">
        <v>76</v>
      </c>
      <c r="R446" s="408" t="s">
        <v>77</v>
      </c>
      <c r="S446" s="408" t="s">
        <v>109</v>
      </c>
      <c r="T446" s="312">
        <f>V446+Y446</f>
        <v>42800</v>
      </c>
      <c r="U446" s="312">
        <f>T446/M447</f>
        <v>42800</v>
      </c>
      <c r="V446" s="283">
        <v>36380</v>
      </c>
      <c r="W446" s="284" t="s">
        <v>79</v>
      </c>
      <c r="X446" s="284" t="s">
        <v>79</v>
      </c>
      <c r="Y446" s="284">
        <v>6420</v>
      </c>
      <c r="Z446" s="284" t="s">
        <v>98</v>
      </c>
      <c r="AA446" s="284" t="s">
        <v>79</v>
      </c>
      <c r="AB446" s="284">
        <v>15037.84</v>
      </c>
      <c r="AC446" s="314" t="s">
        <v>149</v>
      </c>
      <c r="AD446" s="313" t="s">
        <v>79</v>
      </c>
      <c r="AE446" s="313">
        <f>V446+Y446</f>
        <v>42800</v>
      </c>
      <c r="AF446" s="314" t="s">
        <v>79</v>
      </c>
      <c r="AG446" s="314" t="s">
        <v>33</v>
      </c>
      <c r="AH446" s="314" t="s">
        <v>253</v>
      </c>
      <c r="AI446" s="314" t="s">
        <v>254</v>
      </c>
      <c r="AJ446" s="314"/>
    </row>
    <row r="447" spans="2:36" s="36" customFormat="1" ht="86.1" customHeight="1" x14ac:dyDescent="0.3">
      <c r="B447" s="266"/>
      <c r="C447" s="266"/>
      <c r="D447" s="266"/>
      <c r="E447" s="308"/>
      <c r="F447" s="308"/>
      <c r="G447" s="308"/>
      <c r="H447" s="266"/>
      <c r="I447" s="266"/>
      <c r="J447" s="20" t="s">
        <v>111</v>
      </c>
      <c r="K447" s="27" t="s">
        <v>112</v>
      </c>
      <c r="L447" s="27" t="s">
        <v>85</v>
      </c>
      <c r="M447" s="27">
        <v>1</v>
      </c>
      <c r="N447" s="314"/>
      <c r="O447" s="266"/>
      <c r="P447" s="266"/>
      <c r="Q447" s="266"/>
      <c r="R447" s="408"/>
      <c r="S447" s="408"/>
      <c r="T447" s="312"/>
      <c r="U447" s="312"/>
      <c r="V447" s="287"/>
      <c r="W447" s="284"/>
      <c r="X447" s="284"/>
      <c r="Y447" s="284"/>
      <c r="Z447" s="284"/>
      <c r="AA447" s="284"/>
      <c r="AB447" s="284"/>
      <c r="AC447" s="314"/>
      <c r="AD447" s="313"/>
      <c r="AE447" s="313"/>
      <c r="AF447" s="266"/>
      <c r="AG447" s="314"/>
      <c r="AH447" s="314"/>
      <c r="AI447" s="314"/>
      <c r="AJ447" s="266"/>
    </row>
    <row r="448" spans="2:36" s="36" customFormat="1" ht="59.1" customHeight="1" x14ac:dyDescent="0.3">
      <c r="B448" s="266"/>
      <c r="C448" s="266"/>
      <c r="D448" s="266"/>
      <c r="E448" s="308"/>
      <c r="F448" s="308"/>
      <c r="G448" s="308"/>
      <c r="H448" s="266"/>
      <c r="I448" s="266"/>
      <c r="J448" s="20" t="s">
        <v>127</v>
      </c>
      <c r="K448" s="27" t="s">
        <v>128</v>
      </c>
      <c r="L448" s="27" t="s">
        <v>85</v>
      </c>
      <c r="M448" s="61">
        <v>20</v>
      </c>
      <c r="N448" s="314"/>
      <c r="O448" s="266"/>
      <c r="P448" s="266"/>
      <c r="Q448" s="266"/>
      <c r="R448" s="408"/>
      <c r="S448" s="408"/>
      <c r="T448" s="312"/>
      <c r="U448" s="312"/>
      <c r="V448" s="288"/>
      <c r="W448" s="284"/>
      <c r="X448" s="284"/>
      <c r="Y448" s="284"/>
      <c r="Z448" s="284"/>
      <c r="AA448" s="284"/>
      <c r="AB448" s="284"/>
      <c r="AC448" s="314"/>
      <c r="AD448" s="313"/>
      <c r="AE448" s="313"/>
      <c r="AF448" s="266"/>
      <c r="AG448" s="314"/>
      <c r="AH448" s="314"/>
      <c r="AI448" s="314"/>
      <c r="AJ448" s="266"/>
    </row>
    <row r="449" spans="2:36" ht="52.2" customHeight="1" x14ac:dyDescent="0.3">
      <c r="B449" s="225" t="s">
        <v>1015</v>
      </c>
      <c r="C449" s="225" t="s">
        <v>450</v>
      </c>
      <c r="D449" s="225" t="s">
        <v>66</v>
      </c>
      <c r="E449" s="227" t="s">
        <v>67</v>
      </c>
      <c r="F449" s="227" t="s">
        <v>132</v>
      </c>
      <c r="G449" s="227" t="s">
        <v>69</v>
      </c>
      <c r="H449" s="225" t="s">
        <v>70</v>
      </c>
      <c r="I449" s="225" t="s">
        <v>79</v>
      </c>
      <c r="J449" s="11" t="s">
        <v>113</v>
      </c>
      <c r="K449" s="7" t="s">
        <v>114</v>
      </c>
      <c r="L449" s="7" t="s">
        <v>115</v>
      </c>
      <c r="M449" s="7">
        <v>1.5</v>
      </c>
      <c r="N449" s="273" t="s">
        <v>108</v>
      </c>
      <c r="O449" s="225" t="s">
        <v>440</v>
      </c>
      <c r="P449" s="225" t="s">
        <v>75</v>
      </c>
      <c r="Q449" s="225" t="s">
        <v>76</v>
      </c>
      <c r="R449" s="274" t="s">
        <v>77</v>
      </c>
      <c r="S449" s="274" t="s">
        <v>109</v>
      </c>
      <c r="T449" s="275">
        <f>V449+Y449</f>
        <v>113955</v>
      </c>
      <c r="U449" s="275">
        <f>T449/M450</f>
        <v>113955</v>
      </c>
      <c r="V449" s="276">
        <v>96861.75</v>
      </c>
      <c r="W449" s="276" t="s">
        <v>79</v>
      </c>
      <c r="X449" s="276" t="s">
        <v>79</v>
      </c>
      <c r="Y449" s="276">
        <v>17093.25</v>
      </c>
      <c r="Z449" s="276" t="s">
        <v>79</v>
      </c>
      <c r="AA449" s="276" t="s">
        <v>79</v>
      </c>
      <c r="AB449" s="276">
        <v>40038.239999999998</v>
      </c>
      <c r="AC449" s="273" t="s">
        <v>80</v>
      </c>
      <c r="AD449" s="272" t="s">
        <v>79</v>
      </c>
      <c r="AE449" s="272">
        <f>V449+Y449</f>
        <v>113955</v>
      </c>
      <c r="AF449" s="273" t="s">
        <v>79</v>
      </c>
      <c r="AG449" s="273" t="s">
        <v>33</v>
      </c>
      <c r="AH449" s="273" t="s">
        <v>253</v>
      </c>
      <c r="AI449" s="273" t="s">
        <v>157</v>
      </c>
      <c r="AJ449" s="273"/>
    </row>
    <row r="450" spans="2:36" ht="55.2" x14ac:dyDescent="0.3">
      <c r="B450" s="225"/>
      <c r="C450" s="225"/>
      <c r="D450" s="225"/>
      <c r="E450" s="227"/>
      <c r="F450" s="227"/>
      <c r="G450" s="227"/>
      <c r="H450" s="225"/>
      <c r="I450" s="225"/>
      <c r="J450" s="11" t="s">
        <v>116</v>
      </c>
      <c r="K450" s="7" t="s">
        <v>117</v>
      </c>
      <c r="L450" s="7" t="s">
        <v>85</v>
      </c>
      <c r="M450" s="7">
        <v>1</v>
      </c>
      <c r="N450" s="273"/>
      <c r="O450" s="225"/>
      <c r="P450" s="225"/>
      <c r="Q450" s="225"/>
      <c r="R450" s="274"/>
      <c r="S450" s="274"/>
      <c r="T450" s="275"/>
      <c r="U450" s="275"/>
      <c r="V450" s="276"/>
      <c r="W450" s="276"/>
      <c r="X450" s="276"/>
      <c r="Y450" s="276"/>
      <c r="Z450" s="276"/>
      <c r="AA450" s="276"/>
      <c r="AB450" s="276"/>
      <c r="AC450" s="273"/>
      <c r="AD450" s="272"/>
      <c r="AE450" s="272"/>
      <c r="AF450" s="225"/>
      <c r="AG450" s="273"/>
      <c r="AH450" s="273"/>
      <c r="AI450" s="273"/>
      <c r="AJ450" s="225"/>
    </row>
    <row r="451" spans="2:36" ht="41.4" x14ac:dyDescent="0.3">
      <c r="B451" s="225"/>
      <c r="C451" s="225"/>
      <c r="D451" s="225"/>
      <c r="E451" s="227"/>
      <c r="F451" s="227"/>
      <c r="G451" s="227"/>
      <c r="H451" s="225"/>
      <c r="I451" s="225"/>
      <c r="J451" s="11" t="s">
        <v>209</v>
      </c>
      <c r="K451" s="7" t="s">
        <v>118</v>
      </c>
      <c r="L451" s="7" t="s">
        <v>119</v>
      </c>
      <c r="M451" s="7">
        <v>1</v>
      </c>
      <c r="N451" s="273"/>
      <c r="O451" s="225"/>
      <c r="P451" s="225"/>
      <c r="Q451" s="225"/>
      <c r="R451" s="274"/>
      <c r="S451" s="274"/>
      <c r="T451" s="275"/>
      <c r="U451" s="275"/>
      <c r="V451" s="276"/>
      <c r="W451" s="276"/>
      <c r="X451" s="276"/>
      <c r="Y451" s="276"/>
      <c r="Z451" s="276"/>
      <c r="AA451" s="276"/>
      <c r="AB451" s="276"/>
      <c r="AC451" s="273"/>
      <c r="AD451" s="272"/>
      <c r="AE451" s="272"/>
      <c r="AF451" s="225"/>
      <c r="AG451" s="273"/>
      <c r="AH451" s="273"/>
      <c r="AI451" s="273"/>
      <c r="AJ451" s="225"/>
    </row>
    <row r="452" spans="2:36" ht="27.6" x14ac:dyDescent="0.3">
      <c r="B452" s="225"/>
      <c r="C452" s="225"/>
      <c r="D452" s="225"/>
      <c r="E452" s="227"/>
      <c r="F452" s="227"/>
      <c r="G452" s="227"/>
      <c r="H452" s="225"/>
      <c r="I452" s="225"/>
      <c r="J452" s="11" t="s">
        <v>120</v>
      </c>
      <c r="K452" s="7" t="s">
        <v>121</v>
      </c>
      <c r="L452" s="7" t="s">
        <v>119</v>
      </c>
      <c r="M452" s="7">
        <v>1</v>
      </c>
      <c r="N452" s="273"/>
      <c r="O452" s="225"/>
      <c r="P452" s="225"/>
      <c r="Q452" s="225"/>
      <c r="R452" s="274"/>
      <c r="S452" s="274"/>
      <c r="T452" s="275"/>
      <c r="U452" s="275"/>
      <c r="V452" s="276"/>
      <c r="W452" s="276"/>
      <c r="X452" s="276"/>
      <c r="Y452" s="276"/>
      <c r="Z452" s="276"/>
      <c r="AA452" s="276"/>
      <c r="AB452" s="276"/>
      <c r="AC452" s="273"/>
      <c r="AD452" s="272"/>
      <c r="AE452" s="272"/>
      <c r="AF452" s="225"/>
      <c r="AG452" s="273"/>
      <c r="AH452" s="273"/>
      <c r="AI452" s="273"/>
      <c r="AJ452" s="225"/>
    </row>
    <row r="453" spans="2:36" ht="52.2" customHeight="1" x14ac:dyDescent="0.3">
      <c r="B453" s="225" t="s">
        <v>1016</v>
      </c>
      <c r="C453" s="225" t="s">
        <v>450</v>
      </c>
      <c r="D453" s="225" t="s">
        <v>66</v>
      </c>
      <c r="E453" s="227" t="s">
        <v>67</v>
      </c>
      <c r="F453" s="227" t="s">
        <v>132</v>
      </c>
      <c r="G453" s="227" t="s">
        <v>69</v>
      </c>
      <c r="H453" s="225" t="s">
        <v>70</v>
      </c>
      <c r="I453" s="225" t="s">
        <v>79</v>
      </c>
      <c r="J453" s="11" t="s">
        <v>113</v>
      </c>
      <c r="K453" s="7" t="s">
        <v>114</v>
      </c>
      <c r="L453" s="7" t="s">
        <v>115</v>
      </c>
      <c r="M453" s="7">
        <v>2</v>
      </c>
      <c r="N453" s="273" t="s">
        <v>108</v>
      </c>
      <c r="O453" s="225" t="s">
        <v>451</v>
      </c>
      <c r="P453" s="225" t="s">
        <v>75</v>
      </c>
      <c r="Q453" s="225" t="s">
        <v>76</v>
      </c>
      <c r="R453" s="274" t="s">
        <v>77</v>
      </c>
      <c r="S453" s="274" t="s">
        <v>109</v>
      </c>
      <c r="T453" s="275">
        <f>V453+Y453</f>
        <v>151940</v>
      </c>
      <c r="U453" s="275">
        <f>T453/M454</f>
        <v>151940</v>
      </c>
      <c r="V453" s="276">
        <v>129149</v>
      </c>
      <c r="W453" s="276" t="s">
        <v>79</v>
      </c>
      <c r="X453" s="276" t="s">
        <v>79</v>
      </c>
      <c r="Y453" s="276">
        <v>22791</v>
      </c>
      <c r="Z453" s="276" t="s">
        <v>79</v>
      </c>
      <c r="AA453" s="276" t="s">
        <v>79</v>
      </c>
      <c r="AB453" s="276">
        <v>53384.32</v>
      </c>
      <c r="AC453" s="273" t="s">
        <v>80</v>
      </c>
      <c r="AD453" s="272" t="s">
        <v>79</v>
      </c>
      <c r="AE453" s="272">
        <f>V453+Y453</f>
        <v>151940</v>
      </c>
      <c r="AF453" s="273" t="s">
        <v>79</v>
      </c>
      <c r="AG453" s="273" t="s">
        <v>33</v>
      </c>
      <c r="AH453" s="273" t="s">
        <v>253</v>
      </c>
      <c r="AI453" s="273" t="s">
        <v>157</v>
      </c>
      <c r="AJ453" s="273"/>
    </row>
    <row r="454" spans="2:36" ht="55.2" x14ac:dyDescent="0.3">
      <c r="B454" s="225"/>
      <c r="C454" s="225"/>
      <c r="D454" s="225"/>
      <c r="E454" s="227"/>
      <c r="F454" s="227"/>
      <c r="G454" s="227"/>
      <c r="H454" s="225"/>
      <c r="I454" s="225"/>
      <c r="J454" s="11" t="s">
        <v>116</v>
      </c>
      <c r="K454" s="7" t="s">
        <v>117</v>
      </c>
      <c r="L454" s="7" t="s">
        <v>85</v>
      </c>
      <c r="M454" s="7">
        <v>1</v>
      </c>
      <c r="N454" s="273"/>
      <c r="O454" s="225"/>
      <c r="P454" s="225"/>
      <c r="Q454" s="225"/>
      <c r="R454" s="274"/>
      <c r="S454" s="274"/>
      <c r="T454" s="275"/>
      <c r="U454" s="275"/>
      <c r="V454" s="276"/>
      <c r="W454" s="276"/>
      <c r="X454" s="276"/>
      <c r="Y454" s="276"/>
      <c r="Z454" s="276"/>
      <c r="AA454" s="276"/>
      <c r="AB454" s="276"/>
      <c r="AC454" s="273"/>
      <c r="AD454" s="272"/>
      <c r="AE454" s="272"/>
      <c r="AF454" s="225"/>
      <c r="AG454" s="273"/>
      <c r="AH454" s="273"/>
      <c r="AI454" s="273"/>
      <c r="AJ454" s="225"/>
    </row>
    <row r="455" spans="2:36" ht="41.4" x14ac:dyDescent="0.3">
      <c r="B455" s="225"/>
      <c r="C455" s="225"/>
      <c r="D455" s="225"/>
      <c r="E455" s="227"/>
      <c r="F455" s="227"/>
      <c r="G455" s="227"/>
      <c r="H455" s="225"/>
      <c r="I455" s="225"/>
      <c r="J455" s="11" t="s">
        <v>209</v>
      </c>
      <c r="K455" s="7" t="s">
        <v>118</v>
      </c>
      <c r="L455" s="7" t="s">
        <v>119</v>
      </c>
      <c r="M455" s="7">
        <v>1</v>
      </c>
      <c r="N455" s="273"/>
      <c r="O455" s="225"/>
      <c r="P455" s="225"/>
      <c r="Q455" s="225"/>
      <c r="R455" s="274"/>
      <c r="S455" s="274"/>
      <c r="T455" s="275"/>
      <c r="U455" s="275"/>
      <c r="V455" s="276"/>
      <c r="W455" s="276"/>
      <c r="X455" s="276"/>
      <c r="Y455" s="276"/>
      <c r="Z455" s="276"/>
      <c r="AA455" s="276"/>
      <c r="AB455" s="276"/>
      <c r="AC455" s="273"/>
      <c r="AD455" s="272"/>
      <c r="AE455" s="272"/>
      <c r="AF455" s="225"/>
      <c r="AG455" s="273"/>
      <c r="AH455" s="273"/>
      <c r="AI455" s="273"/>
      <c r="AJ455" s="225"/>
    </row>
    <row r="456" spans="2:36" ht="27.6" x14ac:dyDescent="0.3">
      <c r="B456" s="225"/>
      <c r="C456" s="225"/>
      <c r="D456" s="225"/>
      <c r="E456" s="227"/>
      <c r="F456" s="227"/>
      <c r="G456" s="227"/>
      <c r="H456" s="225"/>
      <c r="I456" s="225"/>
      <c r="J456" s="11" t="s">
        <v>120</v>
      </c>
      <c r="K456" s="7" t="s">
        <v>121</v>
      </c>
      <c r="L456" s="7" t="s">
        <v>119</v>
      </c>
      <c r="M456" s="7">
        <v>1</v>
      </c>
      <c r="N456" s="273"/>
      <c r="O456" s="225"/>
      <c r="P456" s="225"/>
      <c r="Q456" s="225"/>
      <c r="R456" s="274"/>
      <c r="S456" s="274"/>
      <c r="T456" s="275"/>
      <c r="U456" s="275"/>
      <c r="V456" s="276"/>
      <c r="W456" s="276"/>
      <c r="X456" s="276"/>
      <c r="Y456" s="276"/>
      <c r="Z456" s="276"/>
      <c r="AA456" s="276"/>
      <c r="AB456" s="276"/>
      <c r="AC456" s="273"/>
      <c r="AD456" s="272"/>
      <c r="AE456" s="272"/>
      <c r="AF456" s="225"/>
      <c r="AG456" s="273"/>
      <c r="AH456" s="273"/>
      <c r="AI456" s="273"/>
      <c r="AJ456" s="225"/>
    </row>
    <row r="457" spans="2:36" s="36" customFormat="1" ht="132" customHeight="1" x14ac:dyDescent="0.3">
      <c r="B457" s="225" t="s">
        <v>1017</v>
      </c>
      <c r="C457" s="225" t="s">
        <v>439</v>
      </c>
      <c r="D457" s="225" t="s">
        <v>106</v>
      </c>
      <c r="E457" s="227" t="s">
        <v>67</v>
      </c>
      <c r="F457" s="227" t="s">
        <v>134</v>
      </c>
      <c r="G457" s="227" t="s">
        <v>147</v>
      </c>
      <c r="H457" s="225" t="s">
        <v>70</v>
      </c>
      <c r="I457" s="225" t="s">
        <v>79</v>
      </c>
      <c r="J457" s="11" t="s">
        <v>208</v>
      </c>
      <c r="K457" s="7" t="s">
        <v>107</v>
      </c>
      <c r="L457" s="7" t="s">
        <v>86</v>
      </c>
      <c r="M457" s="7">
        <v>40</v>
      </c>
      <c r="N457" s="273" t="s">
        <v>108</v>
      </c>
      <c r="O457" s="225" t="s">
        <v>451</v>
      </c>
      <c r="P457" s="225" t="s">
        <v>75</v>
      </c>
      <c r="Q457" s="225" t="s">
        <v>76</v>
      </c>
      <c r="R457" s="274" t="s">
        <v>77</v>
      </c>
      <c r="S457" s="274" t="s">
        <v>109</v>
      </c>
      <c r="T457" s="275">
        <f>V457+Y457</f>
        <v>42800</v>
      </c>
      <c r="U457" s="275">
        <f>T457/M458</f>
        <v>42800</v>
      </c>
      <c r="V457" s="238">
        <v>36380</v>
      </c>
      <c r="W457" s="276" t="s">
        <v>79</v>
      </c>
      <c r="X457" s="276" t="s">
        <v>79</v>
      </c>
      <c r="Y457" s="276">
        <v>6420</v>
      </c>
      <c r="Z457" s="276" t="s">
        <v>98</v>
      </c>
      <c r="AA457" s="276" t="s">
        <v>79</v>
      </c>
      <c r="AB457" s="276">
        <v>15037.84</v>
      </c>
      <c r="AC457" s="273" t="s">
        <v>149</v>
      </c>
      <c r="AD457" s="272" t="s">
        <v>79</v>
      </c>
      <c r="AE457" s="272">
        <f>V457+Y457</f>
        <v>42800</v>
      </c>
      <c r="AF457" s="273" t="s">
        <v>79</v>
      </c>
      <c r="AG457" s="273" t="s">
        <v>33</v>
      </c>
      <c r="AH457" s="273" t="s">
        <v>166</v>
      </c>
      <c r="AI457" s="273" t="s">
        <v>167</v>
      </c>
      <c r="AJ457" s="273"/>
    </row>
    <row r="458" spans="2:36" s="36" customFormat="1" ht="86.1" customHeight="1" x14ac:dyDescent="0.3">
      <c r="B458" s="225"/>
      <c r="C458" s="225"/>
      <c r="D458" s="225"/>
      <c r="E458" s="227"/>
      <c r="F458" s="227"/>
      <c r="G458" s="227"/>
      <c r="H458" s="225"/>
      <c r="I458" s="225"/>
      <c r="J458" s="11" t="s">
        <v>111</v>
      </c>
      <c r="K458" s="7" t="s">
        <v>112</v>
      </c>
      <c r="L458" s="7" t="s">
        <v>85</v>
      </c>
      <c r="M458" s="7">
        <v>1</v>
      </c>
      <c r="N458" s="273"/>
      <c r="O458" s="225"/>
      <c r="P458" s="225"/>
      <c r="Q458" s="225"/>
      <c r="R458" s="274"/>
      <c r="S458" s="274"/>
      <c r="T458" s="275"/>
      <c r="U458" s="275"/>
      <c r="V458" s="239"/>
      <c r="W458" s="276"/>
      <c r="X458" s="276"/>
      <c r="Y458" s="276"/>
      <c r="Z458" s="276"/>
      <c r="AA458" s="276"/>
      <c r="AB458" s="276"/>
      <c r="AC458" s="273"/>
      <c r="AD458" s="272"/>
      <c r="AE458" s="272"/>
      <c r="AF458" s="225"/>
      <c r="AG458" s="273"/>
      <c r="AH458" s="273"/>
      <c r="AI458" s="273"/>
      <c r="AJ458" s="225"/>
    </row>
    <row r="459" spans="2:36" s="36" customFormat="1" ht="59.1" customHeight="1" x14ac:dyDescent="0.3">
      <c r="B459" s="225"/>
      <c r="C459" s="225"/>
      <c r="D459" s="225"/>
      <c r="E459" s="227"/>
      <c r="F459" s="227"/>
      <c r="G459" s="227"/>
      <c r="H459" s="225"/>
      <c r="I459" s="225"/>
      <c r="J459" s="11" t="s">
        <v>127</v>
      </c>
      <c r="K459" s="7" t="s">
        <v>128</v>
      </c>
      <c r="L459" s="7" t="s">
        <v>85</v>
      </c>
      <c r="M459" s="63">
        <v>20</v>
      </c>
      <c r="N459" s="273"/>
      <c r="O459" s="225"/>
      <c r="P459" s="225"/>
      <c r="Q459" s="225"/>
      <c r="R459" s="274"/>
      <c r="S459" s="274"/>
      <c r="T459" s="275"/>
      <c r="U459" s="275"/>
      <c r="V459" s="240"/>
      <c r="W459" s="276"/>
      <c r="X459" s="276"/>
      <c r="Y459" s="276"/>
      <c r="Z459" s="276"/>
      <c r="AA459" s="276"/>
      <c r="AB459" s="276"/>
      <c r="AC459" s="273"/>
      <c r="AD459" s="272"/>
      <c r="AE459" s="272"/>
      <c r="AF459" s="225"/>
      <c r="AG459" s="273"/>
      <c r="AH459" s="273"/>
      <c r="AI459" s="273"/>
      <c r="AJ459" s="225"/>
    </row>
    <row r="460" spans="2:36" s="36" customFormat="1" ht="102.6" customHeight="1" x14ac:dyDescent="0.3">
      <c r="B460" s="225" t="s">
        <v>1018</v>
      </c>
      <c r="C460" s="225" t="s">
        <v>442</v>
      </c>
      <c r="D460" s="225" t="s">
        <v>106</v>
      </c>
      <c r="E460" s="227" t="s">
        <v>67</v>
      </c>
      <c r="F460" s="227" t="s">
        <v>134</v>
      </c>
      <c r="G460" s="227" t="s">
        <v>147</v>
      </c>
      <c r="H460" s="225" t="s">
        <v>70</v>
      </c>
      <c r="I460" s="225" t="s">
        <v>79</v>
      </c>
      <c r="J460" s="28" t="s">
        <v>208</v>
      </c>
      <c r="K460" s="14" t="s">
        <v>107</v>
      </c>
      <c r="L460" s="14" t="s">
        <v>86</v>
      </c>
      <c r="M460" s="14">
        <v>40</v>
      </c>
      <c r="N460" s="273" t="s">
        <v>108</v>
      </c>
      <c r="O460" s="225" t="s">
        <v>451</v>
      </c>
      <c r="P460" s="225" t="s">
        <v>75</v>
      </c>
      <c r="Q460" s="225" t="s">
        <v>76</v>
      </c>
      <c r="R460" s="274" t="s">
        <v>77</v>
      </c>
      <c r="S460" s="274" t="s">
        <v>109</v>
      </c>
      <c r="T460" s="275">
        <f>V460+Y460</f>
        <v>42800</v>
      </c>
      <c r="U460" s="275">
        <f>T460/M461</f>
        <v>42800</v>
      </c>
      <c r="V460" s="238">
        <v>36380</v>
      </c>
      <c r="W460" s="276" t="s">
        <v>79</v>
      </c>
      <c r="X460" s="276" t="s">
        <v>79</v>
      </c>
      <c r="Y460" s="276">
        <v>6420</v>
      </c>
      <c r="Z460" s="276" t="s">
        <v>98</v>
      </c>
      <c r="AA460" s="276" t="s">
        <v>79</v>
      </c>
      <c r="AB460" s="276">
        <v>15037.84</v>
      </c>
      <c r="AC460" s="273" t="s">
        <v>149</v>
      </c>
      <c r="AD460" s="272" t="s">
        <v>79</v>
      </c>
      <c r="AE460" s="272">
        <f>V460+Y460</f>
        <v>42800</v>
      </c>
      <c r="AF460" s="273" t="s">
        <v>79</v>
      </c>
      <c r="AG460" s="273" t="s">
        <v>33</v>
      </c>
      <c r="AH460" s="273" t="s">
        <v>166</v>
      </c>
      <c r="AI460" s="273" t="s">
        <v>167</v>
      </c>
      <c r="AJ460" s="273"/>
    </row>
    <row r="461" spans="2:36" s="36" customFormat="1" ht="59.7" customHeight="1" x14ac:dyDescent="0.3">
      <c r="B461" s="225"/>
      <c r="C461" s="225"/>
      <c r="D461" s="225"/>
      <c r="E461" s="227"/>
      <c r="F461" s="227"/>
      <c r="G461" s="227"/>
      <c r="H461" s="225"/>
      <c r="I461" s="225"/>
      <c r="J461" s="11" t="s">
        <v>111</v>
      </c>
      <c r="K461" s="7" t="s">
        <v>112</v>
      </c>
      <c r="L461" s="7" t="s">
        <v>85</v>
      </c>
      <c r="M461" s="7">
        <v>1</v>
      </c>
      <c r="N461" s="273"/>
      <c r="O461" s="225"/>
      <c r="P461" s="225"/>
      <c r="Q461" s="225"/>
      <c r="R461" s="274"/>
      <c r="S461" s="274"/>
      <c r="T461" s="275"/>
      <c r="U461" s="275"/>
      <c r="V461" s="239"/>
      <c r="W461" s="276"/>
      <c r="X461" s="276"/>
      <c r="Y461" s="276"/>
      <c r="Z461" s="276"/>
      <c r="AA461" s="276"/>
      <c r="AB461" s="276"/>
      <c r="AC461" s="273"/>
      <c r="AD461" s="272"/>
      <c r="AE461" s="272"/>
      <c r="AF461" s="225"/>
      <c r="AG461" s="273"/>
      <c r="AH461" s="273"/>
      <c r="AI461" s="273"/>
      <c r="AJ461" s="225"/>
    </row>
    <row r="462" spans="2:36" s="36" customFormat="1" ht="51.6" customHeight="1" x14ac:dyDescent="0.3">
      <c r="B462" s="225"/>
      <c r="C462" s="225"/>
      <c r="D462" s="225"/>
      <c r="E462" s="227"/>
      <c r="F462" s="227"/>
      <c r="G462" s="227"/>
      <c r="H462" s="225"/>
      <c r="I462" s="225"/>
      <c r="J462" s="11" t="s">
        <v>127</v>
      </c>
      <c r="K462" s="7" t="s">
        <v>128</v>
      </c>
      <c r="L462" s="7" t="s">
        <v>85</v>
      </c>
      <c r="M462" s="63">
        <v>20</v>
      </c>
      <c r="N462" s="273"/>
      <c r="O462" s="225"/>
      <c r="P462" s="225"/>
      <c r="Q462" s="225"/>
      <c r="R462" s="274"/>
      <c r="S462" s="274"/>
      <c r="T462" s="275"/>
      <c r="U462" s="275"/>
      <c r="V462" s="240"/>
      <c r="W462" s="276"/>
      <c r="X462" s="276"/>
      <c r="Y462" s="276"/>
      <c r="Z462" s="276"/>
      <c r="AA462" s="276"/>
      <c r="AB462" s="276"/>
      <c r="AC462" s="273"/>
      <c r="AD462" s="272"/>
      <c r="AE462" s="272"/>
      <c r="AF462" s="225"/>
      <c r="AG462" s="273"/>
      <c r="AH462" s="273"/>
      <c r="AI462" s="273"/>
      <c r="AJ462" s="225"/>
    </row>
    <row r="463" spans="2:36" s="36" customFormat="1" ht="107.1" customHeight="1" x14ac:dyDescent="0.3">
      <c r="B463" s="225" t="s">
        <v>1140</v>
      </c>
      <c r="C463" s="225" t="s">
        <v>449</v>
      </c>
      <c r="D463" s="225" t="s">
        <v>106</v>
      </c>
      <c r="E463" s="227" t="s">
        <v>67</v>
      </c>
      <c r="F463" s="227" t="s">
        <v>134</v>
      </c>
      <c r="G463" s="227" t="s">
        <v>147</v>
      </c>
      <c r="H463" s="225" t="s">
        <v>70</v>
      </c>
      <c r="I463" s="225" t="s">
        <v>79</v>
      </c>
      <c r="J463" s="11" t="s">
        <v>208</v>
      </c>
      <c r="K463" s="7" t="s">
        <v>107</v>
      </c>
      <c r="L463" s="7" t="s">
        <v>86</v>
      </c>
      <c r="M463" s="7">
        <v>40</v>
      </c>
      <c r="N463" s="273" t="s">
        <v>108</v>
      </c>
      <c r="O463" s="225" t="s">
        <v>440</v>
      </c>
      <c r="P463" s="225" t="s">
        <v>75</v>
      </c>
      <c r="Q463" s="225" t="s">
        <v>76</v>
      </c>
      <c r="R463" s="274" t="s">
        <v>77</v>
      </c>
      <c r="S463" s="274" t="s">
        <v>109</v>
      </c>
      <c r="T463" s="275">
        <f>V463+Y463</f>
        <v>42800</v>
      </c>
      <c r="U463" s="275">
        <f>T463/M464</f>
        <v>42800</v>
      </c>
      <c r="V463" s="238">
        <v>36380</v>
      </c>
      <c r="W463" s="276" t="s">
        <v>79</v>
      </c>
      <c r="X463" s="276" t="s">
        <v>79</v>
      </c>
      <c r="Y463" s="276">
        <v>6420</v>
      </c>
      <c r="Z463" s="276" t="s">
        <v>98</v>
      </c>
      <c r="AA463" s="276" t="s">
        <v>79</v>
      </c>
      <c r="AB463" s="276">
        <v>15037.84</v>
      </c>
      <c r="AC463" s="273" t="s">
        <v>149</v>
      </c>
      <c r="AD463" s="272" t="s">
        <v>79</v>
      </c>
      <c r="AE463" s="272">
        <f>V463+Y463</f>
        <v>42800</v>
      </c>
      <c r="AF463" s="273" t="s">
        <v>79</v>
      </c>
      <c r="AG463" s="273" t="s">
        <v>33</v>
      </c>
      <c r="AH463" s="273" t="s">
        <v>166</v>
      </c>
      <c r="AI463" s="273" t="s">
        <v>233</v>
      </c>
      <c r="AJ463" s="273"/>
    </row>
    <row r="464" spans="2:36" s="36" customFormat="1" ht="86.1" customHeight="1" x14ac:dyDescent="0.3">
      <c r="B464" s="225"/>
      <c r="C464" s="225"/>
      <c r="D464" s="225"/>
      <c r="E464" s="227"/>
      <c r="F464" s="227"/>
      <c r="G464" s="227"/>
      <c r="H464" s="225"/>
      <c r="I464" s="225"/>
      <c r="J464" s="11" t="s">
        <v>111</v>
      </c>
      <c r="K464" s="7" t="s">
        <v>112</v>
      </c>
      <c r="L464" s="7" t="s">
        <v>85</v>
      </c>
      <c r="M464" s="7">
        <v>1</v>
      </c>
      <c r="N464" s="273"/>
      <c r="O464" s="225"/>
      <c r="P464" s="225"/>
      <c r="Q464" s="225"/>
      <c r="R464" s="274"/>
      <c r="S464" s="274"/>
      <c r="T464" s="275"/>
      <c r="U464" s="275"/>
      <c r="V464" s="239"/>
      <c r="W464" s="276"/>
      <c r="X464" s="276"/>
      <c r="Y464" s="276"/>
      <c r="Z464" s="276"/>
      <c r="AA464" s="276"/>
      <c r="AB464" s="276"/>
      <c r="AC464" s="273"/>
      <c r="AD464" s="272"/>
      <c r="AE464" s="272"/>
      <c r="AF464" s="225"/>
      <c r="AG464" s="273"/>
      <c r="AH464" s="273"/>
      <c r="AI464" s="273"/>
      <c r="AJ464" s="225"/>
    </row>
    <row r="465" spans="2:36" s="36" customFormat="1" ht="59.1" customHeight="1" x14ac:dyDescent="0.3">
      <c r="B465" s="225"/>
      <c r="C465" s="225"/>
      <c r="D465" s="225"/>
      <c r="E465" s="227"/>
      <c r="F465" s="227"/>
      <c r="G465" s="227"/>
      <c r="H465" s="225"/>
      <c r="I465" s="225"/>
      <c r="J465" s="11" t="s">
        <v>127</v>
      </c>
      <c r="K465" s="7" t="s">
        <v>128</v>
      </c>
      <c r="L465" s="7" t="s">
        <v>85</v>
      </c>
      <c r="M465" s="63">
        <v>20</v>
      </c>
      <c r="N465" s="273"/>
      <c r="O465" s="225"/>
      <c r="P465" s="225"/>
      <c r="Q465" s="225"/>
      <c r="R465" s="274"/>
      <c r="S465" s="274"/>
      <c r="T465" s="275"/>
      <c r="U465" s="275"/>
      <c r="V465" s="240"/>
      <c r="W465" s="276"/>
      <c r="X465" s="276"/>
      <c r="Y465" s="276"/>
      <c r="Z465" s="276"/>
      <c r="AA465" s="276"/>
      <c r="AB465" s="276"/>
      <c r="AC465" s="273"/>
      <c r="AD465" s="272"/>
      <c r="AE465" s="272"/>
      <c r="AF465" s="225"/>
      <c r="AG465" s="273"/>
      <c r="AH465" s="273"/>
      <c r="AI465" s="273"/>
      <c r="AJ465" s="225"/>
    </row>
    <row r="466" spans="2:36" s="36" customFormat="1" ht="132" customHeight="1" x14ac:dyDescent="0.3">
      <c r="B466" s="261" t="s">
        <v>420</v>
      </c>
      <c r="C466" s="261" t="s">
        <v>421</v>
      </c>
      <c r="D466" s="261" t="s">
        <v>106</v>
      </c>
      <c r="E466" s="311" t="s">
        <v>67</v>
      </c>
      <c r="F466" s="299" t="s">
        <v>134</v>
      </c>
      <c r="G466" s="311" t="s">
        <v>147</v>
      </c>
      <c r="H466" s="304" t="s">
        <v>70</v>
      </c>
      <c r="I466" s="304" t="s">
        <v>79</v>
      </c>
      <c r="J466" s="11" t="s">
        <v>208</v>
      </c>
      <c r="K466" s="7" t="s">
        <v>107</v>
      </c>
      <c r="L466" s="7" t="s">
        <v>86</v>
      </c>
      <c r="M466" s="7">
        <v>40</v>
      </c>
      <c r="N466" s="303" t="s">
        <v>108</v>
      </c>
      <c r="O466" s="261" t="s">
        <v>422</v>
      </c>
      <c r="P466" s="261" t="s">
        <v>75</v>
      </c>
      <c r="Q466" s="261" t="s">
        <v>76</v>
      </c>
      <c r="R466" s="309" t="s">
        <v>77</v>
      </c>
      <c r="S466" s="309" t="s">
        <v>109</v>
      </c>
      <c r="T466" s="235">
        <f>V466+Y466</f>
        <v>95497.5</v>
      </c>
      <c r="U466" s="235" t="s">
        <v>79</v>
      </c>
      <c r="V466" s="238">
        <v>81172.86</v>
      </c>
      <c r="W466" s="238" t="s">
        <v>79</v>
      </c>
      <c r="X466" s="238" t="s">
        <v>79</v>
      </c>
      <c r="Y466" s="238">
        <v>14324.64</v>
      </c>
      <c r="Z466" s="238" t="s">
        <v>98</v>
      </c>
      <c r="AA466" s="238" t="s">
        <v>79</v>
      </c>
      <c r="AB466" s="238">
        <v>16852.5</v>
      </c>
      <c r="AC466" s="232" t="s">
        <v>149</v>
      </c>
      <c r="AD466" s="292" t="s">
        <v>79</v>
      </c>
      <c r="AE466" s="292">
        <f>V466+Y466</f>
        <v>95497.5</v>
      </c>
      <c r="AF466" s="232" t="s">
        <v>79</v>
      </c>
      <c r="AG466" s="232" t="s">
        <v>33</v>
      </c>
      <c r="AH466" s="303" t="s">
        <v>157</v>
      </c>
      <c r="AI466" s="232" t="s">
        <v>158</v>
      </c>
      <c r="AJ466" s="232"/>
    </row>
    <row r="467" spans="2:36" s="36" customFormat="1" ht="86.1" customHeight="1" x14ac:dyDescent="0.3">
      <c r="B467" s="241"/>
      <c r="C467" s="241"/>
      <c r="D467" s="241"/>
      <c r="E467" s="249"/>
      <c r="F467" s="249"/>
      <c r="G467" s="249"/>
      <c r="H467" s="241"/>
      <c r="I467" s="241"/>
      <c r="J467" s="11" t="s">
        <v>111</v>
      </c>
      <c r="K467" s="7" t="s">
        <v>112</v>
      </c>
      <c r="L467" s="7" t="s">
        <v>85</v>
      </c>
      <c r="M467" s="7">
        <v>1</v>
      </c>
      <c r="N467" s="233"/>
      <c r="O467" s="241"/>
      <c r="P467" s="241"/>
      <c r="Q467" s="241"/>
      <c r="R467" s="255"/>
      <c r="S467" s="255"/>
      <c r="T467" s="236"/>
      <c r="U467" s="236"/>
      <c r="V467" s="239"/>
      <c r="W467" s="239"/>
      <c r="X467" s="239"/>
      <c r="Y467" s="239"/>
      <c r="Z467" s="239"/>
      <c r="AA467" s="239"/>
      <c r="AB467" s="239"/>
      <c r="AC467" s="233"/>
      <c r="AD467" s="257"/>
      <c r="AE467" s="257"/>
      <c r="AF467" s="241"/>
      <c r="AG467" s="233"/>
      <c r="AH467" s="233"/>
      <c r="AI467" s="233"/>
      <c r="AJ467" s="241"/>
    </row>
    <row r="468" spans="2:36" s="36" customFormat="1" ht="59.1" customHeight="1" x14ac:dyDescent="0.3">
      <c r="B468" s="242"/>
      <c r="C468" s="242"/>
      <c r="D468" s="242"/>
      <c r="E468" s="265"/>
      <c r="F468" s="265"/>
      <c r="G468" s="265"/>
      <c r="H468" s="242"/>
      <c r="I468" s="242"/>
      <c r="J468" s="11" t="s">
        <v>127</v>
      </c>
      <c r="K468" s="7" t="s">
        <v>128</v>
      </c>
      <c r="L468" s="7" t="s">
        <v>85</v>
      </c>
      <c r="M468" s="63">
        <v>60</v>
      </c>
      <c r="N468" s="234"/>
      <c r="O468" s="242"/>
      <c r="P468" s="242"/>
      <c r="Q468" s="242"/>
      <c r="R468" s="256"/>
      <c r="S468" s="256"/>
      <c r="T468" s="237"/>
      <c r="U468" s="237"/>
      <c r="V468" s="240"/>
      <c r="W468" s="240"/>
      <c r="X468" s="240"/>
      <c r="Y468" s="240"/>
      <c r="Z468" s="240"/>
      <c r="AA468" s="240"/>
      <c r="AB468" s="240"/>
      <c r="AC468" s="234"/>
      <c r="AD468" s="258"/>
      <c r="AE468" s="258"/>
      <c r="AF468" s="242"/>
      <c r="AG468" s="234"/>
      <c r="AH468" s="234"/>
      <c r="AI468" s="234"/>
      <c r="AJ468" s="242"/>
    </row>
    <row r="469" spans="2:36" s="36" customFormat="1" ht="107.1" customHeight="1" x14ac:dyDescent="0.3">
      <c r="B469" s="225" t="s">
        <v>423</v>
      </c>
      <c r="C469" s="225" t="s">
        <v>424</v>
      </c>
      <c r="D469" s="225" t="s">
        <v>106</v>
      </c>
      <c r="E469" s="227" t="s">
        <v>67</v>
      </c>
      <c r="F469" s="227" t="s">
        <v>134</v>
      </c>
      <c r="G469" s="227" t="s">
        <v>147</v>
      </c>
      <c r="H469" s="225" t="s">
        <v>70</v>
      </c>
      <c r="I469" s="225" t="s">
        <v>79</v>
      </c>
      <c r="J469" s="11" t="s">
        <v>208</v>
      </c>
      <c r="K469" s="7" t="s">
        <v>107</v>
      </c>
      <c r="L469" s="7" t="s">
        <v>86</v>
      </c>
      <c r="M469" s="7">
        <v>40</v>
      </c>
      <c r="N469" s="273" t="s">
        <v>108</v>
      </c>
      <c r="O469" s="225" t="s">
        <v>422</v>
      </c>
      <c r="P469" s="225" t="s">
        <v>75</v>
      </c>
      <c r="Q469" s="225" t="s">
        <v>76</v>
      </c>
      <c r="R469" s="274" t="s">
        <v>77</v>
      </c>
      <c r="S469" s="274" t="s">
        <v>109</v>
      </c>
      <c r="T469" s="275">
        <f>V469+Y469</f>
        <v>54570</v>
      </c>
      <c r="U469" s="275" t="s">
        <v>79</v>
      </c>
      <c r="V469" s="238">
        <v>46384.5</v>
      </c>
      <c r="W469" s="276" t="s">
        <v>79</v>
      </c>
      <c r="X469" s="276" t="s">
        <v>79</v>
      </c>
      <c r="Y469" s="276">
        <v>8185.5</v>
      </c>
      <c r="Z469" s="276" t="s">
        <v>98</v>
      </c>
      <c r="AA469" s="276" t="s">
        <v>79</v>
      </c>
      <c r="AB469" s="276">
        <v>9630</v>
      </c>
      <c r="AC469" s="273" t="s">
        <v>149</v>
      </c>
      <c r="AD469" s="272" t="s">
        <v>79</v>
      </c>
      <c r="AE469" s="272">
        <f>V469+Y469</f>
        <v>54570</v>
      </c>
      <c r="AF469" s="273" t="s">
        <v>79</v>
      </c>
      <c r="AG469" s="273" t="s">
        <v>33</v>
      </c>
      <c r="AH469" s="273" t="s">
        <v>157</v>
      </c>
      <c r="AI469" s="273" t="s">
        <v>158</v>
      </c>
      <c r="AJ469" s="273"/>
    </row>
    <row r="470" spans="2:36" s="36" customFormat="1" ht="86.1" customHeight="1" x14ac:dyDescent="0.3">
      <c r="B470" s="225"/>
      <c r="C470" s="225"/>
      <c r="D470" s="225"/>
      <c r="E470" s="227"/>
      <c r="F470" s="227"/>
      <c r="G470" s="227"/>
      <c r="H470" s="225"/>
      <c r="I470" s="225"/>
      <c r="J470" s="11" t="s">
        <v>111</v>
      </c>
      <c r="K470" s="7" t="s">
        <v>112</v>
      </c>
      <c r="L470" s="7" t="s">
        <v>85</v>
      </c>
      <c r="M470" s="7">
        <v>1</v>
      </c>
      <c r="N470" s="273"/>
      <c r="O470" s="225"/>
      <c r="P470" s="225"/>
      <c r="Q470" s="225"/>
      <c r="R470" s="274"/>
      <c r="S470" s="274"/>
      <c r="T470" s="275"/>
      <c r="U470" s="275"/>
      <c r="V470" s="239"/>
      <c r="W470" s="276"/>
      <c r="X470" s="276"/>
      <c r="Y470" s="276"/>
      <c r="Z470" s="276"/>
      <c r="AA470" s="276"/>
      <c r="AB470" s="276"/>
      <c r="AC470" s="273"/>
      <c r="AD470" s="272"/>
      <c r="AE470" s="272"/>
      <c r="AF470" s="225"/>
      <c r="AG470" s="273"/>
      <c r="AH470" s="273"/>
      <c r="AI470" s="273"/>
      <c r="AJ470" s="225"/>
    </row>
    <row r="471" spans="2:36" s="36" customFormat="1" ht="59.1" customHeight="1" x14ac:dyDescent="0.3">
      <c r="B471" s="225"/>
      <c r="C471" s="225"/>
      <c r="D471" s="225"/>
      <c r="E471" s="227"/>
      <c r="F471" s="227"/>
      <c r="G471" s="227"/>
      <c r="H471" s="225"/>
      <c r="I471" s="225"/>
      <c r="J471" s="11" t="s">
        <v>127</v>
      </c>
      <c r="K471" s="7" t="s">
        <v>128</v>
      </c>
      <c r="L471" s="7" t="s">
        <v>85</v>
      </c>
      <c r="M471" s="63">
        <v>60</v>
      </c>
      <c r="N471" s="273"/>
      <c r="O471" s="225"/>
      <c r="P471" s="225"/>
      <c r="Q471" s="225"/>
      <c r="R471" s="274"/>
      <c r="S471" s="274"/>
      <c r="T471" s="275"/>
      <c r="U471" s="275"/>
      <c r="V471" s="240"/>
      <c r="W471" s="276"/>
      <c r="X471" s="276"/>
      <c r="Y471" s="276"/>
      <c r="Z471" s="276"/>
      <c r="AA471" s="276"/>
      <c r="AB471" s="276"/>
      <c r="AC471" s="273"/>
      <c r="AD471" s="272"/>
      <c r="AE471" s="272"/>
      <c r="AF471" s="225"/>
      <c r="AG471" s="273"/>
      <c r="AH471" s="273"/>
      <c r="AI471" s="273"/>
      <c r="AJ471" s="225"/>
    </row>
    <row r="472" spans="2:36" ht="41.4" x14ac:dyDescent="0.3">
      <c r="B472" s="225" t="s">
        <v>425</v>
      </c>
      <c r="C472" s="225" t="s">
        <v>426</v>
      </c>
      <c r="D472" s="225" t="s">
        <v>66</v>
      </c>
      <c r="E472" s="227" t="s">
        <v>67</v>
      </c>
      <c r="F472" s="227" t="s">
        <v>132</v>
      </c>
      <c r="G472" s="227" t="s">
        <v>69</v>
      </c>
      <c r="H472" s="225" t="s">
        <v>70</v>
      </c>
      <c r="I472" s="225" t="s">
        <v>79</v>
      </c>
      <c r="J472" s="11" t="s">
        <v>113</v>
      </c>
      <c r="K472" s="7" t="s">
        <v>114</v>
      </c>
      <c r="L472" s="7" t="s">
        <v>115</v>
      </c>
      <c r="M472" s="7">
        <v>1.5</v>
      </c>
      <c r="N472" s="273" t="s">
        <v>108</v>
      </c>
      <c r="O472" s="225" t="s">
        <v>422</v>
      </c>
      <c r="P472" s="225" t="s">
        <v>75</v>
      </c>
      <c r="Q472" s="225" t="s">
        <v>76</v>
      </c>
      <c r="R472" s="274" t="s">
        <v>77</v>
      </c>
      <c r="S472" s="274" t="s">
        <v>109</v>
      </c>
      <c r="T472" s="275">
        <f>V472+Y472</f>
        <v>91485</v>
      </c>
      <c r="U472" s="275" t="s">
        <v>79</v>
      </c>
      <c r="V472" s="276">
        <v>77762.25</v>
      </c>
      <c r="W472" s="276" t="s">
        <v>79</v>
      </c>
      <c r="X472" s="276" t="s">
        <v>79</v>
      </c>
      <c r="Y472" s="276">
        <v>13722.75</v>
      </c>
      <c r="Z472" s="276" t="s">
        <v>79</v>
      </c>
      <c r="AA472" s="276" t="s">
        <v>79</v>
      </c>
      <c r="AB472" s="276">
        <v>30495</v>
      </c>
      <c r="AC472" s="273" t="s">
        <v>80</v>
      </c>
      <c r="AD472" s="272" t="s">
        <v>79</v>
      </c>
      <c r="AE472" s="272">
        <f>V472+Y472</f>
        <v>91485</v>
      </c>
      <c r="AF472" s="225" t="s">
        <v>79</v>
      </c>
      <c r="AG472" s="273" t="s">
        <v>33</v>
      </c>
      <c r="AH472" s="273" t="s">
        <v>157</v>
      </c>
      <c r="AI472" s="273" t="s">
        <v>158</v>
      </c>
      <c r="AJ472" s="225"/>
    </row>
    <row r="473" spans="2:36" ht="55.2" x14ac:dyDescent="0.3">
      <c r="B473" s="225"/>
      <c r="C473" s="225"/>
      <c r="D473" s="225"/>
      <c r="E473" s="227"/>
      <c r="F473" s="227"/>
      <c r="G473" s="227"/>
      <c r="H473" s="225"/>
      <c r="I473" s="225"/>
      <c r="J473" s="11" t="s">
        <v>116</v>
      </c>
      <c r="K473" s="7" t="s">
        <v>117</v>
      </c>
      <c r="L473" s="7" t="s">
        <v>85</v>
      </c>
      <c r="M473" s="7">
        <v>1</v>
      </c>
      <c r="N473" s="273"/>
      <c r="O473" s="225"/>
      <c r="P473" s="225"/>
      <c r="Q473" s="225"/>
      <c r="R473" s="274"/>
      <c r="S473" s="274"/>
      <c r="T473" s="275"/>
      <c r="U473" s="275"/>
      <c r="V473" s="276"/>
      <c r="W473" s="276"/>
      <c r="X473" s="276"/>
      <c r="Y473" s="276"/>
      <c r="Z473" s="276"/>
      <c r="AA473" s="276"/>
      <c r="AB473" s="276"/>
      <c r="AC473" s="273"/>
      <c r="AD473" s="272"/>
      <c r="AE473" s="272"/>
      <c r="AF473" s="225"/>
      <c r="AG473" s="273"/>
      <c r="AH473" s="273"/>
      <c r="AI473" s="273"/>
      <c r="AJ473" s="225"/>
    </row>
    <row r="474" spans="2:36" ht="41.4" x14ac:dyDescent="0.3">
      <c r="B474" s="225"/>
      <c r="C474" s="225"/>
      <c r="D474" s="225"/>
      <c r="E474" s="227"/>
      <c r="F474" s="227"/>
      <c r="G474" s="227"/>
      <c r="H474" s="225"/>
      <c r="I474" s="225"/>
      <c r="J474" s="11" t="s">
        <v>209</v>
      </c>
      <c r="K474" s="7" t="s">
        <v>118</v>
      </c>
      <c r="L474" s="7" t="s">
        <v>119</v>
      </c>
      <c r="M474" s="7">
        <v>1</v>
      </c>
      <c r="N474" s="273"/>
      <c r="O474" s="225"/>
      <c r="P474" s="225"/>
      <c r="Q474" s="225"/>
      <c r="R474" s="274"/>
      <c r="S474" s="274"/>
      <c r="T474" s="275"/>
      <c r="U474" s="275"/>
      <c r="V474" s="276"/>
      <c r="W474" s="276"/>
      <c r="X474" s="276"/>
      <c r="Y474" s="276"/>
      <c r="Z474" s="276"/>
      <c r="AA474" s="276"/>
      <c r="AB474" s="276"/>
      <c r="AC474" s="273"/>
      <c r="AD474" s="272"/>
      <c r="AE474" s="272"/>
      <c r="AF474" s="225"/>
      <c r="AG474" s="273"/>
      <c r="AH474" s="273"/>
      <c r="AI474" s="273"/>
      <c r="AJ474" s="225"/>
    </row>
    <row r="475" spans="2:36" ht="27.6" x14ac:dyDescent="0.3">
      <c r="B475" s="225"/>
      <c r="C475" s="225"/>
      <c r="D475" s="225"/>
      <c r="E475" s="227"/>
      <c r="F475" s="227"/>
      <c r="G475" s="227"/>
      <c r="H475" s="225"/>
      <c r="I475" s="225"/>
      <c r="J475" s="11" t="s">
        <v>120</v>
      </c>
      <c r="K475" s="7" t="s">
        <v>121</v>
      </c>
      <c r="L475" s="7" t="s">
        <v>119</v>
      </c>
      <c r="M475" s="63">
        <v>1</v>
      </c>
      <c r="N475" s="273"/>
      <c r="O475" s="225"/>
      <c r="P475" s="225"/>
      <c r="Q475" s="225"/>
      <c r="R475" s="274"/>
      <c r="S475" s="274"/>
      <c r="T475" s="275"/>
      <c r="U475" s="275"/>
      <c r="V475" s="276"/>
      <c r="W475" s="276"/>
      <c r="X475" s="276"/>
      <c r="Y475" s="276"/>
      <c r="Z475" s="276"/>
      <c r="AA475" s="276"/>
      <c r="AB475" s="276"/>
      <c r="AC475" s="273"/>
      <c r="AD475" s="272"/>
      <c r="AE475" s="272"/>
      <c r="AF475" s="225"/>
      <c r="AG475" s="273"/>
      <c r="AH475" s="273"/>
      <c r="AI475" s="273"/>
      <c r="AJ475" s="225"/>
    </row>
    <row r="476" spans="2:36" ht="41.4" x14ac:dyDescent="0.3">
      <c r="B476" s="225" t="s">
        <v>1049</v>
      </c>
      <c r="C476" s="266" t="s">
        <v>427</v>
      </c>
      <c r="D476" s="266" t="s">
        <v>66</v>
      </c>
      <c r="E476" s="308" t="s">
        <v>67</v>
      </c>
      <c r="F476" s="308" t="s">
        <v>132</v>
      </c>
      <c r="G476" s="308" t="s">
        <v>69</v>
      </c>
      <c r="H476" s="266" t="s">
        <v>70</v>
      </c>
      <c r="I476" s="266" t="s">
        <v>79</v>
      </c>
      <c r="J476" s="20" t="s">
        <v>113</v>
      </c>
      <c r="K476" s="27" t="s">
        <v>114</v>
      </c>
      <c r="L476" s="27" t="s">
        <v>115</v>
      </c>
      <c r="M476" s="27">
        <v>2</v>
      </c>
      <c r="N476" s="314" t="s">
        <v>108</v>
      </c>
      <c r="O476" s="266" t="s">
        <v>422</v>
      </c>
      <c r="P476" s="266" t="s">
        <v>75</v>
      </c>
      <c r="Q476" s="266" t="s">
        <v>76</v>
      </c>
      <c r="R476" s="408" t="s">
        <v>77</v>
      </c>
      <c r="S476" s="408" t="s">
        <v>109</v>
      </c>
      <c r="T476" s="312">
        <f>V476+Y476</f>
        <v>113152.5</v>
      </c>
      <c r="U476" s="312" t="s">
        <v>79</v>
      </c>
      <c r="V476" s="284">
        <v>96179.62</v>
      </c>
      <c r="W476" s="284" t="s">
        <v>79</v>
      </c>
      <c r="X476" s="284" t="s">
        <v>79</v>
      </c>
      <c r="Y476" s="284">
        <v>16972.88</v>
      </c>
      <c r="Z476" s="284" t="s">
        <v>79</v>
      </c>
      <c r="AA476" s="284" t="s">
        <v>79</v>
      </c>
      <c r="AB476" s="284">
        <v>37717.5</v>
      </c>
      <c r="AC476" s="314" t="s">
        <v>80</v>
      </c>
      <c r="AD476" s="313" t="s">
        <v>79</v>
      </c>
      <c r="AE476" s="313">
        <f>V476+Y476</f>
        <v>113152.5</v>
      </c>
      <c r="AF476" s="266" t="s">
        <v>79</v>
      </c>
      <c r="AG476" s="314" t="s">
        <v>33</v>
      </c>
      <c r="AH476" s="314" t="s">
        <v>157</v>
      </c>
      <c r="AI476" s="314" t="s">
        <v>158</v>
      </c>
      <c r="AJ476" s="225"/>
    </row>
    <row r="477" spans="2:36" ht="55.2" x14ac:dyDescent="0.3">
      <c r="B477" s="225"/>
      <c r="C477" s="266"/>
      <c r="D477" s="266"/>
      <c r="E477" s="308"/>
      <c r="F477" s="308"/>
      <c r="G477" s="308"/>
      <c r="H477" s="266"/>
      <c r="I477" s="266"/>
      <c r="J477" s="20" t="s">
        <v>116</v>
      </c>
      <c r="K477" s="27" t="s">
        <v>117</v>
      </c>
      <c r="L477" s="27" t="s">
        <v>85</v>
      </c>
      <c r="M477" s="27">
        <v>2</v>
      </c>
      <c r="N477" s="314"/>
      <c r="O477" s="266"/>
      <c r="P477" s="266"/>
      <c r="Q477" s="266"/>
      <c r="R477" s="408"/>
      <c r="S477" s="408"/>
      <c r="T477" s="312"/>
      <c r="U477" s="312"/>
      <c r="V477" s="284"/>
      <c r="W477" s="284"/>
      <c r="X477" s="284"/>
      <c r="Y477" s="284"/>
      <c r="Z477" s="284"/>
      <c r="AA477" s="284"/>
      <c r="AB477" s="284"/>
      <c r="AC477" s="314"/>
      <c r="AD477" s="313"/>
      <c r="AE477" s="313"/>
      <c r="AF477" s="266"/>
      <c r="AG477" s="314"/>
      <c r="AH477" s="314"/>
      <c r="AI477" s="314"/>
      <c r="AJ477" s="225"/>
    </row>
    <row r="478" spans="2:36" ht="41.4" x14ac:dyDescent="0.3">
      <c r="B478" s="225"/>
      <c r="C478" s="266"/>
      <c r="D478" s="266"/>
      <c r="E478" s="308"/>
      <c r="F478" s="308"/>
      <c r="G478" s="308"/>
      <c r="H478" s="266"/>
      <c r="I478" s="266"/>
      <c r="J478" s="20" t="s">
        <v>209</v>
      </c>
      <c r="K478" s="27" t="s">
        <v>118</v>
      </c>
      <c r="L478" s="27" t="s">
        <v>119</v>
      </c>
      <c r="M478" s="27">
        <v>2</v>
      </c>
      <c r="N478" s="314"/>
      <c r="O478" s="266"/>
      <c r="P478" s="266"/>
      <c r="Q478" s="266"/>
      <c r="R478" s="408"/>
      <c r="S478" s="408"/>
      <c r="T478" s="312"/>
      <c r="U478" s="312"/>
      <c r="V478" s="284"/>
      <c r="W478" s="284"/>
      <c r="X478" s="284"/>
      <c r="Y478" s="284"/>
      <c r="Z478" s="284"/>
      <c r="AA478" s="284"/>
      <c r="AB478" s="284"/>
      <c r="AC478" s="314"/>
      <c r="AD478" s="313"/>
      <c r="AE478" s="313"/>
      <c r="AF478" s="266"/>
      <c r="AG478" s="314"/>
      <c r="AH478" s="314"/>
      <c r="AI478" s="314"/>
      <c r="AJ478" s="225"/>
    </row>
    <row r="479" spans="2:36" ht="27.6" x14ac:dyDescent="0.3">
      <c r="B479" s="225"/>
      <c r="C479" s="266"/>
      <c r="D479" s="266"/>
      <c r="E479" s="308"/>
      <c r="F479" s="308"/>
      <c r="G479" s="308"/>
      <c r="H479" s="266"/>
      <c r="I479" s="266"/>
      <c r="J479" s="20" t="s">
        <v>120</v>
      </c>
      <c r="K479" s="27" t="s">
        <v>121</v>
      </c>
      <c r="L479" s="27" t="s">
        <v>119</v>
      </c>
      <c r="M479" s="61">
        <v>2</v>
      </c>
      <c r="N479" s="314"/>
      <c r="O479" s="266"/>
      <c r="P479" s="266"/>
      <c r="Q479" s="266"/>
      <c r="R479" s="408"/>
      <c r="S479" s="408"/>
      <c r="T479" s="312"/>
      <c r="U479" s="312"/>
      <c r="V479" s="284"/>
      <c r="W479" s="284"/>
      <c r="X479" s="284"/>
      <c r="Y479" s="284"/>
      <c r="Z479" s="284"/>
      <c r="AA479" s="284"/>
      <c r="AB479" s="284"/>
      <c r="AC479" s="314"/>
      <c r="AD479" s="313"/>
      <c r="AE479" s="313"/>
      <c r="AF479" s="266"/>
      <c r="AG479" s="314"/>
      <c r="AH479" s="314"/>
      <c r="AI479" s="314"/>
      <c r="AJ479" s="225"/>
    </row>
    <row r="480" spans="2:36" s="36" customFormat="1" ht="132" customHeight="1" x14ac:dyDescent="0.3">
      <c r="B480" s="266" t="s">
        <v>1189</v>
      </c>
      <c r="C480" s="266" t="s">
        <v>428</v>
      </c>
      <c r="D480" s="266" t="s">
        <v>106</v>
      </c>
      <c r="E480" s="308" t="s">
        <v>67</v>
      </c>
      <c r="F480" s="308" t="s">
        <v>134</v>
      </c>
      <c r="G480" s="308" t="s">
        <v>147</v>
      </c>
      <c r="H480" s="266" t="s">
        <v>70</v>
      </c>
      <c r="I480" s="266" t="s">
        <v>79</v>
      </c>
      <c r="J480" s="20" t="s">
        <v>208</v>
      </c>
      <c r="K480" s="27" t="s">
        <v>107</v>
      </c>
      <c r="L480" s="27" t="s">
        <v>86</v>
      </c>
      <c r="M480" s="27">
        <v>40</v>
      </c>
      <c r="N480" s="314" t="s">
        <v>108</v>
      </c>
      <c r="O480" s="266" t="s">
        <v>422</v>
      </c>
      <c r="P480" s="266" t="s">
        <v>75</v>
      </c>
      <c r="Q480" s="266" t="s">
        <v>76</v>
      </c>
      <c r="R480" s="408" t="s">
        <v>77</v>
      </c>
      <c r="S480" s="408" t="s">
        <v>109</v>
      </c>
      <c r="T480" s="312">
        <f>V480+Y480</f>
        <v>31832.5</v>
      </c>
      <c r="U480" s="312" t="s">
        <v>79</v>
      </c>
      <c r="V480" s="283">
        <v>27057.62</v>
      </c>
      <c r="W480" s="284" t="s">
        <v>79</v>
      </c>
      <c r="X480" s="284" t="s">
        <v>79</v>
      </c>
      <c r="Y480" s="284">
        <v>4774.88</v>
      </c>
      <c r="Z480" s="284" t="s">
        <v>98</v>
      </c>
      <c r="AA480" s="284" t="s">
        <v>79</v>
      </c>
      <c r="AB480" s="284">
        <v>5617.5</v>
      </c>
      <c r="AC480" s="314" t="s">
        <v>149</v>
      </c>
      <c r="AD480" s="313" t="s">
        <v>79</v>
      </c>
      <c r="AE480" s="313">
        <f>V480+Y480</f>
        <v>31832.5</v>
      </c>
      <c r="AF480" s="314" t="s">
        <v>79</v>
      </c>
      <c r="AG480" s="314" t="s">
        <v>33</v>
      </c>
      <c r="AH480" s="314" t="s">
        <v>161</v>
      </c>
      <c r="AI480" s="314" t="s">
        <v>179</v>
      </c>
      <c r="AJ480" s="314"/>
    </row>
    <row r="481" spans="2:36" s="36" customFormat="1" ht="86.1" customHeight="1" x14ac:dyDescent="0.3">
      <c r="B481" s="266"/>
      <c r="C481" s="266"/>
      <c r="D481" s="266"/>
      <c r="E481" s="308"/>
      <c r="F481" s="308"/>
      <c r="G481" s="308"/>
      <c r="H481" s="266"/>
      <c r="I481" s="266"/>
      <c r="J481" s="20" t="s">
        <v>111</v>
      </c>
      <c r="K481" s="27" t="s">
        <v>112</v>
      </c>
      <c r="L481" s="27" t="s">
        <v>85</v>
      </c>
      <c r="M481" s="27">
        <v>1</v>
      </c>
      <c r="N481" s="314"/>
      <c r="O481" s="266"/>
      <c r="P481" s="266"/>
      <c r="Q481" s="266"/>
      <c r="R481" s="408"/>
      <c r="S481" s="408"/>
      <c r="T481" s="312"/>
      <c r="U481" s="312"/>
      <c r="V481" s="287"/>
      <c r="W481" s="284"/>
      <c r="X481" s="284"/>
      <c r="Y481" s="284"/>
      <c r="Z481" s="284"/>
      <c r="AA481" s="284"/>
      <c r="AB481" s="284"/>
      <c r="AC481" s="314"/>
      <c r="AD481" s="313"/>
      <c r="AE481" s="313"/>
      <c r="AF481" s="266"/>
      <c r="AG481" s="314"/>
      <c r="AH481" s="314"/>
      <c r="AI481" s="314"/>
      <c r="AJ481" s="266"/>
    </row>
    <row r="482" spans="2:36" s="36" customFormat="1" ht="59.1" customHeight="1" x14ac:dyDescent="0.3">
      <c r="B482" s="266"/>
      <c r="C482" s="266"/>
      <c r="D482" s="266"/>
      <c r="E482" s="308"/>
      <c r="F482" s="308"/>
      <c r="G482" s="308"/>
      <c r="H482" s="266"/>
      <c r="I482" s="266"/>
      <c r="J482" s="20" t="s">
        <v>127</v>
      </c>
      <c r="K482" s="27" t="s">
        <v>128</v>
      </c>
      <c r="L482" s="27" t="s">
        <v>85</v>
      </c>
      <c r="M482" s="61">
        <v>50</v>
      </c>
      <c r="N482" s="314"/>
      <c r="O482" s="266"/>
      <c r="P482" s="266"/>
      <c r="Q482" s="266"/>
      <c r="R482" s="408"/>
      <c r="S482" s="408"/>
      <c r="T482" s="312"/>
      <c r="U482" s="312"/>
      <c r="V482" s="288"/>
      <c r="W482" s="284"/>
      <c r="X482" s="284"/>
      <c r="Y482" s="284"/>
      <c r="Z482" s="284"/>
      <c r="AA482" s="284"/>
      <c r="AB482" s="284"/>
      <c r="AC482" s="314"/>
      <c r="AD482" s="313"/>
      <c r="AE482" s="313"/>
      <c r="AF482" s="266"/>
      <c r="AG482" s="314"/>
      <c r="AH482" s="314"/>
      <c r="AI482" s="314"/>
      <c r="AJ482" s="266"/>
    </row>
    <row r="483" spans="2:36" s="36" customFormat="1" ht="89.1" customHeight="1" x14ac:dyDescent="0.3">
      <c r="B483" s="225" t="s">
        <v>429</v>
      </c>
      <c r="C483" s="225" t="s">
        <v>430</v>
      </c>
      <c r="D483" s="225" t="s">
        <v>106</v>
      </c>
      <c r="E483" s="227" t="s">
        <v>67</v>
      </c>
      <c r="F483" s="227" t="s">
        <v>134</v>
      </c>
      <c r="G483" s="227" t="s">
        <v>147</v>
      </c>
      <c r="H483" s="225" t="s">
        <v>70</v>
      </c>
      <c r="I483" s="225" t="s">
        <v>79</v>
      </c>
      <c r="J483" s="28" t="s">
        <v>208</v>
      </c>
      <c r="K483" s="14" t="s">
        <v>107</v>
      </c>
      <c r="L483" s="14" t="s">
        <v>86</v>
      </c>
      <c r="M483" s="14">
        <v>40</v>
      </c>
      <c r="N483" s="273" t="s">
        <v>108</v>
      </c>
      <c r="O483" s="225" t="s">
        <v>422</v>
      </c>
      <c r="P483" s="225" t="s">
        <v>75</v>
      </c>
      <c r="Q483" s="225" t="s">
        <v>76</v>
      </c>
      <c r="R483" s="274" t="s">
        <v>77</v>
      </c>
      <c r="S483" s="274" t="s">
        <v>109</v>
      </c>
      <c r="T483" s="275">
        <f>V483+Y483</f>
        <v>54570</v>
      </c>
      <c r="U483" s="275" t="s">
        <v>79</v>
      </c>
      <c r="V483" s="238">
        <v>46384.52</v>
      </c>
      <c r="W483" s="276" t="s">
        <v>79</v>
      </c>
      <c r="X483" s="276" t="s">
        <v>79</v>
      </c>
      <c r="Y483" s="276">
        <v>8185.48</v>
      </c>
      <c r="Z483" s="276" t="s">
        <v>98</v>
      </c>
      <c r="AA483" s="276" t="s">
        <v>79</v>
      </c>
      <c r="AB483" s="276">
        <v>9630</v>
      </c>
      <c r="AC483" s="273" t="s">
        <v>149</v>
      </c>
      <c r="AD483" s="272" t="s">
        <v>79</v>
      </c>
      <c r="AE483" s="272">
        <f>V483+Y483</f>
        <v>54570</v>
      </c>
      <c r="AF483" s="273" t="s">
        <v>79</v>
      </c>
      <c r="AG483" s="273" t="s">
        <v>33</v>
      </c>
      <c r="AH483" s="273" t="s">
        <v>161</v>
      </c>
      <c r="AI483" s="273" t="s">
        <v>179</v>
      </c>
      <c r="AJ483" s="273"/>
    </row>
    <row r="484" spans="2:36" s="36" customFormat="1" ht="86.1" customHeight="1" x14ac:dyDescent="0.3">
      <c r="B484" s="225"/>
      <c r="C484" s="225"/>
      <c r="D484" s="225"/>
      <c r="E484" s="227"/>
      <c r="F484" s="227"/>
      <c r="G484" s="227"/>
      <c r="H484" s="225"/>
      <c r="I484" s="225"/>
      <c r="J484" s="11" t="s">
        <v>111</v>
      </c>
      <c r="K484" s="7" t="s">
        <v>112</v>
      </c>
      <c r="L484" s="7" t="s">
        <v>85</v>
      </c>
      <c r="M484" s="7">
        <v>2</v>
      </c>
      <c r="N484" s="273"/>
      <c r="O484" s="225"/>
      <c r="P484" s="225"/>
      <c r="Q484" s="225"/>
      <c r="R484" s="274"/>
      <c r="S484" s="274"/>
      <c r="T484" s="275"/>
      <c r="U484" s="275"/>
      <c r="V484" s="239"/>
      <c r="W484" s="276"/>
      <c r="X484" s="276"/>
      <c r="Y484" s="276"/>
      <c r="Z484" s="276"/>
      <c r="AA484" s="276"/>
      <c r="AB484" s="276"/>
      <c r="AC484" s="273"/>
      <c r="AD484" s="272"/>
      <c r="AE484" s="272"/>
      <c r="AF484" s="225"/>
      <c r="AG484" s="273"/>
      <c r="AH484" s="273"/>
      <c r="AI484" s="273"/>
      <c r="AJ484" s="225"/>
    </row>
    <row r="485" spans="2:36" s="36" customFormat="1" ht="88.5" customHeight="1" x14ac:dyDescent="0.3">
      <c r="B485" s="225"/>
      <c r="C485" s="225"/>
      <c r="D485" s="225"/>
      <c r="E485" s="227"/>
      <c r="F485" s="227"/>
      <c r="G485" s="227"/>
      <c r="H485" s="225"/>
      <c r="I485" s="225"/>
      <c r="J485" s="11" t="s">
        <v>127</v>
      </c>
      <c r="K485" s="7" t="s">
        <v>128</v>
      </c>
      <c r="L485" s="7" t="s">
        <v>85</v>
      </c>
      <c r="M485" s="63">
        <v>40</v>
      </c>
      <c r="N485" s="273"/>
      <c r="O485" s="225"/>
      <c r="P485" s="225"/>
      <c r="Q485" s="225"/>
      <c r="R485" s="274"/>
      <c r="S485" s="274"/>
      <c r="T485" s="275"/>
      <c r="U485" s="275"/>
      <c r="V485" s="240"/>
      <c r="W485" s="276"/>
      <c r="X485" s="276"/>
      <c r="Y485" s="276"/>
      <c r="Z485" s="276"/>
      <c r="AA485" s="276"/>
      <c r="AB485" s="276"/>
      <c r="AC485" s="273"/>
      <c r="AD485" s="272"/>
      <c r="AE485" s="272"/>
      <c r="AF485" s="225"/>
      <c r="AG485" s="273"/>
      <c r="AH485" s="273"/>
      <c r="AI485" s="273"/>
      <c r="AJ485" s="225"/>
    </row>
    <row r="486" spans="2:36" s="36" customFormat="1" ht="102.6" customHeight="1" x14ac:dyDescent="0.3">
      <c r="B486" s="225" t="s">
        <v>431</v>
      </c>
      <c r="C486" s="225" t="s">
        <v>432</v>
      </c>
      <c r="D486" s="225" t="s">
        <v>106</v>
      </c>
      <c r="E486" s="227" t="s">
        <v>67</v>
      </c>
      <c r="F486" s="227" t="s">
        <v>134</v>
      </c>
      <c r="G486" s="227" t="s">
        <v>147</v>
      </c>
      <c r="H486" s="225" t="s">
        <v>70</v>
      </c>
      <c r="I486" s="225" t="s">
        <v>79</v>
      </c>
      <c r="J486" s="28" t="s">
        <v>208</v>
      </c>
      <c r="K486" s="14" t="s">
        <v>107</v>
      </c>
      <c r="L486" s="14" t="s">
        <v>86</v>
      </c>
      <c r="M486" s="14">
        <v>40</v>
      </c>
      <c r="N486" s="273" t="s">
        <v>108</v>
      </c>
      <c r="O486" s="225" t="s">
        <v>422</v>
      </c>
      <c r="P486" s="225" t="s">
        <v>75</v>
      </c>
      <c r="Q486" s="225" t="s">
        <v>76</v>
      </c>
      <c r="R486" s="274" t="s">
        <v>77</v>
      </c>
      <c r="S486" s="274" t="s">
        <v>109</v>
      </c>
      <c r="T486" s="275">
        <f>V486+Y486</f>
        <v>100045</v>
      </c>
      <c r="U486" s="275" t="s">
        <v>79</v>
      </c>
      <c r="V486" s="238">
        <v>85038.25</v>
      </c>
      <c r="W486" s="276" t="s">
        <v>79</v>
      </c>
      <c r="X486" s="276" t="s">
        <v>79</v>
      </c>
      <c r="Y486" s="276">
        <v>15006.75</v>
      </c>
      <c r="Z486" s="276" t="s">
        <v>98</v>
      </c>
      <c r="AA486" s="276" t="s">
        <v>79</v>
      </c>
      <c r="AB486" s="276">
        <v>17655</v>
      </c>
      <c r="AC486" s="273" t="s">
        <v>149</v>
      </c>
      <c r="AD486" s="272" t="s">
        <v>79</v>
      </c>
      <c r="AE486" s="272">
        <f>V486+Y486</f>
        <v>100045</v>
      </c>
      <c r="AF486" s="273" t="s">
        <v>79</v>
      </c>
      <c r="AG486" s="273" t="s">
        <v>33</v>
      </c>
      <c r="AH486" s="273" t="s">
        <v>161</v>
      </c>
      <c r="AI486" s="273" t="s">
        <v>179</v>
      </c>
      <c r="AJ486" s="273"/>
    </row>
    <row r="487" spans="2:36" s="36" customFormat="1" ht="59.7" customHeight="1" x14ac:dyDescent="0.3">
      <c r="B487" s="225"/>
      <c r="C487" s="225"/>
      <c r="D487" s="225"/>
      <c r="E487" s="227"/>
      <c r="F487" s="227"/>
      <c r="G487" s="227"/>
      <c r="H487" s="225"/>
      <c r="I487" s="225"/>
      <c r="J487" s="11" t="s">
        <v>111</v>
      </c>
      <c r="K487" s="7" t="s">
        <v>112</v>
      </c>
      <c r="L487" s="7" t="s">
        <v>85</v>
      </c>
      <c r="M487" s="7">
        <v>1</v>
      </c>
      <c r="N487" s="273"/>
      <c r="O487" s="225"/>
      <c r="P487" s="225"/>
      <c r="Q487" s="225"/>
      <c r="R487" s="274"/>
      <c r="S487" s="274"/>
      <c r="T487" s="275"/>
      <c r="U487" s="275"/>
      <c r="V487" s="239"/>
      <c r="W487" s="276"/>
      <c r="X487" s="276"/>
      <c r="Y487" s="276"/>
      <c r="Z487" s="276"/>
      <c r="AA487" s="276"/>
      <c r="AB487" s="276"/>
      <c r="AC487" s="273"/>
      <c r="AD487" s="272"/>
      <c r="AE487" s="272"/>
      <c r="AF487" s="225"/>
      <c r="AG487" s="273"/>
      <c r="AH487" s="273"/>
      <c r="AI487" s="273"/>
      <c r="AJ487" s="225"/>
    </row>
    <row r="488" spans="2:36" s="36" customFormat="1" ht="51.6" customHeight="1" x14ac:dyDescent="0.3">
      <c r="B488" s="225"/>
      <c r="C488" s="225"/>
      <c r="D488" s="225"/>
      <c r="E488" s="227"/>
      <c r="F488" s="227"/>
      <c r="G488" s="227"/>
      <c r="H488" s="225"/>
      <c r="I488" s="225"/>
      <c r="J488" s="11" t="s">
        <v>127</v>
      </c>
      <c r="K488" s="7" t="s">
        <v>128</v>
      </c>
      <c r="L488" s="7" t="s">
        <v>85</v>
      </c>
      <c r="M488" s="63">
        <v>10</v>
      </c>
      <c r="N488" s="273"/>
      <c r="O488" s="225"/>
      <c r="P488" s="225"/>
      <c r="Q488" s="225"/>
      <c r="R488" s="274"/>
      <c r="S488" s="274"/>
      <c r="T488" s="275"/>
      <c r="U488" s="275"/>
      <c r="V488" s="240"/>
      <c r="W488" s="276"/>
      <c r="X488" s="276"/>
      <c r="Y488" s="276"/>
      <c r="Z488" s="276"/>
      <c r="AA488" s="276"/>
      <c r="AB488" s="276"/>
      <c r="AC488" s="273"/>
      <c r="AD488" s="272"/>
      <c r="AE488" s="272"/>
      <c r="AF488" s="225"/>
      <c r="AG488" s="273"/>
      <c r="AH488" s="273"/>
      <c r="AI488" s="273"/>
      <c r="AJ488" s="225"/>
    </row>
    <row r="489" spans="2:36" s="36" customFormat="1" ht="100.5" customHeight="1" x14ac:dyDescent="0.3">
      <c r="B489" s="225" t="s">
        <v>433</v>
      </c>
      <c r="C489" s="225" t="s">
        <v>434</v>
      </c>
      <c r="D489" s="225" t="s">
        <v>106</v>
      </c>
      <c r="E489" s="227" t="s">
        <v>67</v>
      </c>
      <c r="F489" s="227" t="s">
        <v>134</v>
      </c>
      <c r="G489" s="227" t="s">
        <v>147</v>
      </c>
      <c r="H489" s="225" t="s">
        <v>70</v>
      </c>
      <c r="I489" s="225" t="s">
        <v>79</v>
      </c>
      <c r="J489" s="11" t="s">
        <v>208</v>
      </c>
      <c r="K489" s="7" t="s">
        <v>107</v>
      </c>
      <c r="L489" s="7" t="s">
        <v>86</v>
      </c>
      <c r="M489" s="63">
        <v>40</v>
      </c>
      <c r="N489" s="273" t="s">
        <v>108</v>
      </c>
      <c r="O489" s="225" t="s">
        <v>422</v>
      </c>
      <c r="P489" s="225" t="s">
        <v>75</v>
      </c>
      <c r="Q489" s="225" t="s">
        <v>76</v>
      </c>
      <c r="R489" s="274" t="s">
        <v>77</v>
      </c>
      <c r="S489" s="274" t="s">
        <v>109</v>
      </c>
      <c r="T489" s="275">
        <f>V489+Y489</f>
        <v>72760</v>
      </c>
      <c r="U489" s="275" t="s">
        <v>79</v>
      </c>
      <c r="V489" s="238">
        <v>61846</v>
      </c>
      <c r="W489" s="276" t="s">
        <v>79</v>
      </c>
      <c r="X489" s="276" t="s">
        <v>79</v>
      </c>
      <c r="Y489" s="276">
        <v>10914</v>
      </c>
      <c r="Z489" s="276" t="s">
        <v>98</v>
      </c>
      <c r="AA489" s="276" t="s">
        <v>79</v>
      </c>
      <c r="AB489" s="276">
        <v>12840</v>
      </c>
      <c r="AC489" s="273" t="s">
        <v>149</v>
      </c>
      <c r="AD489" s="272" t="s">
        <v>79</v>
      </c>
      <c r="AE489" s="272">
        <f>V489+Y489</f>
        <v>72760</v>
      </c>
      <c r="AF489" s="273" t="s">
        <v>79</v>
      </c>
      <c r="AG489" s="273" t="s">
        <v>33</v>
      </c>
      <c r="AH489" s="273" t="s">
        <v>161</v>
      </c>
      <c r="AI489" s="273" t="s">
        <v>179</v>
      </c>
      <c r="AJ489" s="273"/>
    </row>
    <row r="490" spans="2:36" s="36" customFormat="1" ht="58.2" customHeight="1" x14ac:dyDescent="0.3">
      <c r="B490" s="225"/>
      <c r="C490" s="225"/>
      <c r="D490" s="225"/>
      <c r="E490" s="227"/>
      <c r="F490" s="227"/>
      <c r="G490" s="227"/>
      <c r="H490" s="225"/>
      <c r="I490" s="225"/>
      <c r="J490" s="11" t="s">
        <v>111</v>
      </c>
      <c r="K490" s="7" t="s">
        <v>112</v>
      </c>
      <c r="L490" s="7" t="s">
        <v>85</v>
      </c>
      <c r="M490" s="63">
        <v>2</v>
      </c>
      <c r="N490" s="273"/>
      <c r="O490" s="225"/>
      <c r="P490" s="225"/>
      <c r="Q490" s="225"/>
      <c r="R490" s="274"/>
      <c r="S490" s="274"/>
      <c r="T490" s="275"/>
      <c r="U490" s="275"/>
      <c r="V490" s="239"/>
      <c r="W490" s="276"/>
      <c r="X490" s="276"/>
      <c r="Y490" s="276"/>
      <c r="Z490" s="276"/>
      <c r="AA490" s="276"/>
      <c r="AB490" s="276"/>
      <c r="AC490" s="273"/>
      <c r="AD490" s="272"/>
      <c r="AE490" s="272"/>
      <c r="AF490" s="225"/>
      <c r="AG490" s="273"/>
      <c r="AH490" s="273"/>
      <c r="AI490" s="273"/>
      <c r="AJ490" s="225"/>
    </row>
    <row r="491" spans="2:36" s="36" customFormat="1" ht="43.2" customHeight="1" x14ac:dyDescent="0.3">
      <c r="B491" s="225"/>
      <c r="C491" s="225"/>
      <c r="D491" s="225"/>
      <c r="E491" s="227"/>
      <c r="F491" s="227"/>
      <c r="G491" s="227"/>
      <c r="H491" s="225"/>
      <c r="I491" s="225"/>
      <c r="J491" s="11" t="s">
        <v>127</v>
      </c>
      <c r="K491" s="7" t="s">
        <v>128</v>
      </c>
      <c r="L491" s="7" t="s">
        <v>85</v>
      </c>
      <c r="M491" s="63">
        <v>40</v>
      </c>
      <c r="N491" s="273"/>
      <c r="O491" s="225"/>
      <c r="P491" s="225"/>
      <c r="Q491" s="225"/>
      <c r="R491" s="274"/>
      <c r="S491" s="274"/>
      <c r="T491" s="275"/>
      <c r="U491" s="275"/>
      <c r="V491" s="240"/>
      <c r="W491" s="276"/>
      <c r="X491" s="276"/>
      <c r="Y491" s="276"/>
      <c r="Z491" s="276"/>
      <c r="AA491" s="276"/>
      <c r="AB491" s="276"/>
      <c r="AC491" s="273"/>
      <c r="AD491" s="272"/>
      <c r="AE491" s="272"/>
      <c r="AF491" s="225"/>
      <c r="AG491" s="273"/>
      <c r="AH491" s="273"/>
      <c r="AI491" s="273"/>
      <c r="AJ491" s="225"/>
    </row>
    <row r="492" spans="2:36" s="36" customFormat="1" ht="100.5" customHeight="1" x14ac:dyDescent="0.3">
      <c r="B492" s="225" t="s">
        <v>435</v>
      </c>
      <c r="C492" s="225" t="s">
        <v>421</v>
      </c>
      <c r="D492" s="225" t="s">
        <v>106</v>
      </c>
      <c r="E492" s="227" t="s">
        <v>67</v>
      </c>
      <c r="F492" s="227" t="s">
        <v>134</v>
      </c>
      <c r="G492" s="227" t="s">
        <v>147</v>
      </c>
      <c r="H492" s="225" t="s">
        <v>70</v>
      </c>
      <c r="I492" s="225" t="s">
        <v>79</v>
      </c>
      <c r="J492" s="11" t="s">
        <v>208</v>
      </c>
      <c r="K492" s="7" t="s">
        <v>107</v>
      </c>
      <c r="L492" s="7" t="s">
        <v>86</v>
      </c>
      <c r="M492" s="63">
        <v>40</v>
      </c>
      <c r="N492" s="273" t="s">
        <v>108</v>
      </c>
      <c r="O492" s="225" t="s">
        <v>422</v>
      </c>
      <c r="P492" s="225" t="s">
        <v>75</v>
      </c>
      <c r="Q492" s="225" t="s">
        <v>76</v>
      </c>
      <c r="R492" s="274" t="s">
        <v>77</v>
      </c>
      <c r="S492" s="274" t="s">
        <v>109</v>
      </c>
      <c r="T492" s="275">
        <f>V492+Y492</f>
        <v>150449.68</v>
      </c>
      <c r="U492" s="275" t="s">
        <v>79</v>
      </c>
      <c r="V492" s="238">
        <v>127882.2</v>
      </c>
      <c r="W492" s="276" t="s">
        <v>79</v>
      </c>
      <c r="X492" s="276" t="s">
        <v>79</v>
      </c>
      <c r="Y492" s="276">
        <v>22567.48</v>
      </c>
      <c r="Z492" s="276" t="s">
        <v>98</v>
      </c>
      <c r="AA492" s="276" t="s">
        <v>79</v>
      </c>
      <c r="AB492" s="276">
        <v>26549.94</v>
      </c>
      <c r="AC492" s="273" t="s">
        <v>149</v>
      </c>
      <c r="AD492" s="272" t="s">
        <v>79</v>
      </c>
      <c r="AE492" s="272">
        <f>V492+Y492</f>
        <v>150449.68</v>
      </c>
      <c r="AF492" s="273" t="s">
        <v>79</v>
      </c>
      <c r="AG492" s="273" t="s">
        <v>33</v>
      </c>
      <c r="AH492" s="273" t="s">
        <v>161</v>
      </c>
      <c r="AI492" s="273" t="s">
        <v>179</v>
      </c>
      <c r="AJ492" s="273"/>
    </row>
    <row r="493" spans="2:36" s="36" customFormat="1" ht="58.2" customHeight="1" x14ac:dyDescent="0.3">
      <c r="B493" s="225"/>
      <c r="C493" s="225"/>
      <c r="D493" s="225"/>
      <c r="E493" s="227"/>
      <c r="F493" s="227"/>
      <c r="G493" s="227"/>
      <c r="H493" s="225"/>
      <c r="I493" s="225"/>
      <c r="J493" s="11" t="s">
        <v>111</v>
      </c>
      <c r="K493" s="7" t="s">
        <v>112</v>
      </c>
      <c r="L493" s="7" t="s">
        <v>85</v>
      </c>
      <c r="M493" s="63">
        <v>1</v>
      </c>
      <c r="N493" s="273"/>
      <c r="O493" s="225"/>
      <c r="P493" s="225"/>
      <c r="Q493" s="225"/>
      <c r="R493" s="274"/>
      <c r="S493" s="274"/>
      <c r="T493" s="275"/>
      <c r="U493" s="275"/>
      <c r="V493" s="239"/>
      <c r="W493" s="276"/>
      <c r="X493" s="276"/>
      <c r="Y493" s="276"/>
      <c r="Z493" s="276"/>
      <c r="AA493" s="276"/>
      <c r="AB493" s="276"/>
      <c r="AC493" s="273"/>
      <c r="AD493" s="272"/>
      <c r="AE493" s="272"/>
      <c r="AF493" s="225"/>
      <c r="AG493" s="273"/>
      <c r="AH493" s="273"/>
      <c r="AI493" s="273"/>
      <c r="AJ493" s="225"/>
    </row>
    <row r="494" spans="2:36" s="36" customFormat="1" ht="43.2" customHeight="1" x14ac:dyDescent="0.3">
      <c r="B494" s="225"/>
      <c r="C494" s="225"/>
      <c r="D494" s="225"/>
      <c r="E494" s="227"/>
      <c r="F494" s="227"/>
      <c r="G494" s="227"/>
      <c r="H494" s="225"/>
      <c r="I494" s="225"/>
      <c r="J494" s="11" t="s">
        <v>127</v>
      </c>
      <c r="K494" s="7" t="s">
        <v>128</v>
      </c>
      <c r="L494" s="7" t="s">
        <v>85</v>
      </c>
      <c r="M494" s="63">
        <v>60</v>
      </c>
      <c r="N494" s="273"/>
      <c r="O494" s="225"/>
      <c r="P494" s="225"/>
      <c r="Q494" s="225"/>
      <c r="R494" s="274"/>
      <c r="S494" s="274"/>
      <c r="T494" s="275"/>
      <c r="U494" s="275"/>
      <c r="V494" s="240"/>
      <c r="W494" s="276"/>
      <c r="X494" s="276"/>
      <c r="Y494" s="276"/>
      <c r="Z494" s="276"/>
      <c r="AA494" s="276"/>
      <c r="AB494" s="276"/>
      <c r="AC494" s="273"/>
      <c r="AD494" s="272"/>
      <c r="AE494" s="272"/>
      <c r="AF494" s="225"/>
      <c r="AG494" s="273"/>
      <c r="AH494" s="273"/>
      <c r="AI494" s="273"/>
      <c r="AJ494" s="225"/>
    </row>
    <row r="495" spans="2:36" s="36" customFormat="1" ht="100.5" customHeight="1" x14ac:dyDescent="0.3">
      <c r="B495" s="225" t="s">
        <v>436</v>
      </c>
      <c r="C495" s="225" t="s">
        <v>430</v>
      </c>
      <c r="D495" s="225" t="s">
        <v>106</v>
      </c>
      <c r="E495" s="227" t="s">
        <v>67</v>
      </c>
      <c r="F495" s="227" t="s">
        <v>134</v>
      </c>
      <c r="G495" s="227" t="s">
        <v>147</v>
      </c>
      <c r="H495" s="225" t="s">
        <v>70</v>
      </c>
      <c r="I495" s="225" t="s">
        <v>79</v>
      </c>
      <c r="J495" s="11" t="s">
        <v>208</v>
      </c>
      <c r="K495" s="7" t="s">
        <v>107</v>
      </c>
      <c r="L495" s="7" t="s">
        <v>86</v>
      </c>
      <c r="M495" s="63">
        <v>40</v>
      </c>
      <c r="N495" s="273" t="s">
        <v>108</v>
      </c>
      <c r="O495" s="225" t="s">
        <v>422</v>
      </c>
      <c r="P495" s="225" t="s">
        <v>75</v>
      </c>
      <c r="Q495" s="225" t="s">
        <v>76</v>
      </c>
      <c r="R495" s="274" t="s">
        <v>77</v>
      </c>
      <c r="S495" s="274" t="s">
        <v>109</v>
      </c>
      <c r="T495" s="275">
        <f>V495+Y495</f>
        <v>54570</v>
      </c>
      <c r="U495" s="275" t="s">
        <v>79</v>
      </c>
      <c r="V495" s="238">
        <v>46384.52</v>
      </c>
      <c r="W495" s="276" t="s">
        <v>79</v>
      </c>
      <c r="X495" s="276" t="s">
        <v>79</v>
      </c>
      <c r="Y495" s="276">
        <v>8185.48</v>
      </c>
      <c r="Z495" s="276" t="s">
        <v>98</v>
      </c>
      <c r="AA495" s="276" t="s">
        <v>79</v>
      </c>
      <c r="AB495" s="276">
        <v>9630</v>
      </c>
      <c r="AC495" s="273" t="s">
        <v>149</v>
      </c>
      <c r="AD495" s="272" t="s">
        <v>79</v>
      </c>
      <c r="AE495" s="272">
        <f>V495+Y495</f>
        <v>54570</v>
      </c>
      <c r="AF495" s="273" t="s">
        <v>79</v>
      </c>
      <c r="AG495" s="273" t="s">
        <v>33</v>
      </c>
      <c r="AH495" s="273" t="s">
        <v>248</v>
      </c>
      <c r="AI495" s="273" t="s">
        <v>253</v>
      </c>
      <c r="AJ495" s="273"/>
    </row>
    <row r="496" spans="2:36" s="36" customFormat="1" ht="58.2" customHeight="1" x14ac:dyDescent="0.3">
      <c r="B496" s="225"/>
      <c r="C496" s="225"/>
      <c r="D496" s="225"/>
      <c r="E496" s="227"/>
      <c r="F496" s="227"/>
      <c r="G496" s="227"/>
      <c r="H496" s="225"/>
      <c r="I496" s="225"/>
      <c r="J496" s="11" t="s">
        <v>111</v>
      </c>
      <c r="K496" s="7" t="s">
        <v>112</v>
      </c>
      <c r="L496" s="7" t="s">
        <v>85</v>
      </c>
      <c r="M496" s="63">
        <v>1</v>
      </c>
      <c r="N496" s="273"/>
      <c r="O496" s="225"/>
      <c r="P496" s="225"/>
      <c r="Q496" s="225"/>
      <c r="R496" s="274"/>
      <c r="S496" s="274"/>
      <c r="T496" s="275"/>
      <c r="U496" s="275"/>
      <c r="V496" s="239"/>
      <c r="W496" s="276"/>
      <c r="X496" s="276"/>
      <c r="Y496" s="276"/>
      <c r="Z496" s="276"/>
      <c r="AA496" s="276"/>
      <c r="AB496" s="276"/>
      <c r="AC496" s="273"/>
      <c r="AD496" s="272"/>
      <c r="AE496" s="272"/>
      <c r="AF496" s="225"/>
      <c r="AG496" s="273"/>
      <c r="AH496" s="273"/>
      <c r="AI496" s="273"/>
      <c r="AJ496" s="225"/>
    </row>
    <row r="497" spans="2:36" s="36" customFormat="1" ht="43.2" customHeight="1" x14ac:dyDescent="0.3">
      <c r="B497" s="225"/>
      <c r="C497" s="225"/>
      <c r="D497" s="225"/>
      <c r="E497" s="227"/>
      <c r="F497" s="227"/>
      <c r="G497" s="227"/>
      <c r="H497" s="225"/>
      <c r="I497" s="225"/>
      <c r="J497" s="11" t="s">
        <v>127</v>
      </c>
      <c r="K497" s="7" t="s">
        <v>128</v>
      </c>
      <c r="L497" s="7" t="s">
        <v>85</v>
      </c>
      <c r="M497" s="63">
        <v>40</v>
      </c>
      <c r="N497" s="273"/>
      <c r="O497" s="225"/>
      <c r="P497" s="225"/>
      <c r="Q497" s="225"/>
      <c r="R497" s="274"/>
      <c r="S497" s="274"/>
      <c r="T497" s="275"/>
      <c r="U497" s="275"/>
      <c r="V497" s="240"/>
      <c r="W497" s="276"/>
      <c r="X497" s="276"/>
      <c r="Y497" s="276"/>
      <c r="Z497" s="276"/>
      <c r="AA497" s="276"/>
      <c r="AB497" s="276"/>
      <c r="AC497" s="273"/>
      <c r="AD497" s="272"/>
      <c r="AE497" s="272"/>
      <c r="AF497" s="225"/>
      <c r="AG497" s="273"/>
      <c r="AH497" s="273"/>
      <c r="AI497" s="273"/>
      <c r="AJ497" s="225"/>
    </row>
    <row r="498" spans="2:36" s="36" customFormat="1" ht="96.6" x14ac:dyDescent="0.3">
      <c r="B498" s="266" t="s">
        <v>1190</v>
      </c>
      <c r="C498" s="266" t="s">
        <v>1002</v>
      </c>
      <c r="D498" s="266" t="s">
        <v>106</v>
      </c>
      <c r="E498" s="308" t="s">
        <v>67</v>
      </c>
      <c r="F498" s="308" t="s">
        <v>134</v>
      </c>
      <c r="G498" s="308" t="s">
        <v>147</v>
      </c>
      <c r="H498" s="266" t="s">
        <v>70</v>
      </c>
      <c r="I498" s="266" t="s">
        <v>79</v>
      </c>
      <c r="J498" s="20" t="s">
        <v>208</v>
      </c>
      <c r="K498" s="27" t="s">
        <v>107</v>
      </c>
      <c r="L498" s="27" t="s">
        <v>86</v>
      </c>
      <c r="M498" s="61">
        <v>40</v>
      </c>
      <c r="N498" s="314" t="s">
        <v>108</v>
      </c>
      <c r="O498" s="266" t="s">
        <v>422</v>
      </c>
      <c r="P498" s="266" t="s">
        <v>75</v>
      </c>
      <c r="Q498" s="266" t="s">
        <v>76</v>
      </c>
      <c r="R498" s="408" t="s">
        <v>77</v>
      </c>
      <c r="S498" s="408" t="s">
        <v>109</v>
      </c>
      <c r="T498" s="312">
        <f>V498+Y498</f>
        <v>37168.380000000005</v>
      </c>
      <c r="U498" s="312" t="s">
        <v>79</v>
      </c>
      <c r="V498" s="283">
        <v>31593.13</v>
      </c>
      <c r="W498" s="284" t="s">
        <v>79</v>
      </c>
      <c r="X498" s="284" t="s">
        <v>79</v>
      </c>
      <c r="Y498" s="284">
        <v>5575.25</v>
      </c>
      <c r="Z498" s="284" t="s">
        <v>98</v>
      </c>
      <c r="AA498" s="284" t="s">
        <v>79</v>
      </c>
      <c r="AB498" s="284">
        <v>6559.13</v>
      </c>
      <c r="AC498" s="314" t="s">
        <v>149</v>
      </c>
      <c r="AD498" s="313" t="s">
        <v>79</v>
      </c>
      <c r="AE498" s="313">
        <f>V498+Y498</f>
        <v>37168.380000000005</v>
      </c>
      <c r="AF498" s="266" t="s">
        <v>79</v>
      </c>
      <c r="AG498" s="314" t="s">
        <v>33</v>
      </c>
      <c r="AH498" s="314" t="s">
        <v>248</v>
      </c>
      <c r="AI498" s="314" t="s">
        <v>253</v>
      </c>
      <c r="AJ498" s="266"/>
    </row>
    <row r="499" spans="2:36" s="36" customFormat="1" ht="58.2" customHeight="1" x14ac:dyDescent="0.3">
      <c r="B499" s="266"/>
      <c r="C499" s="266"/>
      <c r="D499" s="266"/>
      <c r="E499" s="308"/>
      <c r="F499" s="308"/>
      <c r="G499" s="308"/>
      <c r="H499" s="266"/>
      <c r="I499" s="266"/>
      <c r="J499" s="20" t="s">
        <v>111</v>
      </c>
      <c r="K499" s="27" t="s">
        <v>112</v>
      </c>
      <c r="L499" s="27" t="s">
        <v>85</v>
      </c>
      <c r="M499" s="61">
        <v>1</v>
      </c>
      <c r="N499" s="314"/>
      <c r="O499" s="266"/>
      <c r="P499" s="266"/>
      <c r="Q499" s="266"/>
      <c r="R499" s="408"/>
      <c r="S499" s="408"/>
      <c r="T499" s="312"/>
      <c r="U499" s="312"/>
      <c r="V499" s="287"/>
      <c r="W499" s="284"/>
      <c r="X499" s="284"/>
      <c r="Y499" s="284"/>
      <c r="Z499" s="284"/>
      <c r="AA499" s="284"/>
      <c r="AB499" s="284"/>
      <c r="AC499" s="314"/>
      <c r="AD499" s="313"/>
      <c r="AE499" s="313"/>
      <c r="AF499" s="266"/>
      <c r="AG499" s="314"/>
      <c r="AH499" s="314"/>
      <c r="AI499" s="314"/>
      <c r="AJ499" s="266"/>
    </row>
    <row r="500" spans="2:36" s="36" customFormat="1" ht="43.2" customHeight="1" x14ac:dyDescent="0.3">
      <c r="B500" s="266"/>
      <c r="C500" s="266"/>
      <c r="D500" s="266"/>
      <c r="E500" s="308"/>
      <c r="F500" s="308"/>
      <c r="G500" s="308"/>
      <c r="H500" s="266"/>
      <c r="I500" s="266"/>
      <c r="J500" s="20" t="s">
        <v>127</v>
      </c>
      <c r="K500" s="27" t="s">
        <v>128</v>
      </c>
      <c r="L500" s="27" t="s">
        <v>85</v>
      </c>
      <c r="M500" s="61">
        <v>20</v>
      </c>
      <c r="N500" s="314"/>
      <c r="O500" s="266"/>
      <c r="P500" s="266"/>
      <c r="Q500" s="266"/>
      <c r="R500" s="408"/>
      <c r="S500" s="408"/>
      <c r="T500" s="312"/>
      <c r="U500" s="312"/>
      <c r="V500" s="288"/>
      <c r="W500" s="284"/>
      <c r="X500" s="284"/>
      <c r="Y500" s="284"/>
      <c r="Z500" s="284"/>
      <c r="AA500" s="284"/>
      <c r="AB500" s="284"/>
      <c r="AC500" s="314"/>
      <c r="AD500" s="313"/>
      <c r="AE500" s="313"/>
      <c r="AF500" s="266"/>
      <c r="AG500" s="314"/>
      <c r="AH500" s="314"/>
      <c r="AI500" s="314"/>
      <c r="AJ500" s="266"/>
    </row>
    <row r="501" spans="2:36" s="36" customFormat="1" ht="96.6" x14ac:dyDescent="0.3">
      <c r="B501" s="225" t="s">
        <v>437</v>
      </c>
      <c r="C501" s="225" t="s">
        <v>432</v>
      </c>
      <c r="D501" s="225" t="s">
        <v>106</v>
      </c>
      <c r="E501" s="227" t="s">
        <v>67</v>
      </c>
      <c r="F501" s="227" t="s">
        <v>134</v>
      </c>
      <c r="G501" s="227" t="s">
        <v>147</v>
      </c>
      <c r="H501" s="225" t="s">
        <v>70</v>
      </c>
      <c r="I501" s="225" t="s">
        <v>79</v>
      </c>
      <c r="J501" s="11" t="s">
        <v>208</v>
      </c>
      <c r="K501" s="7" t="s">
        <v>107</v>
      </c>
      <c r="L501" s="7" t="s">
        <v>86</v>
      </c>
      <c r="M501" s="63">
        <v>40</v>
      </c>
      <c r="N501" s="273" t="s">
        <v>108</v>
      </c>
      <c r="O501" s="225" t="s">
        <v>422</v>
      </c>
      <c r="P501" s="225" t="s">
        <v>75</v>
      </c>
      <c r="Q501" s="225" t="s">
        <v>76</v>
      </c>
      <c r="R501" s="274" t="s">
        <v>77</v>
      </c>
      <c r="S501" s="274" t="s">
        <v>109</v>
      </c>
      <c r="T501" s="275">
        <f>V501+Y501</f>
        <v>100864.98</v>
      </c>
      <c r="U501" s="275" t="s">
        <v>79</v>
      </c>
      <c r="V501" s="238">
        <v>85735.23</v>
      </c>
      <c r="W501" s="276" t="s">
        <v>79</v>
      </c>
      <c r="X501" s="276" t="s">
        <v>79</v>
      </c>
      <c r="Y501" s="276">
        <v>15129.75</v>
      </c>
      <c r="Z501" s="276" t="s">
        <v>98</v>
      </c>
      <c r="AA501" s="276" t="s">
        <v>79</v>
      </c>
      <c r="AB501" s="276">
        <v>17799.71</v>
      </c>
      <c r="AC501" s="273" t="s">
        <v>149</v>
      </c>
      <c r="AD501" s="272" t="s">
        <v>79</v>
      </c>
      <c r="AE501" s="272">
        <f>V501+Y501</f>
        <v>100864.98</v>
      </c>
      <c r="AF501" s="225" t="s">
        <v>79</v>
      </c>
      <c r="AG501" s="273" t="s">
        <v>33</v>
      </c>
      <c r="AH501" s="273" t="s">
        <v>248</v>
      </c>
      <c r="AI501" s="273" t="s">
        <v>253</v>
      </c>
      <c r="AJ501" s="225"/>
    </row>
    <row r="502" spans="2:36" s="36" customFormat="1" ht="58.2" customHeight="1" x14ac:dyDescent="0.3">
      <c r="B502" s="225"/>
      <c r="C502" s="225"/>
      <c r="D502" s="225"/>
      <c r="E502" s="227"/>
      <c r="F502" s="227"/>
      <c r="G502" s="227"/>
      <c r="H502" s="225"/>
      <c r="I502" s="225"/>
      <c r="J502" s="11" t="s">
        <v>111</v>
      </c>
      <c r="K502" s="7" t="s">
        <v>112</v>
      </c>
      <c r="L502" s="7" t="s">
        <v>85</v>
      </c>
      <c r="M502" s="63">
        <v>1</v>
      </c>
      <c r="N502" s="273"/>
      <c r="O502" s="225"/>
      <c r="P502" s="225"/>
      <c r="Q502" s="225"/>
      <c r="R502" s="274"/>
      <c r="S502" s="274"/>
      <c r="T502" s="275"/>
      <c r="U502" s="275"/>
      <c r="V502" s="239"/>
      <c r="W502" s="276"/>
      <c r="X502" s="276"/>
      <c r="Y502" s="276"/>
      <c r="Z502" s="276"/>
      <c r="AA502" s="276"/>
      <c r="AB502" s="276"/>
      <c r="AC502" s="273"/>
      <c r="AD502" s="272"/>
      <c r="AE502" s="272"/>
      <c r="AF502" s="225"/>
      <c r="AG502" s="273"/>
      <c r="AH502" s="273"/>
      <c r="AI502" s="273"/>
      <c r="AJ502" s="225"/>
    </row>
    <row r="503" spans="2:36" s="36" customFormat="1" ht="43.2" customHeight="1" x14ac:dyDescent="0.3">
      <c r="B503" s="225"/>
      <c r="C503" s="225"/>
      <c r="D503" s="261"/>
      <c r="E503" s="311"/>
      <c r="F503" s="227"/>
      <c r="G503" s="227"/>
      <c r="H503" s="261"/>
      <c r="I503" s="261"/>
      <c r="J503" s="11" t="s">
        <v>127</v>
      </c>
      <c r="K503" s="7" t="s">
        <v>128</v>
      </c>
      <c r="L503" s="7" t="s">
        <v>85</v>
      </c>
      <c r="M503" s="63">
        <v>10</v>
      </c>
      <c r="N503" s="232"/>
      <c r="O503" s="261"/>
      <c r="P503" s="261"/>
      <c r="Q503" s="261"/>
      <c r="R503" s="309"/>
      <c r="S503" s="309"/>
      <c r="T503" s="235"/>
      <c r="U503" s="235"/>
      <c r="V503" s="239"/>
      <c r="W503" s="238"/>
      <c r="X503" s="238"/>
      <c r="Y503" s="238"/>
      <c r="Z503" s="238"/>
      <c r="AA503" s="238"/>
      <c r="AB503" s="238"/>
      <c r="AC503" s="232"/>
      <c r="AD503" s="292"/>
      <c r="AE503" s="292"/>
      <c r="AF503" s="261"/>
      <c r="AG503" s="232"/>
      <c r="AH503" s="273"/>
      <c r="AI503" s="273"/>
      <c r="AJ503" s="225"/>
    </row>
    <row r="504" spans="2:36" ht="41.4" x14ac:dyDescent="0.3">
      <c r="B504" s="266" t="s">
        <v>1191</v>
      </c>
      <c r="C504" s="266" t="s">
        <v>427</v>
      </c>
      <c r="D504" s="266" t="s">
        <v>66</v>
      </c>
      <c r="E504" s="308" t="s">
        <v>67</v>
      </c>
      <c r="F504" s="308" t="s">
        <v>132</v>
      </c>
      <c r="G504" s="308" t="s">
        <v>69</v>
      </c>
      <c r="H504" s="266" t="s">
        <v>70</v>
      </c>
      <c r="I504" s="266" t="s">
        <v>79</v>
      </c>
      <c r="J504" s="20" t="s">
        <v>113</v>
      </c>
      <c r="K504" s="27" t="s">
        <v>114</v>
      </c>
      <c r="L504" s="27" t="s">
        <v>115</v>
      </c>
      <c r="M504" s="27">
        <v>2</v>
      </c>
      <c r="N504" s="314" t="s">
        <v>108</v>
      </c>
      <c r="O504" s="266" t="s">
        <v>422</v>
      </c>
      <c r="P504" s="266" t="s">
        <v>75</v>
      </c>
      <c r="Q504" s="266" t="s">
        <v>76</v>
      </c>
      <c r="R504" s="408" t="s">
        <v>77</v>
      </c>
      <c r="S504" s="408" t="s">
        <v>109</v>
      </c>
      <c r="T504" s="312">
        <f>V504+Y504</f>
        <v>113152.5</v>
      </c>
      <c r="U504" s="312" t="s">
        <v>79</v>
      </c>
      <c r="V504" s="284">
        <v>96179.62</v>
      </c>
      <c r="W504" s="284" t="s">
        <v>79</v>
      </c>
      <c r="X504" s="284" t="s">
        <v>79</v>
      </c>
      <c r="Y504" s="284">
        <v>16972.88</v>
      </c>
      <c r="Z504" s="284" t="s">
        <v>79</v>
      </c>
      <c r="AA504" s="284" t="s">
        <v>79</v>
      </c>
      <c r="AB504" s="284">
        <v>37717.5</v>
      </c>
      <c r="AC504" s="314" t="s">
        <v>80</v>
      </c>
      <c r="AD504" s="313" t="s">
        <v>79</v>
      </c>
      <c r="AE504" s="313">
        <f>V504+Y504</f>
        <v>113152.5</v>
      </c>
      <c r="AF504" s="266" t="s">
        <v>79</v>
      </c>
      <c r="AG504" s="314" t="s">
        <v>33</v>
      </c>
      <c r="AH504" s="314" t="s">
        <v>161</v>
      </c>
      <c r="AI504" s="314" t="s">
        <v>179</v>
      </c>
      <c r="AJ504" s="266"/>
    </row>
    <row r="505" spans="2:36" ht="55.2" x14ac:dyDescent="0.3">
      <c r="B505" s="266"/>
      <c r="C505" s="266"/>
      <c r="D505" s="266"/>
      <c r="E505" s="308"/>
      <c r="F505" s="308"/>
      <c r="G505" s="308"/>
      <c r="H505" s="266"/>
      <c r="I505" s="266"/>
      <c r="J505" s="20" t="s">
        <v>116</v>
      </c>
      <c r="K505" s="27" t="s">
        <v>117</v>
      </c>
      <c r="L505" s="27" t="s">
        <v>85</v>
      </c>
      <c r="M505" s="27">
        <v>2</v>
      </c>
      <c r="N505" s="314"/>
      <c r="O505" s="266"/>
      <c r="P505" s="266"/>
      <c r="Q505" s="266"/>
      <c r="R505" s="408"/>
      <c r="S505" s="408"/>
      <c r="T505" s="312"/>
      <c r="U505" s="312"/>
      <c r="V505" s="284"/>
      <c r="W505" s="284"/>
      <c r="X505" s="284"/>
      <c r="Y505" s="284"/>
      <c r="Z505" s="284"/>
      <c r="AA505" s="284"/>
      <c r="AB505" s="284"/>
      <c r="AC505" s="314"/>
      <c r="AD505" s="313"/>
      <c r="AE505" s="313"/>
      <c r="AF505" s="266"/>
      <c r="AG505" s="314"/>
      <c r="AH505" s="314"/>
      <c r="AI505" s="314"/>
      <c r="AJ505" s="266"/>
    </row>
    <row r="506" spans="2:36" ht="41.4" x14ac:dyDescent="0.3">
      <c r="B506" s="266"/>
      <c r="C506" s="266"/>
      <c r="D506" s="266"/>
      <c r="E506" s="308"/>
      <c r="F506" s="308"/>
      <c r="G506" s="308"/>
      <c r="H506" s="266"/>
      <c r="I506" s="266"/>
      <c r="J506" s="20" t="s">
        <v>209</v>
      </c>
      <c r="K506" s="27" t="s">
        <v>118</v>
      </c>
      <c r="L506" s="27" t="s">
        <v>119</v>
      </c>
      <c r="M506" s="27">
        <v>2</v>
      </c>
      <c r="N506" s="314"/>
      <c r="O506" s="266"/>
      <c r="P506" s="266"/>
      <c r="Q506" s="266"/>
      <c r="R506" s="408"/>
      <c r="S506" s="408"/>
      <c r="T506" s="312"/>
      <c r="U506" s="312"/>
      <c r="V506" s="284"/>
      <c r="W506" s="284"/>
      <c r="X506" s="284"/>
      <c r="Y506" s="284"/>
      <c r="Z506" s="284"/>
      <c r="AA506" s="284"/>
      <c r="AB506" s="284"/>
      <c r="AC506" s="314"/>
      <c r="AD506" s="313"/>
      <c r="AE506" s="313"/>
      <c r="AF506" s="266"/>
      <c r="AG506" s="314"/>
      <c r="AH506" s="314"/>
      <c r="AI506" s="314"/>
      <c r="AJ506" s="266"/>
    </row>
    <row r="507" spans="2:36" ht="54" customHeight="1" x14ac:dyDescent="0.3">
      <c r="B507" s="266"/>
      <c r="C507" s="266"/>
      <c r="D507" s="266"/>
      <c r="E507" s="308"/>
      <c r="F507" s="308"/>
      <c r="G507" s="308"/>
      <c r="H507" s="266"/>
      <c r="I507" s="266"/>
      <c r="J507" s="20" t="s">
        <v>120</v>
      </c>
      <c r="K507" s="27" t="s">
        <v>121</v>
      </c>
      <c r="L507" s="27" t="s">
        <v>119</v>
      </c>
      <c r="M507" s="61">
        <v>2</v>
      </c>
      <c r="N507" s="314"/>
      <c r="O507" s="266"/>
      <c r="P507" s="266"/>
      <c r="Q507" s="266"/>
      <c r="R507" s="408"/>
      <c r="S507" s="408"/>
      <c r="T507" s="312"/>
      <c r="U507" s="312"/>
      <c r="V507" s="284"/>
      <c r="W507" s="284"/>
      <c r="X507" s="284"/>
      <c r="Y507" s="284"/>
      <c r="Z507" s="284"/>
      <c r="AA507" s="284"/>
      <c r="AB507" s="284"/>
      <c r="AC507" s="314"/>
      <c r="AD507" s="313"/>
      <c r="AE507" s="313"/>
      <c r="AF507" s="266"/>
      <c r="AG507" s="314"/>
      <c r="AH507" s="314"/>
      <c r="AI507" s="314"/>
      <c r="AJ507" s="266"/>
    </row>
    <row r="508" spans="2:36" s="36" customFormat="1" ht="100.5" customHeight="1" x14ac:dyDescent="0.3">
      <c r="B508" s="225" t="s">
        <v>986</v>
      </c>
      <c r="C508" s="225" t="s">
        <v>421</v>
      </c>
      <c r="D508" s="225" t="s">
        <v>106</v>
      </c>
      <c r="E508" s="227" t="s">
        <v>67</v>
      </c>
      <c r="F508" s="227" t="s">
        <v>134</v>
      </c>
      <c r="G508" s="227" t="s">
        <v>147</v>
      </c>
      <c r="H508" s="225" t="s">
        <v>70</v>
      </c>
      <c r="I508" s="225" t="s">
        <v>79</v>
      </c>
      <c r="J508" s="11" t="s">
        <v>208</v>
      </c>
      <c r="K508" s="7" t="s">
        <v>107</v>
      </c>
      <c r="L508" s="7" t="s">
        <v>86</v>
      </c>
      <c r="M508" s="63">
        <v>40</v>
      </c>
      <c r="N508" s="273" t="s">
        <v>108</v>
      </c>
      <c r="O508" s="225" t="s">
        <v>422</v>
      </c>
      <c r="P508" s="225" t="s">
        <v>75</v>
      </c>
      <c r="Q508" s="225" t="s">
        <v>76</v>
      </c>
      <c r="R508" s="274" t="s">
        <v>77</v>
      </c>
      <c r="S508" s="274" t="s">
        <v>109</v>
      </c>
      <c r="T508" s="275">
        <f>V508+Y508</f>
        <v>55631.839999999997</v>
      </c>
      <c r="U508" s="275" t="s">
        <v>79</v>
      </c>
      <c r="V508" s="238">
        <v>47287.040000000001</v>
      </c>
      <c r="W508" s="276" t="s">
        <v>79</v>
      </c>
      <c r="X508" s="276" t="s">
        <v>79</v>
      </c>
      <c r="Y508" s="276">
        <v>8344.7999999999993</v>
      </c>
      <c r="Z508" s="276" t="s">
        <v>98</v>
      </c>
      <c r="AA508" s="276" t="s">
        <v>79</v>
      </c>
      <c r="AB508" s="276">
        <v>9817.42</v>
      </c>
      <c r="AC508" s="273" t="s">
        <v>149</v>
      </c>
      <c r="AD508" s="272" t="s">
        <v>79</v>
      </c>
      <c r="AE508" s="272">
        <f>V508+Y508</f>
        <v>55631.839999999997</v>
      </c>
      <c r="AF508" s="273" t="s">
        <v>79</v>
      </c>
      <c r="AG508" s="273" t="s">
        <v>33</v>
      </c>
      <c r="AH508" s="273" t="s">
        <v>248</v>
      </c>
      <c r="AI508" s="273" t="s">
        <v>253</v>
      </c>
      <c r="AJ508" s="273"/>
    </row>
    <row r="509" spans="2:36" s="36" customFormat="1" ht="58.2" customHeight="1" x14ac:dyDescent="0.3">
      <c r="B509" s="225"/>
      <c r="C509" s="225"/>
      <c r="D509" s="225"/>
      <c r="E509" s="227"/>
      <c r="F509" s="227"/>
      <c r="G509" s="227"/>
      <c r="H509" s="225"/>
      <c r="I509" s="225"/>
      <c r="J509" s="11" t="s">
        <v>111</v>
      </c>
      <c r="K509" s="7" t="s">
        <v>112</v>
      </c>
      <c r="L509" s="7" t="s">
        <v>85</v>
      </c>
      <c r="M509" s="63">
        <v>1</v>
      </c>
      <c r="N509" s="273"/>
      <c r="O509" s="225"/>
      <c r="P509" s="225"/>
      <c r="Q509" s="225"/>
      <c r="R509" s="274"/>
      <c r="S509" s="274"/>
      <c r="T509" s="275"/>
      <c r="U509" s="275"/>
      <c r="V509" s="239"/>
      <c r="W509" s="276"/>
      <c r="X509" s="276"/>
      <c r="Y509" s="276"/>
      <c r="Z509" s="276"/>
      <c r="AA509" s="276"/>
      <c r="AB509" s="276"/>
      <c r="AC509" s="273"/>
      <c r="AD509" s="272"/>
      <c r="AE509" s="272"/>
      <c r="AF509" s="225"/>
      <c r="AG509" s="273"/>
      <c r="AH509" s="273"/>
      <c r="AI509" s="273"/>
      <c r="AJ509" s="225"/>
    </row>
    <row r="510" spans="2:36" s="36" customFormat="1" ht="43.2" customHeight="1" x14ac:dyDescent="0.3">
      <c r="B510" s="225"/>
      <c r="C510" s="225"/>
      <c r="D510" s="225"/>
      <c r="E510" s="227"/>
      <c r="F510" s="227"/>
      <c r="G510" s="227"/>
      <c r="H510" s="225"/>
      <c r="I510" s="225"/>
      <c r="J510" s="11" t="s">
        <v>127</v>
      </c>
      <c r="K510" s="7" t="s">
        <v>128</v>
      </c>
      <c r="L510" s="7" t="s">
        <v>85</v>
      </c>
      <c r="M510" s="63">
        <v>28</v>
      </c>
      <c r="N510" s="273"/>
      <c r="O510" s="225"/>
      <c r="P510" s="225"/>
      <c r="Q510" s="225"/>
      <c r="R510" s="274"/>
      <c r="S510" s="274"/>
      <c r="T510" s="275"/>
      <c r="U510" s="275"/>
      <c r="V510" s="240"/>
      <c r="W510" s="276"/>
      <c r="X510" s="276"/>
      <c r="Y510" s="276"/>
      <c r="Z510" s="276"/>
      <c r="AA510" s="276"/>
      <c r="AB510" s="276"/>
      <c r="AC510" s="273"/>
      <c r="AD510" s="272"/>
      <c r="AE510" s="272"/>
      <c r="AF510" s="225"/>
      <c r="AG510" s="273"/>
      <c r="AH510" s="273"/>
      <c r="AI510" s="273"/>
      <c r="AJ510" s="225"/>
    </row>
    <row r="511" spans="2:36" s="36" customFormat="1" ht="107.1" customHeight="1" x14ac:dyDescent="0.3">
      <c r="B511" s="225" t="s">
        <v>987</v>
      </c>
      <c r="C511" s="225" t="s">
        <v>424</v>
      </c>
      <c r="D511" s="225" t="s">
        <v>106</v>
      </c>
      <c r="E511" s="227" t="s">
        <v>67</v>
      </c>
      <c r="F511" s="227" t="s">
        <v>134</v>
      </c>
      <c r="G511" s="227" t="s">
        <v>147</v>
      </c>
      <c r="H511" s="225" t="s">
        <v>70</v>
      </c>
      <c r="I511" s="225" t="s">
        <v>79</v>
      </c>
      <c r="J511" s="11" t="s">
        <v>208</v>
      </c>
      <c r="K511" s="7" t="s">
        <v>107</v>
      </c>
      <c r="L511" s="7" t="s">
        <v>86</v>
      </c>
      <c r="M511" s="7">
        <v>40</v>
      </c>
      <c r="N511" s="273" t="s">
        <v>108</v>
      </c>
      <c r="O511" s="225" t="s">
        <v>422</v>
      </c>
      <c r="P511" s="225" t="s">
        <v>75</v>
      </c>
      <c r="Q511" s="225" t="s">
        <v>76</v>
      </c>
      <c r="R511" s="274" t="s">
        <v>77</v>
      </c>
      <c r="S511" s="274" t="s">
        <v>109</v>
      </c>
      <c r="T511" s="275">
        <f>V511+Y511</f>
        <v>28743.43</v>
      </c>
      <c r="U511" s="275" t="s">
        <v>79</v>
      </c>
      <c r="V511" s="238">
        <v>24431.919999999998</v>
      </c>
      <c r="W511" s="276" t="s">
        <v>79</v>
      </c>
      <c r="X511" s="276" t="s">
        <v>79</v>
      </c>
      <c r="Y511" s="276">
        <v>4311.51</v>
      </c>
      <c r="Z511" s="276" t="s">
        <v>98</v>
      </c>
      <c r="AA511" s="276" t="s">
        <v>79</v>
      </c>
      <c r="AB511" s="276">
        <v>5072.37</v>
      </c>
      <c r="AC511" s="273" t="s">
        <v>149</v>
      </c>
      <c r="AD511" s="272" t="s">
        <v>79</v>
      </c>
      <c r="AE511" s="272">
        <f>V511+Y511</f>
        <v>28743.43</v>
      </c>
      <c r="AF511" s="273" t="s">
        <v>79</v>
      </c>
      <c r="AG511" s="273" t="s">
        <v>33</v>
      </c>
      <c r="AH511" s="273" t="s">
        <v>248</v>
      </c>
      <c r="AI511" s="273" t="s">
        <v>253</v>
      </c>
      <c r="AJ511" s="273"/>
    </row>
    <row r="512" spans="2:36" s="36" customFormat="1" ht="86.1" customHeight="1" x14ac:dyDescent="0.3">
      <c r="B512" s="225"/>
      <c r="C512" s="225"/>
      <c r="D512" s="225"/>
      <c r="E512" s="227"/>
      <c r="F512" s="227"/>
      <c r="G512" s="227"/>
      <c r="H512" s="225"/>
      <c r="I512" s="225"/>
      <c r="J512" s="11" t="s">
        <v>111</v>
      </c>
      <c r="K512" s="7" t="s">
        <v>112</v>
      </c>
      <c r="L512" s="7" t="s">
        <v>85</v>
      </c>
      <c r="M512" s="7">
        <v>1</v>
      </c>
      <c r="N512" s="273"/>
      <c r="O512" s="225"/>
      <c r="P512" s="225"/>
      <c r="Q512" s="225"/>
      <c r="R512" s="274"/>
      <c r="S512" s="274"/>
      <c r="T512" s="275"/>
      <c r="U512" s="275"/>
      <c r="V512" s="239"/>
      <c r="W512" s="276"/>
      <c r="X512" s="276"/>
      <c r="Y512" s="276"/>
      <c r="Z512" s="276"/>
      <c r="AA512" s="276"/>
      <c r="AB512" s="276"/>
      <c r="AC512" s="273"/>
      <c r="AD512" s="272"/>
      <c r="AE512" s="272"/>
      <c r="AF512" s="225"/>
      <c r="AG512" s="273"/>
      <c r="AH512" s="273"/>
      <c r="AI512" s="273"/>
      <c r="AJ512" s="225"/>
    </row>
    <row r="513" spans="2:36" s="36" customFormat="1" ht="59.1" customHeight="1" x14ac:dyDescent="0.3">
      <c r="B513" s="225"/>
      <c r="C513" s="225"/>
      <c r="D513" s="225"/>
      <c r="E513" s="227"/>
      <c r="F513" s="227"/>
      <c r="G513" s="227"/>
      <c r="H513" s="225"/>
      <c r="I513" s="225"/>
      <c r="J513" s="11" t="s">
        <v>127</v>
      </c>
      <c r="K513" s="7" t="s">
        <v>128</v>
      </c>
      <c r="L513" s="7" t="s">
        <v>85</v>
      </c>
      <c r="M513" s="63">
        <v>13</v>
      </c>
      <c r="N513" s="273"/>
      <c r="O513" s="225"/>
      <c r="P513" s="225"/>
      <c r="Q513" s="225"/>
      <c r="R513" s="274"/>
      <c r="S513" s="274"/>
      <c r="T513" s="275"/>
      <c r="U513" s="275"/>
      <c r="V513" s="240"/>
      <c r="W513" s="276"/>
      <c r="X513" s="276"/>
      <c r="Y513" s="276"/>
      <c r="Z513" s="276"/>
      <c r="AA513" s="276"/>
      <c r="AB513" s="276"/>
      <c r="AC513" s="273"/>
      <c r="AD513" s="272"/>
      <c r="AE513" s="272"/>
      <c r="AF513" s="225"/>
      <c r="AG513" s="273"/>
      <c r="AH513" s="273"/>
      <c r="AI513" s="273"/>
      <c r="AJ513" s="225"/>
    </row>
    <row r="514" spans="2:36" ht="41.4" x14ac:dyDescent="0.3">
      <c r="B514" s="225" t="s">
        <v>1185</v>
      </c>
      <c r="C514" s="225" t="s">
        <v>427</v>
      </c>
      <c r="D514" s="225" t="s">
        <v>66</v>
      </c>
      <c r="E514" s="227" t="s">
        <v>67</v>
      </c>
      <c r="F514" s="227" t="s">
        <v>132</v>
      </c>
      <c r="G514" s="227" t="s">
        <v>69</v>
      </c>
      <c r="H514" s="225" t="s">
        <v>70</v>
      </c>
      <c r="I514" s="225" t="s">
        <v>79</v>
      </c>
      <c r="J514" s="11" t="s">
        <v>113</v>
      </c>
      <c r="K514" s="7" t="s">
        <v>114</v>
      </c>
      <c r="L514" s="7" t="s">
        <v>115</v>
      </c>
      <c r="M514" s="7">
        <v>2</v>
      </c>
      <c r="N514" s="273" t="s">
        <v>108</v>
      </c>
      <c r="O514" s="225" t="s">
        <v>422</v>
      </c>
      <c r="P514" s="225" t="s">
        <v>75</v>
      </c>
      <c r="Q514" s="225" t="s">
        <v>76</v>
      </c>
      <c r="R514" s="274" t="s">
        <v>77</v>
      </c>
      <c r="S514" s="274" t="s">
        <v>109</v>
      </c>
      <c r="T514" s="275">
        <f>V514+Y514</f>
        <v>113152.5</v>
      </c>
      <c r="U514" s="275" t="s">
        <v>79</v>
      </c>
      <c r="V514" s="276">
        <v>96179.62</v>
      </c>
      <c r="W514" s="276" t="s">
        <v>79</v>
      </c>
      <c r="X514" s="276" t="s">
        <v>79</v>
      </c>
      <c r="Y514" s="276">
        <v>16972.88</v>
      </c>
      <c r="Z514" s="276" t="s">
        <v>79</v>
      </c>
      <c r="AA514" s="276" t="s">
        <v>79</v>
      </c>
      <c r="AB514" s="276">
        <v>37717.5</v>
      </c>
      <c r="AC514" s="273" t="s">
        <v>80</v>
      </c>
      <c r="AD514" s="272" t="s">
        <v>79</v>
      </c>
      <c r="AE514" s="272">
        <f>V514+Y514</f>
        <v>113152.5</v>
      </c>
      <c r="AF514" s="225" t="s">
        <v>79</v>
      </c>
      <c r="AG514" s="273" t="s">
        <v>33</v>
      </c>
      <c r="AH514" s="273" t="s">
        <v>167</v>
      </c>
      <c r="AI514" s="273" t="s">
        <v>407</v>
      </c>
      <c r="AJ514" s="225"/>
    </row>
    <row r="515" spans="2:36" ht="55.2" x14ac:dyDescent="0.3">
      <c r="B515" s="225"/>
      <c r="C515" s="225"/>
      <c r="D515" s="225"/>
      <c r="E515" s="227"/>
      <c r="F515" s="227"/>
      <c r="G515" s="227"/>
      <c r="H515" s="225"/>
      <c r="I515" s="225"/>
      <c r="J515" s="11" t="s">
        <v>116</v>
      </c>
      <c r="K515" s="7" t="s">
        <v>117</v>
      </c>
      <c r="L515" s="7" t="s">
        <v>85</v>
      </c>
      <c r="M515" s="7">
        <v>2</v>
      </c>
      <c r="N515" s="273"/>
      <c r="O515" s="225"/>
      <c r="P515" s="225"/>
      <c r="Q515" s="225"/>
      <c r="R515" s="274"/>
      <c r="S515" s="274"/>
      <c r="T515" s="275"/>
      <c r="U515" s="275"/>
      <c r="V515" s="276"/>
      <c r="W515" s="276"/>
      <c r="X515" s="276"/>
      <c r="Y515" s="276"/>
      <c r="Z515" s="276"/>
      <c r="AA515" s="276"/>
      <c r="AB515" s="276"/>
      <c r="AC515" s="273"/>
      <c r="AD515" s="272"/>
      <c r="AE515" s="272"/>
      <c r="AF515" s="225"/>
      <c r="AG515" s="273"/>
      <c r="AH515" s="273"/>
      <c r="AI515" s="273"/>
      <c r="AJ515" s="225"/>
    </row>
    <row r="516" spans="2:36" ht="41.4" x14ac:dyDescent="0.3">
      <c r="B516" s="225"/>
      <c r="C516" s="225"/>
      <c r="D516" s="225"/>
      <c r="E516" s="227"/>
      <c r="F516" s="227"/>
      <c r="G516" s="227"/>
      <c r="H516" s="225"/>
      <c r="I516" s="225"/>
      <c r="J516" s="11" t="s">
        <v>209</v>
      </c>
      <c r="K516" s="7" t="s">
        <v>118</v>
      </c>
      <c r="L516" s="7" t="s">
        <v>119</v>
      </c>
      <c r="M516" s="7">
        <v>2</v>
      </c>
      <c r="N516" s="273"/>
      <c r="O516" s="225"/>
      <c r="P516" s="225"/>
      <c r="Q516" s="225"/>
      <c r="R516" s="274"/>
      <c r="S516" s="274"/>
      <c r="T516" s="275"/>
      <c r="U516" s="275"/>
      <c r="V516" s="276"/>
      <c r="W516" s="276"/>
      <c r="X516" s="276"/>
      <c r="Y516" s="276"/>
      <c r="Z516" s="276"/>
      <c r="AA516" s="276"/>
      <c r="AB516" s="276"/>
      <c r="AC516" s="273"/>
      <c r="AD516" s="272"/>
      <c r="AE516" s="272"/>
      <c r="AF516" s="225"/>
      <c r="AG516" s="273"/>
      <c r="AH516" s="273"/>
      <c r="AI516" s="273"/>
      <c r="AJ516" s="225"/>
    </row>
    <row r="517" spans="2:36" ht="54" customHeight="1" x14ac:dyDescent="0.3">
      <c r="B517" s="225"/>
      <c r="C517" s="225"/>
      <c r="D517" s="225"/>
      <c r="E517" s="227"/>
      <c r="F517" s="227"/>
      <c r="G517" s="227"/>
      <c r="H517" s="225"/>
      <c r="I517" s="225"/>
      <c r="J517" s="11" t="s">
        <v>120</v>
      </c>
      <c r="K517" s="7" t="s">
        <v>121</v>
      </c>
      <c r="L517" s="7" t="s">
        <v>119</v>
      </c>
      <c r="M517" s="63">
        <v>2</v>
      </c>
      <c r="N517" s="273"/>
      <c r="O517" s="225"/>
      <c r="P517" s="225"/>
      <c r="Q517" s="225"/>
      <c r="R517" s="274"/>
      <c r="S517" s="274"/>
      <c r="T517" s="275"/>
      <c r="U517" s="275"/>
      <c r="V517" s="276"/>
      <c r="W517" s="276"/>
      <c r="X517" s="276"/>
      <c r="Y517" s="276"/>
      <c r="Z517" s="276"/>
      <c r="AA517" s="276"/>
      <c r="AB517" s="276"/>
      <c r="AC517" s="273"/>
      <c r="AD517" s="272"/>
      <c r="AE517" s="272"/>
      <c r="AF517" s="225"/>
      <c r="AG517" s="273"/>
      <c r="AH517" s="273"/>
      <c r="AI517" s="273"/>
      <c r="AJ517" s="225"/>
    </row>
    <row r="518" spans="2:36" s="36" customFormat="1" ht="96.6" x14ac:dyDescent="0.3">
      <c r="B518" s="225" t="s">
        <v>1186</v>
      </c>
      <c r="C518" s="225" t="s">
        <v>1002</v>
      </c>
      <c r="D518" s="225" t="s">
        <v>106</v>
      </c>
      <c r="E518" s="227" t="s">
        <v>67</v>
      </c>
      <c r="F518" s="227" t="s">
        <v>134</v>
      </c>
      <c r="G518" s="227" t="s">
        <v>147</v>
      </c>
      <c r="H518" s="225" t="s">
        <v>70</v>
      </c>
      <c r="I518" s="225" t="s">
        <v>79</v>
      </c>
      <c r="J518" s="11" t="s">
        <v>208</v>
      </c>
      <c r="K518" s="7" t="s">
        <v>107</v>
      </c>
      <c r="L518" s="7" t="s">
        <v>86</v>
      </c>
      <c r="M518" s="63">
        <v>40</v>
      </c>
      <c r="N518" s="273" t="s">
        <v>108</v>
      </c>
      <c r="O518" s="225" t="s">
        <v>422</v>
      </c>
      <c r="P518" s="225" t="s">
        <v>75</v>
      </c>
      <c r="Q518" s="225" t="s">
        <v>76</v>
      </c>
      <c r="R518" s="274" t="s">
        <v>77</v>
      </c>
      <c r="S518" s="274" t="s">
        <v>109</v>
      </c>
      <c r="T518" s="275">
        <f>V518+Y518</f>
        <v>41867.58</v>
      </c>
      <c r="U518" s="275" t="s">
        <v>79</v>
      </c>
      <c r="V518" s="238">
        <v>35587.47</v>
      </c>
      <c r="W518" s="276" t="s">
        <v>79</v>
      </c>
      <c r="X518" s="276" t="s">
        <v>79</v>
      </c>
      <c r="Y518" s="276">
        <v>6280.11</v>
      </c>
      <c r="Z518" s="276" t="s">
        <v>98</v>
      </c>
      <c r="AA518" s="276" t="s">
        <v>79</v>
      </c>
      <c r="AB518" s="276">
        <v>7384.8</v>
      </c>
      <c r="AC518" s="273" t="s">
        <v>149</v>
      </c>
      <c r="AD518" s="272" t="s">
        <v>79</v>
      </c>
      <c r="AE518" s="272">
        <f>V518+Y518</f>
        <v>41867.58</v>
      </c>
      <c r="AF518" s="225" t="s">
        <v>79</v>
      </c>
      <c r="AG518" s="273" t="s">
        <v>33</v>
      </c>
      <c r="AH518" s="273" t="s">
        <v>167</v>
      </c>
      <c r="AI518" s="273" t="s">
        <v>233</v>
      </c>
      <c r="AJ518" s="225"/>
    </row>
    <row r="519" spans="2:36" s="36" customFormat="1" ht="58.2" customHeight="1" x14ac:dyDescent="0.3">
      <c r="B519" s="225"/>
      <c r="C519" s="225"/>
      <c r="D519" s="225"/>
      <c r="E519" s="227"/>
      <c r="F519" s="227"/>
      <c r="G519" s="227"/>
      <c r="H519" s="225"/>
      <c r="I519" s="225"/>
      <c r="J519" s="11" t="s">
        <v>111</v>
      </c>
      <c r="K519" s="7" t="s">
        <v>112</v>
      </c>
      <c r="L519" s="7" t="s">
        <v>85</v>
      </c>
      <c r="M519" s="63">
        <v>1</v>
      </c>
      <c r="N519" s="273"/>
      <c r="O519" s="225"/>
      <c r="P519" s="225"/>
      <c r="Q519" s="225"/>
      <c r="R519" s="274"/>
      <c r="S519" s="274"/>
      <c r="T519" s="275"/>
      <c r="U519" s="275"/>
      <c r="V519" s="239"/>
      <c r="W519" s="276"/>
      <c r="X519" s="276"/>
      <c r="Y519" s="276"/>
      <c r="Z519" s="276"/>
      <c r="AA519" s="276"/>
      <c r="AB519" s="276"/>
      <c r="AC519" s="273"/>
      <c r="AD519" s="272"/>
      <c r="AE519" s="272"/>
      <c r="AF519" s="225"/>
      <c r="AG519" s="273"/>
      <c r="AH519" s="273"/>
      <c r="AI519" s="273"/>
      <c r="AJ519" s="225"/>
    </row>
    <row r="520" spans="2:36" s="36" customFormat="1" ht="43.2" customHeight="1" x14ac:dyDescent="0.3">
      <c r="B520" s="225"/>
      <c r="C520" s="225"/>
      <c r="D520" s="225"/>
      <c r="E520" s="227"/>
      <c r="F520" s="227"/>
      <c r="G520" s="227"/>
      <c r="H520" s="225"/>
      <c r="I520" s="225"/>
      <c r="J520" s="11" t="s">
        <v>127</v>
      </c>
      <c r="K520" s="7" t="s">
        <v>128</v>
      </c>
      <c r="L520" s="7" t="s">
        <v>85</v>
      </c>
      <c r="M520" s="63">
        <v>20</v>
      </c>
      <c r="N520" s="273"/>
      <c r="O520" s="225"/>
      <c r="P520" s="225"/>
      <c r="Q520" s="225"/>
      <c r="R520" s="274"/>
      <c r="S520" s="274"/>
      <c r="T520" s="275"/>
      <c r="U520" s="275"/>
      <c r="V520" s="240"/>
      <c r="W520" s="276"/>
      <c r="X520" s="276"/>
      <c r="Y520" s="276"/>
      <c r="Z520" s="276"/>
      <c r="AA520" s="276"/>
      <c r="AB520" s="276"/>
      <c r="AC520" s="273"/>
      <c r="AD520" s="272"/>
      <c r="AE520" s="272"/>
      <c r="AF520" s="225"/>
      <c r="AG520" s="273"/>
      <c r="AH520" s="273"/>
      <c r="AI520" s="273"/>
      <c r="AJ520" s="225"/>
    </row>
    <row r="521" spans="2:36" s="36" customFormat="1" ht="132" customHeight="1" x14ac:dyDescent="0.3">
      <c r="B521" s="225" t="s">
        <v>1188</v>
      </c>
      <c r="C521" s="225" t="s">
        <v>428</v>
      </c>
      <c r="D521" s="225" t="s">
        <v>106</v>
      </c>
      <c r="E521" s="227" t="s">
        <v>67</v>
      </c>
      <c r="F521" s="227" t="s">
        <v>134</v>
      </c>
      <c r="G521" s="227" t="s">
        <v>147</v>
      </c>
      <c r="H521" s="225" t="s">
        <v>70</v>
      </c>
      <c r="I521" s="225" t="s">
        <v>79</v>
      </c>
      <c r="J521" s="11" t="s">
        <v>208</v>
      </c>
      <c r="K521" s="7" t="s">
        <v>107</v>
      </c>
      <c r="L521" s="7" t="s">
        <v>86</v>
      </c>
      <c r="M521" s="7">
        <v>40</v>
      </c>
      <c r="N521" s="273" t="s">
        <v>108</v>
      </c>
      <c r="O521" s="225" t="s">
        <v>422</v>
      </c>
      <c r="P521" s="225" t="s">
        <v>75</v>
      </c>
      <c r="Q521" s="225" t="s">
        <v>76</v>
      </c>
      <c r="R521" s="274" t="s">
        <v>77</v>
      </c>
      <c r="S521" s="274" t="s">
        <v>109</v>
      </c>
      <c r="T521" s="275">
        <f>V521+Y521</f>
        <v>31391.360000000001</v>
      </c>
      <c r="U521" s="275" t="s">
        <v>79</v>
      </c>
      <c r="V521" s="238">
        <v>26682.65</v>
      </c>
      <c r="W521" s="276" t="s">
        <v>79</v>
      </c>
      <c r="X521" s="276" t="s">
        <v>79</v>
      </c>
      <c r="Y521" s="276">
        <v>4708.71</v>
      </c>
      <c r="Z521" s="276" t="s">
        <v>98</v>
      </c>
      <c r="AA521" s="276" t="s">
        <v>79</v>
      </c>
      <c r="AB521" s="276">
        <v>5539.65</v>
      </c>
      <c r="AC521" s="273" t="s">
        <v>149</v>
      </c>
      <c r="AD521" s="272" t="s">
        <v>79</v>
      </c>
      <c r="AE521" s="272">
        <f>V521+Y521</f>
        <v>31391.360000000001</v>
      </c>
      <c r="AF521" s="273" t="s">
        <v>79</v>
      </c>
      <c r="AG521" s="273" t="s">
        <v>33</v>
      </c>
      <c r="AH521" s="273" t="s">
        <v>167</v>
      </c>
      <c r="AI521" s="273" t="s">
        <v>233</v>
      </c>
      <c r="AJ521" s="273"/>
    </row>
    <row r="522" spans="2:36" s="36" customFormat="1" ht="86.1" customHeight="1" x14ac:dyDescent="0.3">
      <c r="B522" s="225"/>
      <c r="C522" s="225"/>
      <c r="D522" s="225"/>
      <c r="E522" s="227"/>
      <c r="F522" s="227"/>
      <c r="G522" s="227"/>
      <c r="H522" s="225"/>
      <c r="I522" s="225"/>
      <c r="J522" s="11" t="s">
        <v>111</v>
      </c>
      <c r="K522" s="7" t="s">
        <v>112</v>
      </c>
      <c r="L522" s="7" t="s">
        <v>85</v>
      </c>
      <c r="M522" s="7">
        <v>1</v>
      </c>
      <c r="N522" s="273"/>
      <c r="O522" s="225"/>
      <c r="P522" s="225"/>
      <c r="Q522" s="225"/>
      <c r="R522" s="274"/>
      <c r="S522" s="274"/>
      <c r="T522" s="275"/>
      <c r="U522" s="275"/>
      <c r="V522" s="239"/>
      <c r="W522" s="276"/>
      <c r="X522" s="276"/>
      <c r="Y522" s="276"/>
      <c r="Z522" s="276"/>
      <c r="AA522" s="276"/>
      <c r="AB522" s="276"/>
      <c r="AC522" s="273"/>
      <c r="AD522" s="272"/>
      <c r="AE522" s="272"/>
      <c r="AF522" s="225"/>
      <c r="AG522" s="273"/>
      <c r="AH522" s="273"/>
      <c r="AI522" s="273"/>
      <c r="AJ522" s="225"/>
    </row>
    <row r="523" spans="2:36" s="36" customFormat="1" ht="59.1" customHeight="1" x14ac:dyDescent="0.3">
      <c r="B523" s="225"/>
      <c r="C523" s="225"/>
      <c r="D523" s="225"/>
      <c r="E523" s="227"/>
      <c r="F523" s="227"/>
      <c r="G523" s="227"/>
      <c r="H523" s="225"/>
      <c r="I523" s="225"/>
      <c r="J523" s="11" t="s">
        <v>127</v>
      </c>
      <c r="K523" s="7" t="s">
        <v>128</v>
      </c>
      <c r="L523" s="7" t="s">
        <v>85</v>
      </c>
      <c r="M523" s="63">
        <v>50</v>
      </c>
      <c r="N523" s="273"/>
      <c r="O523" s="225"/>
      <c r="P523" s="225"/>
      <c r="Q523" s="225"/>
      <c r="R523" s="274"/>
      <c r="S523" s="274"/>
      <c r="T523" s="275"/>
      <c r="U523" s="275"/>
      <c r="V523" s="240"/>
      <c r="W523" s="276"/>
      <c r="X523" s="276"/>
      <c r="Y523" s="276"/>
      <c r="Z523" s="276"/>
      <c r="AA523" s="276"/>
      <c r="AB523" s="276"/>
      <c r="AC523" s="273"/>
      <c r="AD523" s="272"/>
      <c r="AE523" s="272"/>
      <c r="AF523" s="225"/>
      <c r="AG523" s="273"/>
      <c r="AH523" s="273"/>
      <c r="AI523" s="273"/>
      <c r="AJ523" s="225"/>
    </row>
    <row r="524" spans="2:36" s="36" customFormat="1" ht="89.1" customHeight="1" x14ac:dyDescent="0.3">
      <c r="B524" s="225" t="s">
        <v>1187</v>
      </c>
      <c r="C524" s="225" t="s">
        <v>430</v>
      </c>
      <c r="D524" s="225" t="s">
        <v>106</v>
      </c>
      <c r="E524" s="227" t="s">
        <v>67</v>
      </c>
      <c r="F524" s="227" t="s">
        <v>134</v>
      </c>
      <c r="G524" s="227" t="s">
        <v>147</v>
      </c>
      <c r="H524" s="225" t="s">
        <v>70</v>
      </c>
      <c r="I524" s="225" t="s">
        <v>79</v>
      </c>
      <c r="J524" s="28" t="s">
        <v>208</v>
      </c>
      <c r="K524" s="14" t="s">
        <v>107</v>
      </c>
      <c r="L524" s="14" t="s">
        <v>86</v>
      </c>
      <c r="M524" s="14">
        <v>40</v>
      </c>
      <c r="N524" s="273" t="s">
        <v>108</v>
      </c>
      <c r="O524" s="225" t="s">
        <v>422</v>
      </c>
      <c r="P524" s="225" t="s">
        <v>75</v>
      </c>
      <c r="Q524" s="225" t="s">
        <v>76</v>
      </c>
      <c r="R524" s="274" t="s">
        <v>77</v>
      </c>
      <c r="S524" s="274" t="s">
        <v>109</v>
      </c>
      <c r="T524" s="275">
        <f>V524+Y524</f>
        <v>21304.98</v>
      </c>
      <c r="U524" s="275" t="s">
        <v>79</v>
      </c>
      <c r="V524" s="238">
        <v>18109.3</v>
      </c>
      <c r="W524" s="276" t="s">
        <v>79</v>
      </c>
      <c r="X524" s="276" t="s">
        <v>79</v>
      </c>
      <c r="Y524" s="276">
        <v>3195.68</v>
      </c>
      <c r="Z524" s="276" t="s">
        <v>98</v>
      </c>
      <c r="AA524" s="276" t="s">
        <v>79</v>
      </c>
      <c r="AB524" s="276">
        <v>3759.71</v>
      </c>
      <c r="AC524" s="273" t="s">
        <v>149</v>
      </c>
      <c r="AD524" s="272" t="s">
        <v>79</v>
      </c>
      <c r="AE524" s="272">
        <f>V524+Y524</f>
        <v>21304.98</v>
      </c>
      <c r="AF524" s="273" t="s">
        <v>79</v>
      </c>
      <c r="AG524" s="273" t="s">
        <v>33</v>
      </c>
      <c r="AH524" s="273" t="s">
        <v>167</v>
      </c>
      <c r="AI524" s="273" t="s">
        <v>233</v>
      </c>
      <c r="AJ524" s="273"/>
    </row>
    <row r="525" spans="2:36" s="36" customFormat="1" ht="86.1" customHeight="1" x14ac:dyDescent="0.3">
      <c r="B525" s="225"/>
      <c r="C525" s="225"/>
      <c r="D525" s="225"/>
      <c r="E525" s="227"/>
      <c r="F525" s="227"/>
      <c r="G525" s="227"/>
      <c r="H525" s="225"/>
      <c r="I525" s="225"/>
      <c r="J525" s="11" t="s">
        <v>111</v>
      </c>
      <c r="K525" s="7" t="s">
        <v>112</v>
      </c>
      <c r="L525" s="7" t="s">
        <v>85</v>
      </c>
      <c r="M525" s="7">
        <v>1</v>
      </c>
      <c r="N525" s="273"/>
      <c r="O525" s="225"/>
      <c r="P525" s="225"/>
      <c r="Q525" s="225"/>
      <c r="R525" s="274"/>
      <c r="S525" s="274"/>
      <c r="T525" s="275"/>
      <c r="U525" s="275"/>
      <c r="V525" s="239"/>
      <c r="W525" s="276"/>
      <c r="X525" s="276"/>
      <c r="Y525" s="276"/>
      <c r="Z525" s="276"/>
      <c r="AA525" s="276"/>
      <c r="AB525" s="276"/>
      <c r="AC525" s="273"/>
      <c r="AD525" s="272"/>
      <c r="AE525" s="272"/>
      <c r="AF525" s="225"/>
      <c r="AG525" s="273"/>
      <c r="AH525" s="273"/>
      <c r="AI525" s="273"/>
      <c r="AJ525" s="225"/>
    </row>
    <row r="526" spans="2:36" s="36" customFormat="1" ht="88.5" customHeight="1" x14ac:dyDescent="0.3">
      <c r="B526" s="225"/>
      <c r="C526" s="225"/>
      <c r="D526" s="225"/>
      <c r="E526" s="227"/>
      <c r="F526" s="227"/>
      <c r="G526" s="227"/>
      <c r="H526" s="225"/>
      <c r="I526" s="225"/>
      <c r="J526" s="11" t="s">
        <v>127</v>
      </c>
      <c r="K526" s="7" t="s">
        <v>128</v>
      </c>
      <c r="L526" s="7" t="s">
        <v>85</v>
      </c>
      <c r="M526" s="63">
        <v>12</v>
      </c>
      <c r="N526" s="273"/>
      <c r="O526" s="225"/>
      <c r="P526" s="225"/>
      <c r="Q526" s="225"/>
      <c r="R526" s="274"/>
      <c r="S526" s="274"/>
      <c r="T526" s="275"/>
      <c r="U526" s="275"/>
      <c r="V526" s="240"/>
      <c r="W526" s="276"/>
      <c r="X526" s="276"/>
      <c r="Y526" s="276"/>
      <c r="Z526" s="276"/>
      <c r="AA526" s="276"/>
      <c r="AB526" s="276"/>
      <c r="AC526" s="273"/>
      <c r="AD526" s="272"/>
      <c r="AE526" s="272"/>
      <c r="AF526" s="225"/>
      <c r="AG526" s="273"/>
      <c r="AH526" s="273"/>
      <c r="AI526" s="273"/>
      <c r="AJ526" s="225"/>
    </row>
    <row r="527" spans="2:36" s="36" customFormat="1" ht="96.6" x14ac:dyDescent="0.3">
      <c r="B527" s="261" t="s">
        <v>580</v>
      </c>
      <c r="C527" s="241" t="s">
        <v>581</v>
      </c>
      <c r="D527" s="261" t="s">
        <v>106</v>
      </c>
      <c r="E527" s="311" t="s">
        <v>67</v>
      </c>
      <c r="F527" s="311" t="s">
        <v>134</v>
      </c>
      <c r="G527" s="311" t="s">
        <v>147</v>
      </c>
      <c r="H527" s="225" t="s">
        <v>70</v>
      </c>
      <c r="I527" s="261" t="s">
        <v>79</v>
      </c>
      <c r="J527" s="11" t="s">
        <v>208</v>
      </c>
      <c r="K527" s="7" t="s">
        <v>107</v>
      </c>
      <c r="L527" s="7" t="s">
        <v>86</v>
      </c>
      <c r="M527" s="63">
        <v>40</v>
      </c>
      <c r="N527" s="273" t="s">
        <v>108</v>
      </c>
      <c r="O527" s="227" t="s">
        <v>582</v>
      </c>
      <c r="P527" s="225" t="s">
        <v>75</v>
      </c>
      <c r="Q527" s="225" t="s">
        <v>76</v>
      </c>
      <c r="R527" s="274" t="s">
        <v>77</v>
      </c>
      <c r="S527" s="274" t="s">
        <v>109</v>
      </c>
      <c r="T527" s="275">
        <f>V527+Y527</f>
        <v>183755.21</v>
      </c>
      <c r="U527" s="275">
        <f>T527/M528</f>
        <v>26250.744285714285</v>
      </c>
      <c r="V527" s="232">
        <v>156191.93</v>
      </c>
      <c r="W527" s="238" t="s">
        <v>98</v>
      </c>
      <c r="X527" s="238" t="s">
        <v>98</v>
      </c>
      <c r="Y527" s="232">
        <v>27563.279999999999</v>
      </c>
      <c r="Z527" s="276" t="s">
        <v>98</v>
      </c>
      <c r="AA527" s="276" t="s">
        <v>79</v>
      </c>
      <c r="AB527" s="232">
        <v>14897.12</v>
      </c>
      <c r="AC527" s="273" t="s">
        <v>149</v>
      </c>
      <c r="AD527" s="292" t="s">
        <v>98</v>
      </c>
      <c r="AE527" s="272">
        <f>V527+Y527</f>
        <v>183755.21</v>
      </c>
      <c r="AF527" s="225" t="s">
        <v>79</v>
      </c>
      <c r="AG527" s="273" t="s">
        <v>33</v>
      </c>
      <c r="AH527" s="273" t="s">
        <v>174</v>
      </c>
      <c r="AI527" s="273" t="s">
        <v>176</v>
      </c>
      <c r="AJ527" s="225"/>
    </row>
    <row r="528" spans="2:36" s="36" customFormat="1" ht="73.2" customHeight="1" x14ac:dyDescent="0.3">
      <c r="B528" s="225"/>
      <c r="C528" s="225"/>
      <c r="D528" s="225"/>
      <c r="E528" s="227"/>
      <c r="F528" s="227"/>
      <c r="G528" s="227"/>
      <c r="H528" s="225"/>
      <c r="I528" s="241"/>
      <c r="J528" s="11" t="s">
        <v>111</v>
      </c>
      <c r="K528" s="7" t="s">
        <v>112</v>
      </c>
      <c r="L528" s="7" t="s">
        <v>85</v>
      </c>
      <c r="M528" s="63">
        <v>7</v>
      </c>
      <c r="N528" s="273"/>
      <c r="O528" s="227"/>
      <c r="P528" s="225"/>
      <c r="Q528" s="225"/>
      <c r="R528" s="274"/>
      <c r="S528" s="274"/>
      <c r="T528" s="275"/>
      <c r="U528" s="275"/>
      <c r="V528" s="233"/>
      <c r="W528" s="239"/>
      <c r="X528" s="239"/>
      <c r="Y528" s="233"/>
      <c r="Z528" s="276"/>
      <c r="AA528" s="276"/>
      <c r="AB528" s="233"/>
      <c r="AC528" s="273"/>
      <c r="AD528" s="257"/>
      <c r="AE528" s="272"/>
      <c r="AF528" s="225"/>
      <c r="AG528" s="273"/>
      <c r="AH528" s="273"/>
      <c r="AI528" s="273"/>
      <c r="AJ528" s="225"/>
    </row>
    <row r="529" spans="2:36" s="36" customFormat="1" ht="43.2" customHeight="1" x14ac:dyDescent="0.3">
      <c r="B529" s="225"/>
      <c r="C529" s="225"/>
      <c r="D529" s="225"/>
      <c r="E529" s="227"/>
      <c r="F529" s="227"/>
      <c r="G529" s="227"/>
      <c r="H529" s="261"/>
      <c r="I529" s="242"/>
      <c r="J529" s="11" t="s">
        <v>127</v>
      </c>
      <c r="K529" s="7" t="s">
        <v>128</v>
      </c>
      <c r="L529" s="7" t="s">
        <v>85</v>
      </c>
      <c r="M529" s="63">
        <v>150</v>
      </c>
      <c r="N529" s="232"/>
      <c r="O529" s="227"/>
      <c r="P529" s="261"/>
      <c r="Q529" s="261"/>
      <c r="R529" s="309"/>
      <c r="S529" s="309"/>
      <c r="T529" s="235"/>
      <c r="U529" s="235"/>
      <c r="V529" s="234"/>
      <c r="W529" s="240"/>
      <c r="X529" s="240"/>
      <c r="Y529" s="234"/>
      <c r="Z529" s="238"/>
      <c r="AA529" s="238"/>
      <c r="AB529" s="234"/>
      <c r="AC529" s="232"/>
      <c r="AD529" s="258"/>
      <c r="AE529" s="292"/>
      <c r="AF529" s="261"/>
      <c r="AG529" s="232"/>
      <c r="AH529" s="232"/>
      <c r="AI529" s="232"/>
      <c r="AJ529" s="225"/>
    </row>
    <row r="530" spans="2:36" s="36" customFormat="1" ht="63.75" customHeight="1" x14ac:dyDescent="0.3">
      <c r="B530" s="261" t="s">
        <v>583</v>
      </c>
      <c r="C530" s="261" t="s">
        <v>584</v>
      </c>
      <c r="D530" s="261" t="s">
        <v>106</v>
      </c>
      <c r="E530" s="311" t="s">
        <v>67</v>
      </c>
      <c r="F530" s="311" t="s">
        <v>132</v>
      </c>
      <c r="G530" s="311" t="s">
        <v>69</v>
      </c>
      <c r="H530" s="261" t="s">
        <v>70</v>
      </c>
      <c r="I530" s="261" t="s">
        <v>98</v>
      </c>
      <c r="J530" s="11" t="s">
        <v>113</v>
      </c>
      <c r="K530" s="7" t="s">
        <v>114</v>
      </c>
      <c r="L530" s="7" t="s">
        <v>115</v>
      </c>
      <c r="M530" s="7">
        <v>1</v>
      </c>
      <c r="N530" s="273" t="s">
        <v>108</v>
      </c>
      <c r="O530" s="227" t="s">
        <v>585</v>
      </c>
      <c r="P530" s="261" t="s">
        <v>75</v>
      </c>
      <c r="Q530" s="261" t="s">
        <v>76</v>
      </c>
      <c r="R530" s="261" t="s">
        <v>77</v>
      </c>
      <c r="S530" s="274" t="s">
        <v>109</v>
      </c>
      <c r="T530" s="275">
        <f>V530+Y530</f>
        <v>58500</v>
      </c>
      <c r="U530" s="275">
        <f>+T530/M531</f>
        <v>58500</v>
      </c>
      <c r="V530" s="280">
        <v>49725</v>
      </c>
      <c r="W530" s="346" t="s">
        <v>98</v>
      </c>
      <c r="X530" s="346" t="s">
        <v>98</v>
      </c>
      <c r="Y530" s="280">
        <v>8775</v>
      </c>
      <c r="Z530" s="276" t="s">
        <v>98</v>
      </c>
      <c r="AA530" s="276" t="s">
        <v>98</v>
      </c>
      <c r="AB530" s="232">
        <v>4743.24</v>
      </c>
      <c r="AC530" s="273" t="s">
        <v>80</v>
      </c>
      <c r="AD530" s="272" t="s">
        <v>98</v>
      </c>
      <c r="AE530" s="273">
        <f>+V530+Y530</f>
        <v>58500</v>
      </c>
      <c r="AF530" s="225" t="s">
        <v>98</v>
      </c>
      <c r="AG530" s="273" t="s">
        <v>33</v>
      </c>
      <c r="AH530" s="273" t="s">
        <v>174</v>
      </c>
      <c r="AI530" s="273" t="s">
        <v>158</v>
      </c>
      <c r="AJ530" s="225"/>
    </row>
    <row r="531" spans="2:36" s="36" customFormat="1" ht="81" customHeight="1" x14ac:dyDescent="0.3">
      <c r="B531" s="225"/>
      <c r="C531" s="225"/>
      <c r="D531" s="225"/>
      <c r="E531" s="227"/>
      <c r="F531" s="227"/>
      <c r="G531" s="227"/>
      <c r="H531" s="241"/>
      <c r="I531" s="241"/>
      <c r="J531" s="11" t="s">
        <v>116</v>
      </c>
      <c r="K531" s="7" t="s">
        <v>117</v>
      </c>
      <c r="L531" s="7" t="s">
        <v>85</v>
      </c>
      <c r="M531" s="7">
        <v>1</v>
      </c>
      <c r="N531" s="273"/>
      <c r="O531" s="227"/>
      <c r="P531" s="241"/>
      <c r="Q531" s="241"/>
      <c r="R531" s="241"/>
      <c r="S531" s="274"/>
      <c r="T531" s="275"/>
      <c r="U531" s="275"/>
      <c r="V531" s="281"/>
      <c r="W531" s="346"/>
      <c r="X531" s="346"/>
      <c r="Y531" s="281"/>
      <c r="Z531" s="276"/>
      <c r="AA531" s="276"/>
      <c r="AB531" s="233"/>
      <c r="AC531" s="273"/>
      <c r="AD531" s="272"/>
      <c r="AE531" s="273"/>
      <c r="AF531" s="225"/>
      <c r="AG531" s="273"/>
      <c r="AH531" s="273"/>
      <c r="AI531" s="273"/>
      <c r="AJ531" s="225"/>
    </row>
    <row r="532" spans="2:36" s="36" customFormat="1" ht="63" customHeight="1" x14ac:dyDescent="0.3">
      <c r="B532" s="225"/>
      <c r="C532" s="225"/>
      <c r="D532" s="225"/>
      <c r="E532" s="227"/>
      <c r="F532" s="227"/>
      <c r="G532" s="227"/>
      <c r="H532" s="241"/>
      <c r="I532" s="241"/>
      <c r="J532" s="11" t="s">
        <v>209</v>
      </c>
      <c r="K532" s="7" t="s">
        <v>118</v>
      </c>
      <c r="L532" s="7" t="s">
        <v>119</v>
      </c>
      <c r="M532" s="7">
        <v>1</v>
      </c>
      <c r="N532" s="273"/>
      <c r="O532" s="227"/>
      <c r="P532" s="241"/>
      <c r="Q532" s="241"/>
      <c r="R532" s="241"/>
      <c r="S532" s="274"/>
      <c r="T532" s="275"/>
      <c r="U532" s="275"/>
      <c r="V532" s="281"/>
      <c r="W532" s="346"/>
      <c r="X532" s="346"/>
      <c r="Y532" s="281"/>
      <c r="Z532" s="276"/>
      <c r="AA532" s="276"/>
      <c r="AB532" s="233"/>
      <c r="AC532" s="273"/>
      <c r="AD532" s="272"/>
      <c r="AE532" s="273"/>
      <c r="AF532" s="225"/>
      <c r="AG532" s="273"/>
      <c r="AH532" s="273"/>
      <c r="AI532" s="273"/>
      <c r="AJ532" s="225"/>
    </row>
    <row r="533" spans="2:36" s="36" customFormat="1" ht="43.2" customHeight="1" x14ac:dyDescent="0.3">
      <c r="B533" s="225"/>
      <c r="C533" s="225"/>
      <c r="D533" s="225"/>
      <c r="E533" s="227"/>
      <c r="F533" s="227"/>
      <c r="G533" s="227"/>
      <c r="H533" s="242"/>
      <c r="I533" s="242"/>
      <c r="J533" s="11" t="s">
        <v>120</v>
      </c>
      <c r="K533" s="7" t="s">
        <v>121</v>
      </c>
      <c r="L533" s="7" t="s">
        <v>119</v>
      </c>
      <c r="M533" s="63">
        <v>1</v>
      </c>
      <c r="N533" s="273"/>
      <c r="O533" s="227"/>
      <c r="P533" s="242"/>
      <c r="Q533" s="242"/>
      <c r="R533" s="242"/>
      <c r="S533" s="274"/>
      <c r="T533" s="275"/>
      <c r="U533" s="275"/>
      <c r="V533" s="282"/>
      <c r="W533" s="346"/>
      <c r="X533" s="346"/>
      <c r="Y533" s="282"/>
      <c r="Z533" s="276"/>
      <c r="AA533" s="276"/>
      <c r="AB533" s="234"/>
      <c r="AC533" s="273"/>
      <c r="AD533" s="272"/>
      <c r="AE533" s="273"/>
      <c r="AF533" s="225"/>
      <c r="AG533" s="273"/>
      <c r="AH533" s="273"/>
      <c r="AI533" s="273"/>
      <c r="AJ533" s="225"/>
    </row>
    <row r="534" spans="2:36" s="36" customFormat="1" ht="96.6" x14ac:dyDescent="0.3">
      <c r="B534" s="241" t="s">
        <v>586</v>
      </c>
      <c r="C534" s="241" t="s">
        <v>587</v>
      </c>
      <c r="D534" s="225" t="s">
        <v>106</v>
      </c>
      <c r="E534" s="227" t="s">
        <v>67</v>
      </c>
      <c r="F534" s="227" t="s">
        <v>134</v>
      </c>
      <c r="G534" s="227" t="s">
        <v>147</v>
      </c>
      <c r="H534" s="261" t="s">
        <v>70</v>
      </c>
      <c r="I534" s="225" t="s">
        <v>98</v>
      </c>
      <c r="J534" s="11" t="s">
        <v>208</v>
      </c>
      <c r="K534" s="7" t="s">
        <v>107</v>
      </c>
      <c r="L534" s="7" t="s">
        <v>86</v>
      </c>
      <c r="M534" s="63">
        <v>40</v>
      </c>
      <c r="N534" s="273" t="s">
        <v>108</v>
      </c>
      <c r="O534" s="227" t="s">
        <v>582</v>
      </c>
      <c r="P534" s="225" t="s">
        <v>75</v>
      </c>
      <c r="Q534" s="225" t="s">
        <v>76</v>
      </c>
      <c r="R534" s="274" t="s">
        <v>77</v>
      </c>
      <c r="S534" s="274" t="s">
        <v>109</v>
      </c>
      <c r="T534" s="275">
        <f>V534+Y534</f>
        <v>18660.649999999998</v>
      </c>
      <c r="U534" s="275">
        <f>+T534/M535</f>
        <v>18660.649999999998</v>
      </c>
      <c r="V534" s="346">
        <v>15861.55</v>
      </c>
      <c r="W534" s="346" t="s">
        <v>98</v>
      </c>
      <c r="X534" s="346" t="s">
        <v>79</v>
      </c>
      <c r="Y534" s="280">
        <v>2799.1</v>
      </c>
      <c r="Z534" s="276" t="s">
        <v>98</v>
      </c>
      <c r="AA534" s="276" t="s">
        <v>79</v>
      </c>
      <c r="AB534" s="15">
        <v>1513.05</v>
      </c>
      <c r="AC534" s="273" t="s">
        <v>149</v>
      </c>
      <c r="AD534" s="292" t="s">
        <v>98</v>
      </c>
      <c r="AE534" s="272">
        <f>V534+Y534</f>
        <v>18660.649999999998</v>
      </c>
      <c r="AF534" s="225" t="s">
        <v>79</v>
      </c>
      <c r="AG534" s="273" t="s">
        <v>33</v>
      </c>
      <c r="AH534" s="273" t="s">
        <v>157</v>
      </c>
      <c r="AI534" s="273" t="s">
        <v>176</v>
      </c>
      <c r="AJ534" s="225"/>
    </row>
    <row r="535" spans="2:36" s="36" customFormat="1" ht="43.2" customHeight="1" x14ac:dyDescent="0.3">
      <c r="B535" s="225"/>
      <c r="C535" s="225"/>
      <c r="D535" s="225"/>
      <c r="E535" s="227"/>
      <c r="F535" s="227"/>
      <c r="G535" s="227"/>
      <c r="H535" s="241"/>
      <c r="I535" s="225"/>
      <c r="J535" s="11" t="s">
        <v>111</v>
      </c>
      <c r="K535" s="7" t="s">
        <v>112</v>
      </c>
      <c r="L535" s="7" t="s">
        <v>85</v>
      </c>
      <c r="M535" s="63">
        <v>1</v>
      </c>
      <c r="N535" s="273"/>
      <c r="O535" s="227"/>
      <c r="P535" s="225"/>
      <c r="Q535" s="225"/>
      <c r="R535" s="274"/>
      <c r="S535" s="274"/>
      <c r="T535" s="275"/>
      <c r="U535" s="275"/>
      <c r="V535" s="346"/>
      <c r="W535" s="346"/>
      <c r="X535" s="346"/>
      <c r="Y535" s="281"/>
      <c r="Z535" s="276"/>
      <c r="AA535" s="276"/>
      <c r="AB535" s="17"/>
      <c r="AC535" s="273"/>
      <c r="AD535" s="257"/>
      <c r="AE535" s="272"/>
      <c r="AF535" s="225"/>
      <c r="AG535" s="273"/>
      <c r="AH535" s="273"/>
      <c r="AI535" s="273"/>
      <c r="AJ535" s="225"/>
    </row>
    <row r="536" spans="2:36" s="36" customFormat="1" ht="99.6" customHeight="1" x14ac:dyDescent="0.3">
      <c r="B536" s="225"/>
      <c r="C536" s="225"/>
      <c r="D536" s="225"/>
      <c r="E536" s="227"/>
      <c r="F536" s="227"/>
      <c r="G536" s="227"/>
      <c r="H536" s="242"/>
      <c r="I536" s="225"/>
      <c r="J536" s="11" t="s">
        <v>127</v>
      </c>
      <c r="K536" s="7" t="s">
        <v>128</v>
      </c>
      <c r="L536" s="7" t="s">
        <v>85</v>
      </c>
      <c r="M536" s="63">
        <v>15</v>
      </c>
      <c r="N536" s="273"/>
      <c r="O536" s="227"/>
      <c r="P536" s="261"/>
      <c r="Q536" s="261"/>
      <c r="R536" s="309"/>
      <c r="S536" s="274"/>
      <c r="T536" s="275"/>
      <c r="U536" s="275"/>
      <c r="V536" s="346"/>
      <c r="W536" s="280"/>
      <c r="X536" s="280"/>
      <c r="Y536" s="281"/>
      <c r="Z536" s="238"/>
      <c r="AA536" s="238"/>
      <c r="AB536" s="17"/>
      <c r="AC536" s="232"/>
      <c r="AD536" s="258"/>
      <c r="AE536" s="292"/>
      <c r="AF536" s="261"/>
      <c r="AG536" s="232"/>
      <c r="AH536" s="232"/>
      <c r="AI536" s="232"/>
      <c r="AJ536" s="261"/>
    </row>
    <row r="537" spans="2:36" s="36" customFormat="1" ht="96.6" x14ac:dyDescent="0.3">
      <c r="B537" s="266" t="s">
        <v>1160</v>
      </c>
      <c r="C537" s="266" t="s">
        <v>588</v>
      </c>
      <c r="D537" s="266" t="s">
        <v>106</v>
      </c>
      <c r="E537" s="308" t="s">
        <v>67</v>
      </c>
      <c r="F537" s="308" t="s">
        <v>134</v>
      </c>
      <c r="G537" s="308" t="s">
        <v>147</v>
      </c>
      <c r="H537" s="291" t="s">
        <v>70</v>
      </c>
      <c r="I537" s="266" t="s">
        <v>98</v>
      </c>
      <c r="J537" s="20" t="s">
        <v>208</v>
      </c>
      <c r="K537" s="27" t="s">
        <v>107</v>
      </c>
      <c r="L537" s="27" t="s">
        <v>86</v>
      </c>
      <c r="M537" s="61">
        <v>40</v>
      </c>
      <c r="N537" s="314" t="s">
        <v>108</v>
      </c>
      <c r="O537" s="308" t="s">
        <v>582</v>
      </c>
      <c r="P537" s="266" t="s">
        <v>75</v>
      </c>
      <c r="Q537" s="266" t="s">
        <v>76</v>
      </c>
      <c r="R537" s="408" t="s">
        <v>77</v>
      </c>
      <c r="S537" s="408" t="s">
        <v>109</v>
      </c>
      <c r="T537" s="312">
        <f>V537+Y537</f>
        <v>69515.59</v>
      </c>
      <c r="U537" s="312">
        <f>+T537/M538</f>
        <v>69515.59</v>
      </c>
      <c r="V537" s="314">
        <v>59088.25</v>
      </c>
      <c r="W537" s="284" t="s">
        <v>98</v>
      </c>
      <c r="X537" s="284" t="s">
        <v>79</v>
      </c>
      <c r="Y537" s="314">
        <v>10427.34</v>
      </c>
      <c r="Z537" s="284" t="s">
        <v>98</v>
      </c>
      <c r="AA537" s="284" t="s">
        <v>79</v>
      </c>
      <c r="AB537" s="360">
        <v>5636.4</v>
      </c>
      <c r="AC537" s="314" t="s">
        <v>149</v>
      </c>
      <c r="AD537" s="293" t="s">
        <v>98</v>
      </c>
      <c r="AE537" s="313">
        <f>V537+Y537</f>
        <v>69515.59</v>
      </c>
      <c r="AF537" s="266" t="s">
        <v>79</v>
      </c>
      <c r="AG537" s="314" t="s">
        <v>33</v>
      </c>
      <c r="AH537" s="314" t="s">
        <v>157</v>
      </c>
      <c r="AI537" s="314" t="s">
        <v>176</v>
      </c>
      <c r="AJ537" s="266"/>
    </row>
    <row r="538" spans="2:36" s="36" customFormat="1" ht="99.6" customHeight="1" x14ac:dyDescent="0.3">
      <c r="B538" s="266"/>
      <c r="C538" s="266"/>
      <c r="D538" s="266"/>
      <c r="E538" s="308"/>
      <c r="F538" s="308"/>
      <c r="G538" s="308"/>
      <c r="H538" s="289"/>
      <c r="I538" s="266"/>
      <c r="J538" s="20" t="s">
        <v>111</v>
      </c>
      <c r="K538" s="27" t="s">
        <v>112</v>
      </c>
      <c r="L538" s="27" t="s">
        <v>85</v>
      </c>
      <c r="M538" s="61">
        <v>1</v>
      </c>
      <c r="N538" s="314"/>
      <c r="O538" s="308"/>
      <c r="P538" s="266"/>
      <c r="Q538" s="266"/>
      <c r="R538" s="408"/>
      <c r="S538" s="408"/>
      <c r="T538" s="312"/>
      <c r="U538" s="312"/>
      <c r="V538" s="314"/>
      <c r="W538" s="284"/>
      <c r="X538" s="284"/>
      <c r="Y538" s="314"/>
      <c r="Z538" s="284"/>
      <c r="AA538" s="284"/>
      <c r="AB538" s="360"/>
      <c r="AC538" s="314"/>
      <c r="AD538" s="294"/>
      <c r="AE538" s="313"/>
      <c r="AF538" s="266"/>
      <c r="AG538" s="314"/>
      <c r="AH538" s="314"/>
      <c r="AI538" s="314"/>
      <c r="AJ538" s="266"/>
    </row>
    <row r="539" spans="2:36" s="36" customFormat="1" ht="73.2" customHeight="1" x14ac:dyDescent="0.3">
      <c r="B539" s="266"/>
      <c r="C539" s="266"/>
      <c r="D539" s="266"/>
      <c r="E539" s="308"/>
      <c r="F539" s="308"/>
      <c r="G539" s="308"/>
      <c r="H539" s="290"/>
      <c r="I539" s="266"/>
      <c r="J539" s="20" t="s">
        <v>127</v>
      </c>
      <c r="K539" s="27" t="s">
        <v>128</v>
      </c>
      <c r="L539" s="27" t="s">
        <v>85</v>
      </c>
      <c r="M539" s="61">
        <v>46</v>
      </c>
      <c r="N539" s="314"/>
      <c r="O539" s="308"/>
      <c r="P539" s="291"/>
      <c r="Q539" s="291"/>
      <c r="R539" s="478"/>
      <c r="S539" s="408"/>
      <c r="T539" s="312"/>
      <c r="U539" s="312"/>
      <c r="V539" s="314"/>
      <c r="W539" s="284"/>
      <c r="X539" s="284"/>
      <c r="Y539" s="314"/>
      <c r="Z539" s="284"/>
      <c r="AA539" s="284"/>
      <c r="AB539" s="360"/>
      <c r="AC539" s="314"/>
      <c r="AD539" s="295"/>
      <c r="AE539" s="313"/>
      <c r="AF539" s="266"/>
      <c r="AG539" s="314"/>
      <c r="AH539" s="285"/>
      <c r="AI539" s="285"/>
      <c r="AJ539" s="291"/>
    </row>
    <row r="540" spans="2:36" s="36" customFormat="1" ht="41.4" x14ac:dyDescent="0.3">
      <c r="B540" s="289" t="s">
        <v>1161</v>
      </c>
      <c r="C540" s="289" t="s">
        <v>589</v>
      </c>
      <c r="D540" s="289" t="s">
        <v>106</v>
      </c>
      <c r="E540" s="306" t="s">
        <v>67</v>
      </c>
      <c r="F540" s="306" t="s">
        <v>134</v>
      </c>
      <c r="G540" s="306" t="s">
        <v>147</v>
      </c>
      <c r="H540" s="291" t="s">
        <v>70</v>
      </c>
      <c r="I540" s="266" t="s">
        <v>98</v>
      </c>
      <c r="J540" s="20" t="s">
        <v>111</v>
      </c>
      <c r="K540" s="27" t="s">
        <v>112</v>
      </c>
      <c r="L540" s="27" t="s">
        <v>85</v>
      </c>
      <c r="M540" s="61">
        <v>1</v>
      </c>
      <c r="N540" s="314" t="s">
        <v>108</v>
      </c>
      <c r="O540" s="308" t="s">
        <v>582</v>
      </c>
      <c r="P540" s="291" t="s">
        <v>75</v>
      </c>
      <c r="Q540" s="291" t="s">
        <v>76</v>
      </c>
      <c r="R540" s="291" t="s">
        <v>77</v>
      </c>
      <c r="S540" s="408" t="s">
        <v>109</v>
      </c>
      <c r="T540" s="312">
        <f>V540+Y540</f>
        <v>41455.839999999997</v>
      </c>
      <c r="U540" s="312">
        <f>+T540/1</f>
        <v>41455.839999999997</v>
      </c>
      <c r="V540" s="526">
        <v>35237.46</v>
      </c>
      <c r="W540" s="284" t="s">
        <v>98</v>
      </c>
      <c r="X540" s="284" t="s">
        <v>79</v>
      </c>
      <c r="Y540" s="314">
        <v>6218.38</v>
      </c>
      <c r="Z540" s="284" t="s">
        <v>98</v>
      </c>
      <c r="AA540" s="284" t="s">
        <v>79</v>
      </c>
      <c r="AB540" s="360">
        <v>3361.28</v>
      </c>
      <c r="AC540" s="314" t="s">
        <v>149</v>
      </c>
      <c r="AD540" s="293" t="s">
        <v>98</v>
      </c>
      <c r="AE540" s="313">
        <f>V540+Y540</f>
        <v>41455.839999999997</v>
      </c>
      <c r="AF540" s="266" t="s">
        <v>79</v>
      </c>
      <c r="AG540" s="314" t="s">
        <v>33</v>
      </c>
      <c r="AH540" s="314" t="s">
        <v>157</v>
      </c>
      <c r="AI540" s="314" t="s">
        <v>176</v>
      </c>
      <c r="AJ540" s="266"/>
    </row>
    <row r="541" spans="2:36" s="36" customFormat="1" ht="27.6" x14ac:dyDescent="0.3">
      <c r="B541" s="266"/>
      <c r="C541" s="266"/>
      <c r="D541" s="266"/>
      <c r="E541" s="308"/>
      <c r="F541" s="308"/>
      <c r="G541" s="308"/>
      <c r="H541" s="290"/>
      <c r="I541" s="266"/>
      <c r="J541" s="20" t="s">
        <v>127</v>
      </c>
      <c r="K541" s="27" t="s">
        <v>128</v>
      </c>
      <c r="L541" s="27" t="s">
        <v>85</v>
      </c>
      <c r="M541" s="61">
        <v>6</v>
      </c>
      <c r="N541" s="314"/>
      <c r="O541" s="308"/>
      <c r="P541" s="290"/>
      <c r="Q541" s="290"/>
      <c r="R541" s="290"/>
      <c r="S541" s="408"/>
      <c r="T541" s="312"/>
      <c r="U541" s="312"/>
      <c r="V541" s="526"/>
      <c r="W541" s="284"/>
      <c r="X541" s="284"/>
      <c r="Y541" s="314"/>
      <c r="Z541" s="284"/>
      <c r="AA541" s="284"/>
      <c r="AB541" s="360"/>
      <c r="AC541" s="314"/>
      <c r="AD541" s="295"/>
      <c r="AE541" s="313"/>
      <c r="AF541" s="266"/>
      <c r="AG541" s="314"/>
      <c r="AH541" s="314"/>
      <c r="AI541" s="314"/>
      <c r="AJ541" s="266"/>
    </row>
    <row r="542" spans="2:36" s="36" customFormat="1" ht="96.6" x14ac:dyDescent="0.3">
      <c r="B542" s="225" t="s">
        <v>590</v>
      </c>
      <c r="C542" s="225" t="s">
        <v>939</v>
      </c>
      <c r="D542" s="225" t="s">
        <v>106</v>
      </c>
      <c r="E542" s="227" t="s">
        <v>67</v>
      </c>
      <c r="F542" s="227" t="s">
        <v>134</v>
      </c>
      <c r="G542" s="227" t="s">
        <v>147</v>
      </c>
      <c r="H542" s="261" t="s">
        <v>70</v>
      </c>
      <c r="I542" s="261" t="s">
        <v>98</v>
      </c>
      <c r="J542" s="72" t="s">
        <v>208</v>
      </c>
      <c r="K542" s="22" t="s">
        <v>107</v>
      </c>
      <c r="L542" s="22" t="s">
        <v>86</v>
      </c>
      <c r="M542" s="73">
        <v>40</v>
      </c>
      <c r="N542" s="232" t="s">
        <v>108</v>
      </c>
      <c r="O542" s="265" t="s">
        <v>582</v>
      </c>
      <c r="P542" s="261" t="s">
        <v>75</v>
      </c>
      <c r="Q542" s="261" t="s">
        <v>76</v>
      </c>
      <c r="R542" s="261" t="s">
        <v>77</v>
      </c>
      <c r="S542" s="309" t="s">
        <v>608</v>
      </c>
      <c r="T542" s="237">
        <f>V542+Y542</f>
        <v>89244.790000000008</v>
      </c>
      <c r="U542" s="237">
        <f>+T542/M543</f>
        <v>29748.263333333336</v>
      </c>
      <c r="V542" s="279">
        <v>75858.070000000007</v>
      </c>
      <c r="W542" s="240" t="s">
        <v>98</v>
      </c>
      <c r="X542" s="240" t="s">
        <v>79</v>
      </c>
      <c r="Y542" s="279">
        <v>13386.72</v>
      </c>
      <c r="Z542" s="240" t="s">
        <v>98</v>
      </c>
      <c r="AA542" s="240" t="s">
        <v>79</v>
      </c>
      <c r="AB542" s="279">
        <v>7237</v>
      </c>
      <c r="AC542" s="234" t="s">
        <v>149</v>
      </c>
      <c r="AD542" s="258" t="s">
        <v>98</v>
      </c>
      <c r="AE542" s="258">
        <f>V542+Y542</f>
        <v>89244.790000000008</v>
      </c>
      <c r="AF542" s="242" t="s">
        <v>79</v>
      </c>
      <c r="AG542" s="234" t="s">
        <v>33</v>
      </c>
      <c r="AH542" s="234" t="s">
        <v>176</v>
      </c>
      <c r="AI542" s="234" t="s">
        <v>160</v>
      </c>
      <c r="AJ542" s="242"/>
    </row>
    <row r="543" spans="2:36" s="36" customFormat="1" ht="99.6" customHeight="1" x14ac:dyDescent="0.3">
      <c r="B543" s="225"/>
      <c r="C543" s="225"/>
      <c r="D543" s="225"/>
      <c r="E543" s="227"/>
      <c r="F543" s="227"/>
      <c r="G543" s="227"/>
      <c r="H543" s="241"/>
      <c r="I543" s="241"/>
      <c r="J543" s="11" t="s">
        <v>111</v>
      </c>
      <c r="K543" s="7" t="s">
        <v>112</v>
      </c>
      <c r="L543" s="7" t="s">
        <v>85</v>
      </c>
      <c r="M543" s="63">
        <v>3</v>
      </c>
      <c r="N543" s="233"/>
      <c r="O543" s="227"/>
      <c r="P543" s="241"/>
      <c r="Q543" s="241"/>
      <c r="R543" s="241"/>
      <c r="S543" s="255"/>
      <c r="T543" s="275"/>
      <c r="U543" s="275"/>
      <c r="V543" s="375"/>
      <c r="W543" s="276"/>
      <c r="X543" s="276"/>
      <c r="Y543" s="375"/>
      <c r="Z543" s="276"/>
      <c r="AA543" s="276"/>
      <c r="AB543" s="375"/>
      <c r="AC543" s="273"/>
      <c r="AD543" s="272"/>
      <c r="AE543" s="272"/>
      <c r="AF543" s="225"/>
      <c r="AG543" s="273"/>
      <c r="AH543" s="273"/>
      <c r="AI543" s="273"/>
      <c r="AJ543" s="225"/>
    </row>
    <row r="544" spans="2:36" s="36" customFormat="1" ht="99.6" customHeight="1" x14ac:dyDescent="0.3">
      <c r="B544" s="225"/>
      <c r="C544" s="225"/>
      <c r="D544" s="261"/>
      <c r="E544" s="311"/>
      <c r="F544" s="227"/>
      <c r="G544" s="227"/>
      <c r="H544" s="242"/>
      <c r="I544" s="242"/>
      <c r="J544" s="11" t="s">
        <v>127</v>
      </c>
      <c r="K544" s="7" t="s">
        <v>128</v>
      </c>
      <c r="L544" s="7" t="s">
        <v>85</v>
      </c>
      <c r="M544" s="63">
        <v>75</v>
      </c>
      <c r="N544" s="234"/>
      <c r="O544" s="227"/>
      <c r="P544" s="242"/>
      <c r="Q544" s="242"/>
      <c r="R544" s="242"/>
      <c r="S544" s="256"/>
      <c r="T544" s="275"/>
      <c r="U544" s="275"/>
      <c r="V544" s="375"/>
      <c r="W544" s="276"/>
      <c r="X544" s="276"/>
      <c r="Y544" s="375"/>
      <c r="Z544" s="276"/>
      <c r="AA544" s="276"/>
      <c r="AB544" s="375"/>
      <c r="AC544" s="273"/>
      <c r="AD544" s="292"/>
      <c r="AE544" s="272"/>
      <c r="AF544" s="225"/>
      <c r="AG544" s="273"/>
      <c r="AH544" s="273"/>
      <c r="AI544" s="273"/>
      <c r="AJ544" s="225"/>
    </row>
    <row r="545" spans="2:36" s="36" customFormat="1" ht="135.6" customHeight="1" x14ac:dyDescent="0.3">
      <c r="B545" s="291" t="s">
        <v>1162</v>
      </c>
      <c r="C545" s="291" t="s">
        <v>591</v>
      </c>
      <c r="D545" s="291" t="s">
        <v>106</v>
      </c>
      <c r="E545" s="305" t="s">
        <v>67</v>
      </c>
      <c r="F545" s="305" t="s">
        <v>132</v>
      </c>
      <c r="G545" s="305" t="s">
        <v>69</v>
      </c>
      <c r="H545" s="291" t="s">
        <v>70</v>
      </c>
      <c r="I545" s="291" t="s">
        <v>98</v>
      </c>
      <c r="J545" s="20" t="s">
        <v>113</v>
      </c>
      <c r="K545" s="27" t="s">
        <v>114</v>
      </c>
      <c r="L545" s="27" t="s">
        <v>115</v>
      </c>
      <c r="M545" s="27">
        <v>3</v>
      </c>
      <c r="N545" s="285" t="s">
        <v>108</v>
      </c>
      <c r="O545" s="305" t="s">
        <v>582</v>
      </c>
      <c r="P545" s="291" t="s">
        <v>75</v>
      </c>
      <c r="Q545" s="291" t="s">
        <v>76</v>
      </c>
      <c r="R545" s="291" t="s">
        <v>77</v>
      </c>
      <c r="S545" s="478" t="s">
        <v>109</v>
      </c>
      <c r="T545" s="312">
        <f>V545+Y545</f>
        <v>175499.99</v>
      </c>
      <c r="U545" s="327">
        <f>+T545/M546</f>
        <v>58499.996666666666</v>
      </c>
      <c r="V545" s="330">
        <v>149174.99</v>
      </c>
      <c r="W545" s="284" t="s">
        <v>98</v>
      </c>
      <c r="X545" s="284" t="s">
        <v>79</v>
      </c>
      <c r="Y545" s="330">
        <v>26325</v>
      </c>
      <c r="Z545" s="284" t="s">
        <v>98</v>
      </c>
      <c r="AA545" s="284" t="s">
        <v>79</v>
      </c>
      <c r="AB545" s="330">
        <v>14229.72</v>
      </c>
      <c r="AC545" s="314" t="s">
        <v>80</v>
      </c>
      <c r="AD545" s="293" t="s">
        <v>98</v>
      </c>
      <c r="AE545" s="313">
        <f>V545+Y545</f>
        <v>175499.99</v>
      </c>
      <c r="AF545" s="266" t="s">
        <v>79</v>
      </c>
      <c r="AG545" s="314" t="s">
        <v>33</v>
      </c>
      <c r="AH545" s="314" t="s">
        <v>176</v>
      </c>
      <c r="AI545" s="314" t="s">
        <v>160</v>
      </c>
      <c r="AJ545" s="225"/>
    </row>
    <row r="546" spans="2:36" s="36" customFormat="1" ht="78.599999999999994" customHeight="1" x14ac:dyDescent="0.3">
      <c r="B546" s="266"/>
      <c r="C546" s="266"/>
      <c r="D546" s="266"/>
      <c r="E546" s="308"/>
      <c r="F546" s="308"/>
      <c r="G546" s="308"/>
      <c r="H546" s="289"/>
      <c r="I546" s="289"/>
      <c r="J546" s="20" t="s">
        <v>116</v>
      </c>
      <c r="K546" s="27" t="s">
        <v>117</v>
      </c>
      <c r="L546" s="27" t="s">
        <v>85</v>
      </c>
      <c r="M546" s="27">
        <v>3</v>
      </c>
      <c r="N546" s="296"/>
      <c r="O546" s="308"/>
      <c r="P546" s="289"/>
      <c r="Q546" s="289"/>
      <c r="R546" s="289"/>
      <c r="S546" s="479"/>
      <c r="T546" s="312"/>
      <c r="U546" s="312"/>
      <c r="V546" s="526"/>
      <c r="W546" s="284"/>
      <c r="X546" s="284"/>
      <c r="Y546" s="526"/>
      <c r="Z546" s="284"/>
      <c r="AA546" s="284"/>
      <c r="AB546" s="526"/>
      <c r="AC546" s="314"/>
      <c r="AD546" s="294"/>
      <c r="AE546" s="313"/>
      <c r="AF546" s="266"/>
      <c r="AG546" s="314"/>
      <c r="AH546" s="314"/>
      <c r="AI546" s="314"/>
      <c r="AJ546" s="225"/>
    </row>
    <row r="547" spans="2:36" s="36" customFormat="1" ht="78.599999999999994" customHeight="1" x14ac:dyDescent="0.3">
      <c r="B547" s="266"/>
      <c r="C547" s="266"/>
      <c r="D547" s="266"/>
      <c r="E547" s="308"/>
      <c r="F547" s="308"/>
      <c r="G547" s="308"/>
      <c r="H547" s="289"/>
      <c r="I547" s="289"/>
      <c r="J547" s="20" t="s">
        <v>209</v>
      </c>
      <c r="K547" s="27" t="s">
        <v>118</v>
      </c>
      <c r="L547" s="27" t="s">
        <v>119</v>
      </c>
      <c r="M547" s="27">
        <v>3</v>
      </c>
      <c r="N547" s="296"/>
      <c r="O547" s="308"/>
      <c r="P547" s="289"/>
      <c r="Q547" s="289"/>
      <c r="R547" s="289"/>
      <c r="S547" s="479"/>
      <c r="T547" s="312"/>
      <c r="U547" s="312"/>
      <c r="V547" s="526"/>
      <c r="W547" s="284"/>
      <c r="X547" s="284"/>
      <c r="Y547" s="526"/>
      <c r="Z547" s="284"/>
      <c r="AA547" s="284"/>
      <c r="AB547" s="526"/>
      <c r="AC547" s="314"/>
      <c r="AD547" s="294"/>
      <c r="AE547" s="313"/>
      <c r="AF547" s="266"/>
      <c r="AG547" s="314"/>
      <c r="AH547" s="314"/>
      <c r="AI547" s="314"/>
      <c r="AJ547" s="225"/>
    </row>
    <row r="548" spans="2:36" s="36" customFormat="1" ht="77.7" customHeight="1" x14ac:dyDescent="0.3">
      <c r="B548" s="266"/>
      <c r="C548" s="266"/>
      <c r="D548" s="266"/>
      <c r="E548" s="308"/>
      <c r="F548" s="308"/>
      <c r="G548" s="308"/>
      <c r="H548" s="290"/>
      <c r="I548" s="290"/>
      <c r="J548" s="56" t="s">
        <v>120</v>
      </c>
      <c r="K548" s="57" t="s">
        <v>121</v>
      </c>
      <c r="L548" s="57" t="s">
        <v>119</v>
      </c>
      <c r="M548" s="75">
        <v>3</v>
      </c>
      <c r="N548" s="297"/>
      <c r="O548" s="308"/>
      <c r="P548" s="290"/>
      <c r="Q548" s="290"/>
      <c r="R548" s="290"/>
      <c r="S548" s="439"/>
      <c r="T548" s="312"/>
      <c r="U548" s="312"/>
      <c r="V548" s="526"/>
      <c r="W548" s="284"/>
      <c r="X548" s="284"/>
      <c r="Y548" s="526"/>
      <c r="Z548" s="284"/>
      <c r="AA548" s="284"/>
      <c r="AB548" s="526"/>
      <c r="AC548" s="314"/>
      <c r="AD548" s="295"/>
      <c r="AE548" s="313"/>
      <c r="AF548" s="266"/>
      <c r="AG548" s="314"/>
      <c r="AH548" s="314"/>
      <c r="AI548" s="314"/>
      <c r="AJ548" s="225"/>
    </row>
    <row r="549" spans="2:36" s="36" customFormat="1" ht="127.2" customHeight="1" x14ac:dyDescent="0.3">
      <c r="B549" s="261" t="s">
        <v>592</v>
      </c>
      <c r="C549" s="261" t="s">
        <v>588</v>
      </c>
      <c r="D549" s="225" t="s">
        <v>106</v>
      </c>
      <c r="E549" s="227" t="s">
        <v>67</v>
      </c>
      <c r="F549" s="227" t="s">
        <v>134</v>
      </c>
      <c r="G549" s="227" t="s">
        <v>147</v>
      </c>
      <c r="H549" s="261" t="s">
        <v>70</v>
      </c>
      <c r="I549" s="261" t="s">
        <v>98</v>
      </c>
      <c r="J549" s="11" t="s">
        <v>208</v>
      </c>
      <c r="K549" s="7" t="s">
        <v>107</v>
      </c>
      <c r="L549" s="7" t="s">
        <v>86</v>
      </c>
      <c r="M549" s="63">
        <v>40</v>
      </c>
      <c r="N549" s="232" t="s">
        <v>108</v>
      </c>
      <c r="O549" s="249" t="s">
        <v>582</v>
      </c>
      <c r="P549" s="261" t="s">
        <v>75</v>
      </c>
      <c r="Q549" s="261" t="s">
        <v>76</v>
      </c>
      <c r="R549" s="261" t="s">
        <v>77</v>
      </c>
      <c r="S549" s="309" t="s">
        <v>109</v>
      </c>
      <c r="T549" s="237">
        <f>V549+Y549</f>
        <v>28864.81</v>
      </c>
      <c r="U549" s="236">
        <f>+T549/1</f>
        <v>28864.81</v>
      </c>
      <c r="V549" s="278">
        <v>24535.09</v>
      </c>
      <c r="W549" s="240" t="s">
        <v>98</v>
      </c>
      <c r="X549" s="240" t="s">
        <v>79</v>
      </c>
      <c r="Y549" s="278">
        <v>4329.72</v>
      </c>
      <c r="Z549" s="240" t="s">
        <v>98</v>
      </c>
      <c r="AA549" s="240" t="s">
        <v>79</v>
      </c>
      <c r="AB549" s="278">
        <v>2340.39</v>
      </c>
      <c r="AC549" s="234" t="s">
        <v>149</v>
      </c>
      <c r="AD549" s="258"/>
      <c r="AE549" s="258">
        <f>V549+Y549</f>
        <v>28864.81</v>
      </c>
      <c r="AF549" s="242" t="s">
        <v>79</v>
      </c>
      <c r="AG549" s="234" t="s">
        <v>33</v>
      </c>
      <c r="AH549" s="234" t="s">
        <v>176</v>
      </c>
      <c r="AI549" s="234" t="s">
        <v>160</v>
      </c>
      <c r="AJ549" s="225"/>
    </row>
    <row r="550" spans="2:36" s="36" customFormat="1" ht="99.6" customHeight="1" x14ac:dyDescent="0.3">
      <c r="B550" s="241"/>
      <c r="C550" s="241"/>
      <c r="D550" s="225"/>
      <c r="E550" s="227"/>
      <c r="F550" s="227"/>
      <c r="G550" s="227"/>
      <c r="H550" s="241"/>
      <c r="I550" s="241"/>
      <c r="J550" s="11" t="s">
        <v>111</v>
      </c>
      <c r="K550" s="7" t="s">
        <v>112</v>
      </c>
      <c r="L550" s="7" t="s">
        <v>85</v>
      </c>
      <c r="M550" s="63">
        <v>1</v>
      </c>
      <c r="N550" s="233"/>
      <c r="O550" s="249"/>
      <c r="P550" s="241"/>
      <c r="Q550" s="241"/>
      <c r="R550" s="241"/>
      <c r="S550" s="255"/>
      <c r="T550" s="275"/>
      <c r="U550" s="236"/>
      <c r="V550" s="278"/>
      <c r="W550" s="276"/>
      <c r="X550" s="276"/>
      <c r="Y550" s="278"/>
      <c r="Z550" s="276"/>
      <c r="AA550" s="276"/>
      <c r="AB550" s="278"/>
      <c r="AC550" s="273"/>
      <c r="AD550" s="292"/>
      <c r="AE550" s="272"/>
      <c r="AF550" s="225"/>
      <c r="AG550" s="273"/>
      <c r="AH550" s="273"/>
      <c r="AI550" s="273"/>
      <c r="AJ550" s="225"/>
    </row>
    <row r="551" spans="2:36" s="36" customFormat="1" ht="76.5" customHeight="1" x14ac:dyDescent="0.3">
      <c r="B551" s="241"/>
      <c r="C551" s="241"/>
      <c r="D551" s="261"/>
      <c r="E551" s="311"/>
      <c r="F551" s="311"/>
      <c r="G551" s="311"/>
      <c r="H551" s="242"/>
      <c r="I551" s="242"/>
      <c r="J551" s="28" t="s">
        <v>127</v>
      </c>
      <c r="K551" s="14" t="s">
        <v>128</v>
      </c>
      <c r="L551" s="7" t="s">
        <v>85</v>
      </c>
      <c r="M551" s="63">
        <v>19</v>
      </c>
      <c r="N551" s="234"/>
      <c r="O551" s="265"/>
      <c r="P551" s="242"/>
      <c r="Q551" s="242"/>
      <c r="R551" s="242"/>
      <c r="S551" s="256"/>
      <c r="T551" s="275"/>
      <c r="U551" s="236"/>
      <c r="V551" s="278"/>
      <c r="W551" s="238"/>
      <c r="X551" s="238"/>
      <c r="Y551" s="278"/>
      <c r="Z551" s="238"/>
      <c r="AA551" s="238"/>
      <c r="AB551" s="278"/>
      <c r="AC551" s="232"/>
      <c r="AD551" s="292"/>
      <c r="AE551" s="292"/>
      <c r="AF551" s="261"/>
      <c r="AG551" s="232"/>
      <c r="AH551" s="232"/>
      <c r="AI551" s="273"/>
      <c r="AJ551" s="225"/>
    </row>
    <row r="552" spans="2:36" s="36" customFormat="1" ht="96.6" x14ac:dyDescent="0.3">
      <c r="B552" s="225" t="s">
        <v>593</v>
      </c>
      <c r="C552" s="225" t="s">
        <v>587</v>
      </c>
      <c r="D552" s="225" t="s">
        <v>106</v>
      </c>
      <c r="E552" s="227" t="s">
        <v>67</v>
      </c>
      <c r="F552" s="227" t="s">
        <v>134</v>
      </c>
      <c r="G552" s="227" t="s">
        <v>147</v>
      </c>
      <c r="H552" s="261" t="s">
        <v>70</v>
      </c>
      <c r="I552" s="261" t="s">
        <v>98</v>
      </c>
      <c r="J552" s="11" t="s">
        <v>208</v>
      </c>
      <c r="K552" s="7" t="s">
        <v>107</v>
      </c>
      <c r="L552" s="7" t="s">
        <v>86</v>
      </c>
      <c r="M552" s="63">
        <v>40</v>
      </c>
      <c r="N552" s="232" t="s">
        <v>108</v>
      </c>
      <c r="O552" s="311" t="s">
        <v>582</v>
      </c>
      <c r="P552" s="261" t="s">
        <v>75</v>
      </c>
      <c r="Q552" s="261" t="s">
        <v>76</v>
      </c>
      <c r="R552" s="261" t="s">
        <v>77</v>
      </c>
      <c r="S552" s="309" t="s">
        <v>109</v>
      </c>
      <c r="T552" s="275">
        <f>V552+Y552</f>
        <v>52319.35</v>
      </c>
      <c r="U552" s="235">
        <f>+T552/1</f>
        <v>52319.35</v>
      </c>
      <c r="V552" s="277">
        <v>44471.45</v>
      </c>
      <c r="W552" s="276" t="s">
        <v>98</v>
      </c>
      <c r="X552" s="276" t="s">
        <v>79</v>
      </c>
      <c r="Y552" s="277">
        <v>7847.9</v>
      </c>
      <c r="Z552" s="276" t="s">
        <v>98</v>
      </c>
      <c r="AA552" s="276" t="s">
        <v>79</v>
      </c>
      <c r="AB552" s="277">
        <v>4243</v>
      </c>
      <c r="AC552" s="273" t="s">
        <v>149</v>
      </c>
      <c r="AD552" s="292" t="s">
        <v>98</v>
      </c>
      <c r="AE552" s="272">
        <f>V552+Y552</f>
        <v>52319.35</v>
      </c>
      <c r="AF552" s="225" t="s">
        <v>79</v>
      </c>
      <c r="AG552" s="273" t="s">
        <v>33</v>
      </c>
      <c r="AH552" s="273" t="s">
        <v>166</v>
      </c>
      <c r="AI552" s="273" t="s">
        <v>233</v>
      </c>
      <c r="AJ552" s="225"/>
    </row>
    <row r="553" spans="2:36" s="36" customFormat="1" ht="43.2" customHeight="1" x14ac:dyDescent="0.3">
      <c r="B553" s="225"/>
      <c r="C553" s="225"/>
      <c r="D553" s="225"/>
      <c r="E553" s="227"/>
      <c r="F553" s="227"/>
      <c r="G553" s="227"/>
      <c r="H553" s="241"/>
      <c r="I553" s="241"/>
      <c r="J553" s="11" t="s">
        <v>111</v>
      </c>
      <c r="K553" s="7" t="s">
        <v>112</v>
      </c>
      <c r="L553" s="7" t="s">
        <v>85</v>
      </c>
      <c r="M553" s="63">
        <v>1</v>
      </c>
      <c r="N553" s="233"/>
      <c r="O553" s="249"/>
      <c r="P553" s="241"/>
      <c r="Q553" s="241"/>
      <c r="R553" s="241"/>
      <c r="S553" s="255"/>
      <c r="T553" s="275"/>
      <c r="U553" s="236"/>
      <c r="V553" s="278"/>
      <c r="W553" s="276"/>
      <c r="X553" s="276"/>
      <c r="Y553" s="278"/>
      <c r="Z553" s="276"/>
      <c r="AA553" s="276"/>
      <c r="AB553" s="278"/>
      <c r="AC553" s="273"/>
      <c r="AD553" s="257"/>
      <c r="AE553" s="272"/>
      <c r="AF553" s="225"/>
      <c r="AG553" s="273"/>
      <c r="AH553" s="273"/>
      <c r="AI553" s="273"/>
      <c r="AJ553" s="225"/>
    </row>
    <row r="554" spans="2:36" s="36" customFormat="1" ht="43.2" customHeight="1" x14ac:dyDescent="0.3">
      <c r="B554" s="225"/>
      <c r="C554" s="225"/>
      <c r="D554" s="225"/>
      <c r="E554" s="227"/>
      <c r="F554" s="227"/>
      <c r="G554" s="227"/>
      <c r="H554" s="242"/>
      <c r="I554" s="242"/>
      <c r="J554" s="11" t="s">
        <v>127</v>
      </c>
      <c r="K554" s="7" t="s">
        <v>128</v>
      </c>
      <c r="L554" s="14" t="s">
        <v>85</v>
      </c>
      <c r="M554" s="71">
        <v>40</v>
      </c>
      <c r="N554" s="234"/>
      <c r="O554" s="249"/>
      <c r="P554" s="242"/>
      <c r="Q554" s="242"/>
      <c r="R554" s="242"/>
      <c r="S554" s="256"/>
      <c r="T554" s="235"/>
      <c r="U554" s="237"/>
      <c r="V554" s="279"/>
      <c r="W554" s="276"/>
      <c r="X554" s="276"/>
      <c r="Y554" s="279"/>
      <c r="Z554" s="276"/>
      <c r="AA554" s="276"/>
      <c r="AB554" s="279"/>
      <c r="AC554" s="273"/>
      <c r="AD554" s="258"/>
      <c r="AE554" s="272"/>
      <c r="AF554" s="225"/>
      <c r="AG554" s="273"/>
      <c r="AH554" s="273"/>
      <c r="AI554" s="232"/>
      <c r="AJ554" s="261"/>
    </row>
    <row r="555" spans="2:36" s="36" customFormat="1" ht="41.4" x14ac:dyDescent="0.3">
      <c r="B555" s="261" t="s">
        <v>594</v>
      </c>
      <c r="C555" s="261" t="s">
        <v>589</v>
      </c>
      <c r="D555" s="261" t="s">
        <v>106</v>
      </c>
      <c r="E555" s="311" t="s">
        <v>67</v>
      </c>
      <c r="F555" s="311" t="s">
        <v>134</v>
      </c>
      <c r="G555" s="311" t="s">
        <v>147</v>
      </c>
      <c r="H555" s="261" t="s">
        <v>70</v>
      </c>
      <c r="I555" s="225" t="s">
        <v>98</v>
      </c>
      <c r="J555" s="11" t="s">
        <v>111</v>
      </c>
      <c r="K555" s="7" t="s">
        <v>112</v>
      </c>
      <c r="L555" s="7" t="s">
        <v>85</v>
      </c>
      <c r="M555" s="63">
        <v>1</v>
      </c>
      <c r="N555" s="232" t="s">
        <v>108</v>
      </c>
      <c r="O555" s="311" t="s">
        <v>582</v>
      </c>
      <c r="P555" s="261" t="s">
        <v>75</v>
      </c>
      <c r="Q555" s="261" t="s">
        <v>76</v>
      </c>
      <c r="R555" s="261" t="s">
        <v>77</v>
      </c>
      <c r="S555" s="274" t="s">
        <v>109</v>
      </c>
      <c r="T555" s="235">
        <f>V555+Y555</f>
        <v>62183.759999999995</v>
      </c>
      <c r="U555" s="235">
        <f>+T555/1</f>
        <v>62183.759999999995</v>
      </c>
      <c r="V555" s="277">
        <v>52856.2</v>
      </c>
      <c r="W555" s="238" t="s">
        <v>98</v>
      </c>
      <c r="X555" s="238" t="s">
        <v>79</v>
      </c>
      <c r="Y555" s="277">
        <v>9327.56</v>
      </c>
      <c r="Z555" s="238" t="s">
        <v>98</v>
      </c>
      <c r="AA555" s="238" t="s">
        <v>79</v>
      </c>
      <c r="AB555" s="277">
        <v>5042.04</v>
      </c>
      <c r="AC555" s="232" t="s">
        <v>149</v>
      </c>
      <c r="AD555" s="292" t="s">
        <v>98</v>
      </c>
      <c r="AE555" s="292">
        <f>V555+Y555</f>
        <v>62183.759999999995</v>
      </c>
      <c r="AF555" s="261" t="s">
        <v>79</v>
      </c>
      <c r="AG555" s="232" t="s">
        <v>33</v>
      </c>
      <c r="AH555" s="232" t="s">
        <v>408</v>
      </c>
      <c r="AI555" s="232" t="s">
        <v>512</v>
      </c>
      <c r="AJ555" s="261"/>
    </row>
    <row r="556" spans="2:36" s="36" customFormat="1" ht="43.2" customHeight="1" x14ac:dyDescent="0.3">
      <c r="B556" s="242"/>
      <c r="C556" s="242"/>
      <c r="D556" s="242"/>
      <c r="E556" s="265"/>
      <c r="F556" s="265"/>
      <c r="G556" s="265"/>
      <c r="H556" s="242"/>
      <c r="I556" s="225"/>
      <c r="J556" s="11" t="s">
        <v>127</v>
      </c>
      <c r="K556" s="7" t="s">
        <v>128</v>
      </c>
      <c r="L556" s="7" t="s">
        <v>85</v>
      </c>
      <c r="M556" s="63">
        <v>9</v>
      </c>
      <c r="N556" s="234"/>
      <c r="O556" s="265"/>
      <c r="P556" s="242"/>
      <c r="Q556" s="242"/>
      <c r="R556" s="242"/>
      <c r="S556" s="274"/>
      <c r="T556" s="237"/>
      <c r="U556" s="237"/>
      <c r="V556" s="279"/>
      <c r="W556" s="240"/>
      <c r="X556" s="240"/>
      <c r="Y556" s="279"/>
      <c r="Z556" s="240"/>
      <c r="AA556" s="240"/>
      <c r="AB556" s="279"/>
      <c r="AC556" s="234"/>
      <c r="AD556" s="258"/>
      <c r="AE556" s="258"/>
      <c r="AF556" s="242"/>
      <c r="AG556" s="234"/>
      <c r="AH556" s="234"/>
      <c r="AI556" s="234"/>
      <c r="AJ556" s="242"/>
    </row>
    <row r="557" spans="2:36" s="36" customFormat="1" ht="63.75" customHeight="1" x14ac:dyDescent="0.3">
      <c r="B557" s="261" t="s">
        <v>964</v>
      </c>
      <c r="C557" s="261" t="s">
        <v>584</v>
      </c>
      <c r="D557" s="261" t="s">
        <v>106</v>
      </c>
      <c r="E557" s="311" t="s">
        <v>67</v>
      </c>
      <c r="F557" s="311" t="s">
        <v>132</v>
      </c>
      <c r="G557" s="311" t="s">
        <v>69</v>
      </c>
      <c r="H557" s="261" t="s">
        <v>70</v>
      </c>
      <c r="I557" s="261" t="s">
        <v>98</v>
      </c>
      <c r="J557" s="11" t="s">
        <v>113</v>
      </c>
      <c r="K557" s="7" t="s">
        <v>114</v>
      </c>
      <c r="L557" s="7" t="s">
        <v>115</v>
      </c>
      <c r="M557" s="7">
        <v>1</v>
      </c>
      <c r="N557" s="273" t="s">
        <v>108</v>
      </c>
      <c r="O557" s="227" t="s">
        <v>585</v>
      </c>
      <c r="P557" s="261" t="s">
        <v>75</v>
      </c>
      <c r="Q557" s="261" t="s">
        <v>76</v>
      </c>
      <c r="R557" s="261" t="s">
        <v>77</v>
      </c>
      <c r="S557" s="274" t="s">
        <v>109</v>
      </c>
      <c r="T557" s="275">
        <f>V557+Y557</f>
        <v>58500</v>
      </c>
      <c r="U557" s="275">
        <f>+T557/M558</f>
        <v>58500</v>
      </c>
      <c r="V557" s="280">
        <v>49725</v>
      </c>
      <c r="W557" s="346" t="s">
        <v>98</v>
      </c>
      <c r="X557" s="346" t="s">
        <v>98</v>
      </c>
      <c r="Y557" s="280">
        <v>8775</v>
      </c>
      <c r="Z557" s="276" t="s">
        <v>98</v>
      </c>
      <c r="AA557" s="276" t="s">
        <v>98</v>
      </c>
      <c r="AB557" s="232">
        <v>4743.24</v>
      </c>
      <c r="AC557" s="273" t="s">
        <v>80</v>
      </c>
      <c r="AD557" s="272" t="s">
        <v>98</v>
      </c>
      <c r="AE557" s="273">
        <f>+V557+Y557</f>
        <v>58500</v>
      </c>
      <c r="AF557" s="225" t="s">
        <v>98</v>
      </c>
      <c r="AG557" s="273" t="s">
        <v>33</v>
      </c>
      <c r="AH557" s="273" t="s">
        <v>295</v>
      </c>
      <c r="AI557" s="273" t="s">
        <v>247</v>
      </c>
      <c r="AJ557" s="225"/>
    </row>
    <row r="558" spans="2:36" s="36" customFormat="1" ht="81" customHeight="1" x14ac:dyDescent="0.3">
      <c r="B558" s="225"/>
      <c r="C558" s="225"/>
      <c r="D558" s="225"/>
      <c r="E558" s="227"/>
      <c r="F558" s="227"/>
      <c r="G558" s="227"/>
      <c r="H558" s="241"/>
      <c r="I558" s="241"/>
      <c r="J558" s="11" t="s">
        <v>116</v>
      </c>
      <c r="K558" s="7" t="s">
        <v>117</v>
      </c>
      <c r="L558" s="7" t="s">
        <v>85</v>
      </c>
      <c r="M558" s="7">
        <v>1</v>
      </c>
      <c r="N558" s="273"/>
      <c r="O558" s="227"/>
      <c r="P558" s="241"/>
      <c r="Q558" s="241"/>
      <c r="R558" s="241"/>
      <c r="S558" s="274"/>
      <c r="T558" s="275"/>
      <c r="U558" s="275"/>
      <c r="V558" s="281"/>
      <c r="W558" s="346"/>
      <c r="X558" s="346"/>
      <c r="Y558" s="281"/>
      <c r="Z558" s="276"/>
      <c r="AA558" s="276"/>
      <c r="AB558" s="233"/>
      <c r="AC558" s="273"/>
      <c r="AD558" s="272"/>
      <c r="AE558" s="273"/>
      <c r="AF558" s="225"/>
      <c r="AG558" s="273"/>
      <c r="AH558" s="273"/>
      <c r="AI558" s="273"/>
      <c r="AJ558" s="225"/>
    </row>
    <row r="559" spans="2:36" s="36" customFormat="1" ht="63" customHeight="1" x14ac:dyDescent="0.3">
      <c r="B559" s="225"/>
      <c r="C559" s="225"/>
      <c r="D559" s="225"/>
      <c r="E559" s="227"/>
      <c r="F559" s="227"/>
      <c r="G559" s="227"/>
      <c r="H559" s="241"/>
      <c r="I559" s="241"/>
      <c r="J559" s="11" t="s">
        <v>209</v>
      </c>
      <c r="K559" s="7" t="s">
        <v>118</v>
      </c>
      <c r="L559" s="7" t="s">
        <v>119</v>
      </c>
      <c r="M559" s="7">
        <v>1</v>
      </c>
      <c r="N559" s="273"/>
      <c r="O559" s="227"/>
      <c r="P559" s="241"/>
      <c r="Q559" s="241"/>
      <c r="R559" s="241"/>
      <c r="S559" s="274"/>
      <c r="T559" s="275"/>
      <c r="U559" s="275"/>
      <c r="V559" s="281"/>
      <c r="W559" s="346"/>
      <c r="X559" s="346"/>
      <c r="Y559" s="281"/>
      <c r="Z559" s="276"/>
      <c r="AA559" s="276"/>
      <c r="AB559" s="233"/>
      <c r="AC559" s="273"/>
      <c r="AD559" s="272"/>
      <c r="AE559" s="273"/>
      <c r="AF559" s="225"/>
      <c r="AG559" s="273"/>
      <c r="AH559" s="273"/>
      <c r="AI559" s="273"/>
      <c r="AJ559" s="225"/>
    </row>
    <row r="560" spans="2:36" s="36" customFormat="1" ht="43.2" customHeight="1" x14ac:dyDescent="0.3">
      <c r="B560" s="225"/>
      <c r="C560" s="225"/>
      <c r="D560" s="225"/>
      <c r="E560" s="227"/>
      <c r="F560" s="227"/>
      <c r="G560" s="227"/>
      <c r="H560" s="242"/>
      <c r="I560" s="242"/>
      <c r="J560" s="11" t="s">
        <v>120</v>
      </c>
      <c r="K560" s="7" t="s">
        <v>121</v>
      </c>
      <c r="L560" s="7" t="s">
        <v>119</v>
      </c>
      <c r="M560" s="63">
        <v>1</v>
      </c>
      <c r="N560" s="273"/>
      <c r="O560" s="227"/>
      <c r="P560" s="242"/>
      <c r="Q560" s="242"/>
      <c r="R560" s="242"/>
      <c r="S560" s="274"/>
      <c r="T560" s="275"/>
      <c r="U560" s="275"/>
      <c r="V560" s="282"/>
      <c r="W560" s="346"/>
      <c r="X560" s="346"/>
      <c r="Y560" s="282"/>
      <c r="Z560" s="276"/>
      <c r="AA560" s="276"/>
      <c r="AB560" s="234"/>
      <c r="AC560" s="273"/>
      <c r="AD560" s="272"/>
      <c r="AE560" s="273"/>
      <c r="AF560" s="225"/>
      <c r="AG560" s="273"/>
      <c r="AH560" s="273"/>
      <c r="AI560" s="273"/>
      <c r="AJ560" s="225"/>
    </row>
    <row r="561" spans="2:36" s="36" customFormat="1" ht="96.6" x14ac:dyDescent="0.3">
      <c r="B561" s="291" t="s">
        <v>1163</v>
      </c>
      <c r="C561" s="289" t="s">
        <v>581</v>
      </c>
      <c r="D561" s="291" t="s">
        <v>106</v>
      </c>
      <c r="E561" s="305" t="s">
        <v>67</v>
      </c>
      <c r="F561" s="305" t="s">
        <v>134</v>
      </c>
      <c r="G561" s="305" t="s">
        <v>147</v>
      </c>
      <c r="H561" s="266" t="s">
        <v>70</v>
      </c>
      <c r="I561" s="291" t="s">
        <v>79</v>
      </c>
      <c r="J561" s="20" t="s">
        <v>208</v>
      </c>
      <c r="K561" s="27" t="s">
        <v>107</v>
      </c>
      <c r="L561" s="27" t="s">
        <v>86</v>
      </c>
      <c r="M561" s="61">
        <v>40</v>
      </c>
      <c r="N561" s="314" t="s">
        <v>108</v>
      </c>
      <c r="O561" s="308" t="s">
        <v>582</v>
      </c>
      <c r="P561" s="266" t="s">
        <v>75</v>
      </c>
      <c r="Q561" s="266" t="s">
        <v>76</v>
      </c>
      <c r="R561" s="408" t="s">
        <v>77</v>
      </c>
      <c r="S561" s="408" t="s">
        <v>109</v>
      </c>
      <c r="T561" s="312">
        <f>V561+Y561</f>
        <v>131253.70000000001</v>
      </c>
      <c r="U561" s="312">
        <f>T561/M562</f>
        <v>26250.74</v>
      </c>
      <c r="V561" s="285">
        <v>111565.64</v>
      </c>
      <c r="W561" s="283" t="s">
        <v>98</v>
      </c>
      <c r="X561" s="283" t="s">
        <v>98</v>
      </c>
      <c r="Y561" s="285">
        <v>19688.060000000001</v>
      </c>
      <c r="Z561" s="284" t="s">
        <v>98</v>
      </c>
      <c r="AA561" s="284" t="s">
        <v>79</v>
      </c>
      <c r="AB561" s="285">
        <v>10640.8</v>
      </c>
      <c r="AC561" s="314" t="s">
        <v>149</v>
      </c>
      <c r="AD561" s="293" t="s">
        <v>98</v>
      </c>
      <c r="AE561" s="313">
        <f>V561+Y561</f>
        <v>131253.70000000001</v>
      </c>
      <c r="AF561" s="266" t="s">
        <v>79</v>
      </c>
      <c r="AG561" s="314" t="s">
        <v>33</v>
      </c>
      <c r="AH561" s="314" t="s">
        <v>295</v>
      </c>
      <c r="AI561" s="314" t="s">
        <v>247</v>
      </c>
      <c r="AJ561" s="266"/>
    </row>
    <row r="562" spans="2:36" s="36" customFormat="1" ht="73.2" customHeight="1" x14ac:dyDescent="0.3">
      <c r="B562" s="266"/>
      <c r="C562" s="266"/>
      <c r="D562" s="266"/>
      <c r="E562" s="308"/>
      <c r="F562" s="308"/>
      <c r="G562" s="308"/>
      <c r="H562" s="266"/>
      <c r="I562" s="289"/>
      <c r="J562" s="20" t="s">
        <v>111</v>
      </c>
      <c r="K562" s="27" t="s">
        <v>112</v>
      </c>
      <c r="L562" s="27" t="s">
        <v>85</v>
      </c>
      <c r="M562" s="61">
        <v>5</v>
      </c>
      <c r="N562" s="314"/>
      <c r="O562" s="308"/>
      <c r="P562" s="266"/>
      <c r="Q562" s="266"/>
      <c r="R562" s="408"/>
      <c r="S562" s="408"/>
      <c r="T562" s="312"/>
      <c r="U562" s="312"/>
      <c r="V562" s="296"/>
      <c r="W562" s="287"/>
      <c r="X562" s="287"/>
      <c r="Y562" s="296"/>
      <c r="Z562" s="284"/>
      <c r="AA562" s="284"/>
      <c r="AB562" s="296"/>
      <c r="AC562" s="314"/>
      <c r="AD562" s="294"/>
      <c r="AE562" s="313"/>
      <c r="AF562" s="266"/>
      <c r="AG562" s="314"/>
      <c r="AH562" s="314"/>
      <c r="AI562" s="314"/>
      <c r="AJ562" s="266"/>
    </row>
    <row r="563" spans="2:36" s="36" customFormat="1" ht="43.2" customHeight="1" x14ac:dyDescent="0.3">
      <c r="B563" s="266"/>
      <c r="C563" s="266"/>
      <c r="D563" s="266"/>
      <c r="E563" s="308"/>
      <c r="F563" s="308"/>
      <c r="G563" s="308"/>
      <c r="H563" s="291"/>
      <c r="I563" s="290"/>
      <c r="J563" s="20" t="s">
        <v>127</v>
      </c>
      <c r="K563" s="27" t="s">
        <v>128</v>
      </c>
      <c r="L563" s="27" t="s">
        <v>85</v>
      </c>
      <c r="M563" s="61">
        <v>106</v>
      </c>
      <c r="N563" s="314"/>
      <c r="O563" s="308"/>
      <c r="P563" s="266"/>
      <c r="Q563" s="266"/>
      <c r="R563" s="408"/>
      <c r="S563" s="408"/>
      <c r="T563" s="312"/>
      <c r="U563" s="312"/>
      <c r="V563" s="297"/>
      <c r="W563" s="288"/>
      <c r="X563" s="288"/>
      <c r="Y563" s="297"/>
      <c r="Z563" s="284"/>
      <c r="AA563" s="284"/>
      <c r="AB563" s="297"/>
      <c r="AC563" s="314"/>
      <c r="AD563" s="295"/>
      <c r="AE563" s="313"/>
      <c r="AF563" s="266"/>
      <c r="AG563" s="314"/>
      <c r="AH563" s="314"/>
      <c r="AI563" s="314"/>
      <c r="AJ563" s="266"/>
    </row>
    <row r="564" spans="2:36" s="79" customFormat="1" ht="96.6" x14ac:dyDescent="0.3">
      <c r="B564" s="261" t="s">
        <v>1123</v>
      </c>
      <c r="C564" s="241" t="s">
        <v>581</v>
      </c>
      <c r="D564" s="261" t="s">
        <v>106</v>
      </c>
      <c r="E564" s="311" t="s">
        <v>67</v>
      </c>
      <c r="F564" s="311" t="s">
        <v>134</v>
      </c>
      <c r="G564" s="311" t="s">
        <v>147</v>
      </c>
      <c r="H564" s="225" t="s">
        <v>70</v>
      </c>
      <c r="I564" s="261" t="s">
        <v>79</v>
      </c>
      <c r="J564" s="11" t="s">
        <v>208</v>
      </c>
      <c r="K564" s="7" t="s">
        <v>107</v>
      </c>
      <c r="L564" s="7" t="s">
        <v>86</v>
      </c>
      <c r="M564" s="63">
        <v>40</v>
      </c>
      <c r="N564" s="273" t="s">
        <v>108</v>
      </c>
      <c r="O564" s="227" t="s">
        <v>582</v>
      </c>
      <c r="P564" s="225" t="s">
        <v>75</v>
      </c>
      <c r="Q564" s="225" t="s">
        <v>76</v>
      </c>
      <c r="R564" s="274" t="s">
        <v>77</v>
      </c>
      <c r="S564" s="274" t="s">
        <v>109</v>
      </c>
      <c r="T564" s="275">
        <f>V564+Y564</f>
        <v>131253.70000000001</v>
      </c>
      <c r="U564" s="275">
        <f>T564/M565</f>
        <v>26250.74</v>
      </c>
      <c r="V564" s="232">
        <v>111565.64</v>
      </c>
      <c r="W564" s="238" t="s">
        <v>98</v>
      </c>
      <c r="X564" s="238" t="s">
        <v>98</v>
      </c>
      <c r="Y564" s="232">
        <v>19688.060000000001</v>
      </c>
      <c r="Z564" s="276" t="s">
        <v>98</v>
      </c>
      <c r="AA564" s="276" t="s">
        <v>79</v>
      </c>
      <c r="AB564" s="232">
        <v>10640.8</v>
      </c>
      <c r="AC564" s="273" t="s">
        <v>149</v>
      </c>
      <c r="AD564" s="292" t="s">
        <v>98</v>
      </c>
      <c r="AE564" s="272">
        <f>V564+Y564</f>
        <v>131253.70000000001</v>
      </c>
      <c r="AF564" s="225" t="s">
        <v>79</v>
      </c>
      <c r="AG564" s="273" t="s">
        <v>33</v>
      </c>
      <c r="AH564" s="273" t="s">
        <v>166</v>
      </c>
      <c r="AI564" s="273" t="s">
        <v>233</v>
      </c>
      <c r="AJ564" s="225"/>
    </row>
    <row r="565" spans="2:36" s="79" customFormat="1" ht="73.2" customHeight="1" x14ac:dyDescent="0.3">
      <c r="B565" s="225"/>
      <c r="C565" s="225"/>
      <c r="D565" s="225"/>
      <c r="E565" s="227"/>
      <c r="F565" s="227"/>
      <c r="G565" s="227"/>
      <c r="H565" s="225"/>
      <c r="I565" s="241"/>
      <c r="J565" s="11" t="s">
        <v>111</v>
      </c>
      <c r="K565" s="7" t="s">
        <v>112</v>
      </c>
      <c r="L565" s="7" t="s">
        <v>85</v>
      </c>
      <c r="M565" s="63">
        <v>5</v>
      </c>
      <c r="N565" s="273"/>
      <c r="O565" s="227"/>
      <c r="P565" s="225"/>
      <c r="Q565" s="225"/>
      <c r="R565" s="274"/>
      <c r="S565" s="274"/>
      <c r="T565" s="275"/>
      <c r="U565" s="275"/>
      <c r="V565" s="233"/>
      <c r="W565" s="239"/>
      <c r="X565" s="239"/>
      <c r="Y565" s="233"/>
      <c r="Z565" s="276"/>
      <c r="AA565" s="276"/>
      <c r="AB565" s="233"/>
      <c r="AC565" s="273"/>
      <c r="AD565" s="257"/>
      <c r="AE565" s="272"/>
      <c r="AF565" s="225"/>
      <c r="AG565" s="273"/>
      <c r="AH565" s="273"/>
      <c r="AI565" s="273"/>
      <c r="AJ565" s="225"/>
    </row>
    <row r="566" spans="2:36" s="79" customFormat="1" ht="43.2" customHeight="1" x14ac:dyDescent="0.3">
      <c r="B566" s="225"/>
      <c r="C566" s="225"/>
      <c r="D566" s="225"/>
      <c r="E566" s="227"/>
      <c r="F566" s="227"/>
      <c r="G566" s="227"/>
      <c r="H566" s="261"/>
      <c r="I566" s="242"/>
      <c r="J566" s="11" t="s">
        <v>127</v>
      </c>
      <c r="K566" s="7" t="s">
        <v>128</v>
      </c>
      <c r="L566" s="7" t="s">
        <v>85</v>
      </c>
      <c r="M566" s="63">
        <v>106</v>
      </c>
      <c r="N566" s="273"/>
      <c r="O566" s="227"/>
      <c r="P566" s="225"/>
      <c r="Q566" s="225"/>
      <c r="R566" s="274"/>
      <c r="S566" s="274"/>
      <c r="T566" s="275"/>
      <c r="U566" s="275"/>
      <c r="V566" s="234"/>
      <c r="W566" s="240"/>
      <c r="X566" s="240"/>
      <c r="Y566" s="234"/>
      <c r="Z566" s="276"/>
      <c r="AA566" s="276"/>
      <c r="AB566" s="234"/>
      <c r="AC566" s="273"/>
      <c r="AD566" s="258"/>
      <c r="AE566" s="272"/>
      <c r="AF566" s="225"/>
      <c r="AG566" s="273"/>
      <c r="AH566" s="273"/>
      <c r="AI566" s="273"/>
      <c r="AJ566" s="225"/>
    </row>
    <row r="567" spans="2:36" s="36" customFormat="1" ht="135.6" customHeight="1" x14ac:dyDescent="0.3">
      <c r="B567" s="261" t="s">
        <v>1124</v>
      </c>
      <c r="C567" s="261" t="s">
        <v>591</v>
      </c>
      <c r="D567" s="261" t="s">
        <v>106</v>
      </c>
      <c r="E567" s="311" t="s">
        <v>67</v>
      </c>
      <c r="F567" s="311" t="s">
        <v>132</v>
      </c>
      <c r="G567" s="311" t="s">
        <v>69</v>
      </c>
      <c r="H567" s="261" t="s">
        <v>70</v>
      </c>
      <c r="I567" s="261" t="s">
        <v>98</v>
      </c>
      <c r="J567" s="11" t="s">
        <v>113</v>
      </c>
      <c r="K567" s="7" t="s">
        <v>114</v>
      </c>
      <c r="L567" s="7" t="s">
        <v>115</v>
      </c>
      <c r="M567" s="7">
        <v>3</v>
      </c>
      <c r="N567" s="232" t="s">
        <v>108</v>
      </c>
      <c r="O567" s="311" t="s">
        <v>582</v>
      </c>
      <c r="P567" s="261" t="s">
        <v>75</v>
      </c>
      <c r="Q567" s="261" t="s">
        <v>76</v>
      </c>
      <c r="R567" s="261" t="s">
        <v>77</v>
      </c>
      <c r="S567" s="309" t="s">
        <v>109</v>
      </c>
      <c r="T567" s="275">
        <f>V567+Y567</f>
        <v>175499.99</v>
      </c>
      <c r="U567" s="235">
        <f>+T567/M568</f>
        <v>58499.996666666666</v>
      </c>
      <c r="V567" s="277">
        <v>149174.99</v>
      </c>
      <c r="W567" s="276" t="s">
        <v>98</v>
      </c>
      <c r="X567" s="276" t="s">
        <v>79</v>
      </c>
      <c r="Y567" s="277">
        <v>26325</v>
      </c>
      <c r="Z567" s="276" t="s">
        <v>98</v>
      </c>
      <c r="AA567" s="276" t="s">
        <v>79</v>
      </c>
      <c r="AB567" s="277">
        <v>14229.72</v>
      </c>
      <c r="AC567" s="273" t="s">
        <v>80</v>
      </c>
      <c r="AD567" s="292" t="s">
        <v>98</v>
      </c>
      <c r="AE567" s="272">
        <f>V567+Y567</f>
        <v>175499.99</v>
      </c>
      <c r="AF567" s="225" t="s">
        <v>79</v>
      </c>
      <c r="AG567" s="273" t="s">
        <v>33</v>
      </c>
      <c r="AH567" s="273" t="s">
        <v>166</v>
      </c>
      <c r="AI567" s="273" t="s">
        <v>407</v>
      </c>
      <c r="AJ567" s="225"/>
    </row>
    <row r="568" spans="2:36" s="36" customFormat="1" ht="78.599999999999994" customHeight="1" x14ac:dyDescent="0.3">
      <c r="B568" s="225"/>
      <c r="C568" s="225"/>
      <c r="D568" s="225"/>
      <c r="E568" s="227"/>
      <c r="F568" s="227"/>
      <c r="G568" s="227"/>
      <c r="H568" s="241"/>
      <c r="I568" s="241"/>
      <c r="J568" s="11" t="s">
        <v>116</v>
      </c>
      <c r="K568" s="7" t="s">
        <v>117</v>
      </c>
      <c r="L568" s="7" t="s">
        <v>85</v>
      </c>
      <c r="M568" s="7">
        <v>3</v>
      </c>
      <c r="N568" s="233"/>
      <c r="O568" s="227"/>
      <c r="P568" s="241"/>
      <c r="Q568" s="241"/>
      <c r="R568" s="241"/>
      <c r="S568" s="255"/>
      <c r="T568" s="275"/>
      <c r="U568" s="275"/>
      <c r="V568" s="375"/>
      <c r="W568" s="276"/>
      <c r="X568" s="276"/>
      <c r="Y568" s="375"/>
      <c r="Z568" s="276"/>
      <c r="AA568" s="276"/>
      <c r="AB568" s="375"/>
      <c r="AC568" s="273"/>
      <c r="AD568" s="257"/>
      <c r="AE568" s="272"/>
      <c r="AF568" s="225"/>
      <c r="AG568" s="273"/>
      <c r="AH568" s="273"/>
      <c r="AI568" s="273"/>
      <c r="AJ568" s="225"/>
    </row>
    <row r="569" spans="2:36" s="36" customFormat="1" ht="78.599999999999994" customHeight="1" x14ac:dyDescent="0.3">
      <c r="B569" s="225"/>
      <c r="C569" s="225"/>
      <c r="D569" s="225"/>
      <c r="E569" s="227"/>
      <c r="F569" s="227"/>
      <c r="G569" s="227"/>
      <c r="H569" s="241"/>
      <c r="I569" s="241"/>
      <c r="J569" s="11" t="s">
        <v>209</v>
      </c>
      <c r="K569" s="7" t="s">
        <v>118</v>
      </c>
      <c r="L569" s="7" t="s">
        <v>119</v>
      </c>
      <c r="M569" s="7">
        <v>3</v>
      </c>
      <c r="N569" s="233"/>
      <c r="O569" s="227"/>
      <c r="P569" s="241"/>
      <c r="Q569" s="241"/>
      <c r="R569" s="241"/>
      <c r="S569" s="255"/>
      <c r="T569" s="275"/>
      <c r="U569" s="275"/>
      <c r="V569" s="375"/>
      <c r="W569" s="276"/>
      <c r="X569" s="276"/>
      <c r="Y569" s="375"/>
      <c r="Z569" s="276"/>
      <c r="AA569" s="276"/>
      <c r="AB569" s="375"/>
      <c r="AC569" s="273"/>
      <c r="AD569" s="257"/>
      <c r="AE569" s="272"/>
      <c r="AF569" s="225"/>
      <c r="AG569" s="273"/>
      <c r="AH569" s="273"/>
      <c r="AI569" s="273"/>
      <c r="AJ569" s="225"/>
    </row>
    <row r="570" spans="2:36" s="36" customFormat="1" ht="77.7" customHeight="1" x14ac:dyDescent="0.3">
      <c r="B570" s="225"/>
      <c r="C570" s="225"/>
      <c r="D570" s="225"/>
      <c r="E570" s="227"/>
      <c r="F570" s="227"/>
      <c r="G570" s="227"/>
      <c r="H570" s="242"/>
      <c r="I570" s="242"/>
      <c r="J570" s="11" t="s">
        <v>120</v>
      </c>
      <c r="K570" s="7" t="s">
        <v>121</v>
      </c>
      <c r="L570" s="7" t="s">
        <v>119</v>
      </c>
      <c r="M570" s="63">
        <v>3</v>
      </c>
      <c r="N570" s="234"/>
      <c r="O570" s="227"/>
      <c r="P570" s="242"/>
      <c r="Q570" s="242"/>
      <c r="R570" s="242"/>
      <c r="S570" s="256"/>
      <c r="T570" s="275"/>
      <c r="U570" s="275"/>
      <c r="V570" s="375"/>
      <c r="W570" s="276"/>
      <c r="X570" s="276"/>
      <c r="Y570" s="375"/>
      <c r="Z570" s="276"/>
      <c r="AA570" s="276"/>
      <c r="AB570" s="375"/>
      <c r="AC570" s="273"/>
      <c r="AD570" s="258"/>
      <c r="AE570" s="272"/>
      <c r="AF570" s="225"/>
      <c r="AG570" s="273"/>
      <c r="AH570" s="273"/>
      <c r="AI570" s="273"/>
      <c r="AJ570" s="225"/>
    </row>
    <row r="571" spans="2:36" s="36" customFormat="1" ht="73.2" customHeight="1" x14ac:dyDescent="0.3">
      <c r="B571" s="241" t="s">
        <v>1125</v>
      </c>
      <c r="C571" s="241" t="s">
        <v>589</v>
      </c>
      <c r="D571" s="241" t="s">
        <v>106</v>
      </c>
      <c r="E571" s="249" t="s">
        <v>67</v>
      </c>
      <c r="F571" s="249" t="s">
        <v>134</v>
      </c>
      <c r="G571" s="249" t="s">
        <v>147</v>
      </c>
      <c r="H571" s="261" t="s">
        <v>70</v>
      </c>
      <c r="I571" s="225" t="s">
        <v>98</v>
      </c>
      <c r="J571" s="11" t="s">
        <v>111</v>
      </c>
      <c r="K571" s="7" t="s">
        <v>112</v>
      </c>
      <c r="L571" s="7" t="s">
        <v>85</v>
      </c>
      <c r="M571" s="63">
        <v>1</v>
      </c>
      <c r="N571" s="273" t="s">
        <v>108</v>
      </c>
      <c r="O571" s="227" t="s">
        <v>582</v>
      </c>
      <c r="P571" s="261" t="s">
        <v>75</v>
      </c>
      <c r="Q571" s="261" t="s">
        <v>76</v>
      </c>
      <c r="R571" s="261" t="s">
        <v>77</v>
      </c>
      <c r="S571" s="274" t="s">
        <v>109</v>
      </c>
      <c r="T571" s="275">
        <f>V571+Y571</f>
        <v>41455.839999999997</v>
      </c>
      <c r="U571" s="275">
        <f>+T571/1</f>
        <v>41455.839999999997</v>
      </c>
      <c r="V571" s="375">
        <v>35237.46</v>
      </c>
      <c r="W571" s="276" t="s">
        <v>98</v>
      </c>
      <c r="X571" s="276" t="s">
        <v>79</v>
      </c>
      <c r="Y571" s="273">
        <v>6218.38</v>
      </c>
      <c r="Z571" s="276" t="s">
        <v>98</v>
      </c>
      <c r="AA571" s="276" t="s">
        <v>79</v>
      </c>
      <c r="AB571" s="346">
        <v>3361.28</v>
      </c>
      <c r="AC571" s="273" t="s">
        <v>149</v>
      </c>
      <c r="AD571" s="292" t="s">
        <v>98</v>
      </c>
      <c r="AE571" s="272">
        <f>V571+Y571</f>
        <v>41455.839999999997</v>
      </c>
      <c r="AF571" s="225" t="s">
        <v>79</v>
      </c>
      <c r="AG571" s="273" t="s">
        <v>33</v>
      </c>
      <c r="AH571" s="273" t="s">
        <v>166</v>
      </c>
      <c r="AI571" s="273" t="s">
        <v>233</v>
      </c>
      <c r="AJ571" s="225"/>
    </row>
    <row r="572" spans="2:36" s="36" customFormat="1" ht="73.2" customHeight="1" x14ac:dyDescent="0.3">
      <c r="B572" s="225"/>
      <c r="C572" s="225"/>
      <c r="D572" s="225"/>
      <c r="E572" s="227"/>
      <c r="F572" s="227"/>
      <c r="G572" s="227"/>
      <c r="H572" s="242"/>
      <c r="I572" s="225"/>
      <c r="J572" s="11" t="s">
        <v>127</v>
      </c>
      <c r="K572" s="7" t="s">
        <v>128</v>
      </c>
      <c r="L572" s="7" t="s">
        <v>85</v>
      </c>
      <c r="M572" s="63">
        <v>6</v>
      </c>
      <c r="N572" s="273"/>
      <c r="O572" s="227"/>
      <c r="P572" s="242"/>
      <c r="Q572" s="242"/>
      <c r="R572" s="242"/>
      <c r="S572" s="274"/>
      <c r="T572" s="275"/>
      <c r="U572" s="275"/>
      <c r="V572" s="375"/>
      <c r="W572" s="276"/>
      <c r="X572" s="276"/>
      <c r="Y572" s="273"/>
      <c r="Z572" s="276"/>
      <c r="AA572" s="276"/>
      <c r="AB572" s="346"/>
      <c r="AC572" s="273"/>
      <c r="AD572" s="258"/>
      <c r="AE572" s="272"/>
      <c r="AF572" s="225"/>
      <c r="AG572" s="273"/>
      <c r="AH572" s="273"/>
      <c r="AI572" s="273"/>
      <c r="AJ572" s="225"/>
    </row>
    <row r="573" spans="2:36" s="36" customFormat="1" ht="96.6" x14ac:dyDescent="0.3">
      <c r="B573" s="225" t="s">
        <v>1126</v>
      </c>
      <c r="C573" s="225" t="s">
        <v>588</v>
      </c>
      <c r="D573" s="225" t="s">
        <v>106</v>
      </c>
      <c r="E573" s="227" t="s">
        <v>67</v>
      </c>
      <c r="F573" s="227" t="s">
        <v>134</v>
      </c>
      <c r="G573" s="227" t="s">
        <v>147</v>
      </c>
      <c r="H573" s="261" t="s">
        <v>70</v>
      </c>
      <c r="I573" s="225" t="s">
        <v>98</v>
      </c>
      <c r="J573" s="11" t="s">
        <v>208</v>
      </c>
      <c r="K573" s="7" t="s">
        <v>107</v>
      </c>
      <c r="L573" s="7" t="s">
        <v>86</v>
      </c>
      <c r="M573" s="63">
        <v>40</v>
      </c>
      <c r="N573" s="273" t="s">
        <v>108</v>
      </c>
      <c r="O573" s="227" t="s">
        <v>582</v>
      </c>
      <c r="P573" s="225" t="s">
        <v>75</v>
      </c>
      <c r="Q573" s="225" t="s">
        <v>76</v>
      </c>
      <c r="R573" s="274" t="s">
        <v>77</v>
      </c>
      <c r="S573" s="274" t="s">
        <v>109</v>
      </c>
      <c r="T573" s="275">
        <f>V573+Y573</f>
        <v>69515.59</v>
      </c>
      <c r="U573" s="275">
        <f>+T573/M574</f>
        <v>69515.59</v>
      </c>
      <c r="V573" s="273">
        <v>59088.25</v>
      </c>
      <c r="W573" s="276" t="s">
        <v>98</v>
      </c>
      <c r="X573" s="276" t="s">
        <v>79</v>
      </c>
      <c r="Y573" s="273">
        <v>10427.34</v>
      </c>
      <c r="Z573" s="276" t="s">
        <v>98</v>
      </c>
      <c r="AA573" s="276" t="s">
        <v>79</v>
      </c>
      <c r="AB573" s="346">
        <v>5636.4</v>
      </c>
      <c r="AC573" s="273" t="s">
        <v>149</v>
      </c>
      <c r="AD573" s="292" t="s">
        <v>98</v>
      </c>
      <c r="AE573" s="272">
        <f>V573+Y573</f>
        <v>69515.59</v>
      </c>
      <c r="AF573" s="225" t="s">
        <v>79</v>
      </c>
      <c r="AG573" s="273" t="s">
        <v>33</v>
      </c>
      <c r="AH573" s="522" t="s">
        <v>166</v>
      </c>
      <c r="AI573" s="522" t="s">
        <v>407</v>
      </c>
      <c r="AJ573" s="523"/>
    </row>
    <row r="574" spans="2:36" s="36" customFormat="1" ht="99.6" customHeight="1" x14ac:dyDescent="0.3">
      <c r="B574" s="225"/>
      <c r="C574" s="225"/>
      <c r="D574" s="225"/>
      <c r="E574" s="227"/>
      <c r="F574" s="227"/>
      <c r="G574" s="227"/>
      <c r="H574" s="241"/>
      <c r="I574" s="225"/>
      <c r="J574" s="11" t="s">
        <v>111</v>
      </c>
      <c r="K574" s="7" t="s">
        <v>112</v>
      </c>
      <c r="L574" s="7" t="s">
        <v>85</v>
      </c>
      <c r="M574" s="63">
        <v>1</v>
      </c>
      <c r="N574" s="273"/>
      <c r="O574" s="227"/>
      <c r="P574" s="225"/>
      <c r="Q574" s="225"/>
      <c r="R574" s="274"/>
      <c r="S574" s="274"/>
      <c r="T574" s="275"/>
      <c r="U574" s="275"/>
      <c r="V574" s="273"/>
      <c r="W574" s="276"/>
      <c r="X574" s="276"/>
      <c r="Y574" s="273"/>
      <c r="Z574" s="276"/>
      <c r="AA574" s="276"/>
      <c r="AB574" s="346"/>
      <c r="AC574" s="273"/>
      <c r="AD574" s="257"/>
      <c r="AE574" s="272"/>
      <c r="AF574" s="225"/>
      <c r="AG574" s="273"/>
      <c r="AH574" s="522"/>
      <c r="AI574" s="522"/>
      <c r="AJ574" s="523"/>
    </row>
    <row r="575" spans="2:36" s="36" customFormat="1" ht="73.2" customHeight="1" x14ac:dyDescent="0.3">
      <c r="B575" s="225"/>
      <c r="C575" s="225"/>
      <c r="D575" s="225"/>
      <c r="E575" s="227"/>
      <c r="F575" s="227"/>
      <c r="G575" s="227"/>
      <c r="H575" s="242"/>
      <c r="I575" s="225"/>
      <c r="J575" s="11" t="s">
        <v>127</v>
      </c>
      <c r="K575" s="7" t="s">
        <v>128</v>
      </c>
      <c r="L575" s="7" t="s">
        <v>85</v>
      </c>
      <c r="M575" s="63">
        <v>46</v>
      </c>
      <c r="N575" s="273"/>
      <c r="O575" s="227"/>
      <c r="P575" s="261"/>
      <c r="Q575" s="261"/>
      <c r="R575" s="309"/>
      <c r="S575" s="274"/>
      <c r="T575" s="275"/>
      <c r="U575" s="275"/>
      <c r="V575" s="273"/>
      <c r="W575" s="276"/>
      <c r="X575" s="276"/>
      <c r="Y575" s="273"/>
      <c r="Z575" s="276"/>
      <c r="AA575" s="276"/>
      <c r="AB575" s="346"/>
      <c r="AC575" s="273"/>
      <c r="AD575" s="258"/>
      <c r="AE575" s="272"/>
      <c r="AF575" s="225"/>
      <c r="AG575" s="273"/>
      <c r="AH575" s="522"/>
      <c r="AI575" s="522"/>
      <c r="AJ575" s="523"/>
    </row>
    <row r="576" spans="2:36" s="36" customFormat="1" ht="96.6" x14ac:dyDescent="0.3">
      <c r="B576" s="242" t="s">
        <v>514</v>
      </c>
      <c r="C576" s="242" t="s">
        <v>525</v>
      </c>
      <c r="D576" s="225" t="s">
        <v>106</v>
      </c>
      <c r="E576" s="227" t="s">
        <v>67</v>
      </c>
      <c r="F576" s="265" t="s">
        <v>134</v>
      </c>
      <c r="G576" s="265" t="s">
        <v>147</v>
      </c>
      <c r="H576" s="225" t="s">
        <v>70</v>
      </c>
      <c r="I576" s="225" t="s">
        <v>79</v>
      </c>
      <c r="J576" s="72" t="s">
        <v>208</v>
      </c>
      <c r="K576" s="22" t="s">
        <v>107</v>
      </c>
      <c r="L576" s="22" t="s">
        <v>86</v>
      </c>
      <c r="M576" s="73">
        <v>40</v>
      </c>
      <c r="N576" s="234" t="s">
        <v>108</v>
      </c>
      <c r="O576" s="488" t="s">
        <v>361</v>
      </c>
      <c r="P576" s="242" t="s">
        <v>75</v>
      </c>
      <c r="Q576" s="242" t="s">
        <v>76</v>
      </c>
      <c r="R576" s="256" t="s">
        <v>77</v>
      </c>
      <c r="S576" s="256" t="s">
        <v>109</v>
      </c>
      <c r="T576" s="237">
        <f>V576+Y576</f>
        <v>142445</v>
      </c>
      <c r="U576" s="237">
        <v>47508</v>
      </c>
      <c r="V576" s="278">
        <v>121078.25</v>
      </c>
      <c r="W576" s="240" t="s">
        <v>98</v>
      </c>
      <c r="X576" s="240" t="s">
        <v>79</v>
      </c>
      <c r="Y576" s="278">
        <v>21366.75</v>
      </c>
      <c r="Z576" s="240" t="s">
        <v>98</v>
      </c>
      <c r="AA576" s="240" t="s">
        <v>79</v>
      </c>
      <c r="AB576" s="278">
        <v>11549.6</v>
      </c>
      <c r="AC576" s="234" t="s">
        <v>149</v>
      </c>
      <c r="AD576" s="258" t="s">
        <v>79</v>
      </c>
      <c r="AE576" s="258">
        <f>V576+Y576</f>
        <v>142445</v>
      </c>
      <c r="AF576" s="242" t="s">
        <v>79</v>
      </c>
      <c r="AG576" s="234" t="s">
        <v>33</v>
      </c>
      <c r="AH576" s="520" t="s">
        <v>174</v>
      </c>
      <c r="AI576" s="524" t="s">
        <v>157</v>
      </c>
      <c r="AJ576" s="242"/>
    </row>
    <row r="577" spans="2:36" s="36" customFormat="1" ht="58.2" customHeight="1" x14ac:dyDescent="0.3">
      <c r="B577" s="225"/>
      <c r="C577" s="225"/>
      <c r="D577" s="225"/>
      <c r="E577" s="227"/>
      <c r="F577" s="227"/>
      <c r="G577" s="227"/>
      <c r="H577" s="225"/>
      <c r="I577" s="225"/>
      <c r="J577" s="11" t="s">
        <v>111</v>
      </c>
      <c r="K577" s="7" t="s">
        <v>112</v>
      </c>
      <c r="L577" s="7" t="s">
        <v>85</v>
      </c>
      <c r="M577" s="87">
        <v>3</v>
      </c>
      <c r="N577" s="273"/>
      <c r="O577" s="318"/>
      <c r="P577" s="225"/>
      <c r="Q577" s="225"/>
      <c r="R577" s="274"/>
      <c r="S577" s="274"/>
      <c r="T577" s="275"/>
      <c r="U577" s="275"/>
      <c r="V577" s="278"/>
      <c r="W577" s="276"/>
      <c r="X577" s="276"/>
      <c r="Y577" s="278"/>
      <c r="Z577" s="276"/>
      <c r="AA577" s="276"/>
      <c r="AB577" s="278"/>
      <c r="AC577" s="273"/>
      <c r="AD577" s="272"/>
      <c r="AE577" s="272"/>
      <c r="AF577" s="225"/>
      <c r="AG577" s="273"/>
      <c r="AH577" s="376"/>
      <c r="AI577" s="406"/>
      <c r="AJ577" s="225"/>
    </row>
    <row r="578" spans="2:36" s="36" customFormat="1" ht="43.2" customHeight="1" thickBot="1" x14ac:dyDescent="0.35">
      <c r="B578" s="225"/>
      <c r="C578" s="225"/>
      <c r="D578" s="225"/>
      <c r="E578" s="227"/>
      <c r="F578" s="227"/>
      <c r="G578" s="227"/>
      <c r="H578" s="225"/>
      <c r="I578" s="225"/>
      <c r="J578" s="11" t="s">
        <v>127</v>
      </c>
      <c r="K578" s="7" t="s">
        <v>128</v>
      </c>
      <c r="L578" s="7" t="s">
        <v>85</v>
      </c>
      <c r="M578" s="87">
        <v>83</v>
      </c>
      <c r="N578" s="273"/>
      <c r="O578" s="318"/>
      <c r="P578" s="225"/>
      <c r="Q578" s="225"/>
      <c r="R578" s="274"/>
      <c r="S578" s="274"/>
      <c r="T578" s="275"/>
      <c r="U578" s="275"/>
      <c r="V578" s="279"/>
      <c r="W578" s="276"/>
      <c r="X578" s="276"/>
      <c r="Y578" s="279"/>
      <c r="Z578" s="276"/>
      <c r="AA578" s="276"/>
      <c r="AB578" s="279"/>
      <c r="AC578" s="273"/>
      <c r="AD578" s="272"/>
      <c r="AE578" s="272"/>
      <c r="AF578" s="225"/>
      <c r="AG578" s="273"/>
      <c r="AH578" s="521"/>
      <c r="AI578" s="525"/>
      <c r="AJ578" s="225"/>
    </row>
    <row r="579" spans="2:36" s="36" customFormat="1" ht="100.5" customHeight="1" x14ac:dyDescent="0.3">
      <c r="B579" s="225" t="s">
        <v>515</v>
      </c>
      <c r="C579" s="225" t="s">
        <v>517</v>
      </c>
      <c r="D579" s="225" t="s">
        <v>106</v>
      </c>
      <c r="E579" s="227" t="s">
        <v>67</v>
      </c>
      <c r="F579" s="227" t="s">
        <v>134</v>
      </c>
      <c r="G579" s="227" t="s">
        <v>147</v>
      </c>
      <c r="H579" s="225" t="s">
        <v>70</v>
      </c>
      <c r="I579" s="225" t="s">
        <v>79</v>
      </c>
      <c r="J579" s="11" t="s">
        <v>208</v>
      </c>
      <c r="K579" s="7" t="s">
        <v>107</v>
      </c>
      <c r="L579" s="7" t="s">
        <v>86</v>
      </c>
      <c r="M579" s="63">
        <v>40</v>
      </c>
      <c r="N579" s="273" t="s">
        <v>108</v>
      </c>
      <c r="O579" s="318" t="s">
        <v>361</v>
      </c>
      <c r="P579" s="225" t="s">
        <v>75</v>
      </c>
      <c r="Q579" s="225" t="s">
        <v>76</v>
      </c>
      <c r="R579" s="274" t="s">
        <v>77</v>
      </c>
      <c r="S579" s="274" t="s">
        <v>109</v>
      </c>
      <c r="T579" s="275">
        <f>V579+Y579</f>
        <v>51337.85</v>
      </c>
      <c r="U579" s="275" t="s">
        <v>79</v>
      </c>
      <c r="V579" s="406">
        <v>43637.17</v>
      </c>
      <c r="W579" s="276" t="s">
        <v>98</v>
      </c>
      <c r="X579" s="276" t="s">
        <v>98</v>
      </c>
      <c r="Y579" s="406">
        <v>7700.68</v>
      </c>
      <c r="Z579" s="276" t="s">
        <v>98</v>
      </c>
      <c r="AA579" s="276" t="s">
        <v>98</v>
      </c>
      <c r="AB579" s="651">
        <v>4162.53</v>
      </c>
      <c r="AC579" s="273" t="s">
        <v>149</v>
      </c>
      <c r="AD579" s="272" t="s">
        <v>79</v>
      </c>
      <c r="AE579" s="272">
        <f>V579+Y579</f>
        <v>51337.85</v>
      </c>
      <c r="AF579" s="273" t="s">
        <v>79</v>
      </c>
      <c r="AG579" s="273" t="s">
        <v>33</v>
      </c>
      <c r="AH579" s="376" t="s">
        <v>174</v>
      </c>
      <c r="AI579" s="438" t="s">
        <v>157</v>
      </c>
      <c r="AJ579" s="273"/>
    </row>
    <row r="580" spans="2:36" s="36" customFormat="1" ht="58.2" customHeight="1" x14ac:dyDescent="0.3">
      <c r="B580" s="225"/>
      <c r="C580" s="286"/>
      <c r="D580" s="225"/>
      <c r="E580" s="227"/>
      <c r="F580" s="227"/>
      <c r="G580" s="227"/>
      <c r="H580" s="225"/>
      <c r="I580" s="225"/>
      <c r="J580" s="11" t="s">
        <v>111</v>
      </c>
      <c r="K580" s="7" t="s">
        <v>112</v>
      </c>
      <c r="L580" s="7" t="s">
        <v>85</v>
      </c>
      <c r="M580" s="87">
        <v>1</v>
      </c>
      <c r="N580" s="273"/>
      <c r="O580" s="318"/>
      <c r="P580" s="225"/>
      <c r="Q580" s="225"/>
      <c r="R580" s="274"/>
      <c r="S580" s="274"/>
      <c r="T580" s="275"/>
      <c r="U580" s="275"/>
      <c r="V580" s="376"/>
      <c r="W580" s="276"/>
      <c r="X580" s="276"/>
      <c r="Y580" s="376"/>
      <c r="Z580" s="276"/>
      <c r="AA580" s="276"/>
      <c r="AB580" s="319"/>
      <c r="AC580" s="273"/>
      <c r="AD580" s="272"/>
      <c r="AE580" s="272"/>
      <c r="AF580" s="225"/>
      <c r="AG580" s="273"/>
      <c r="AH580" s="376"/>
      <c r="AI580" s="438"/>
      <c r="AJ580" s="225"/>
    </row>
    <row r="581" spans="2:36" s="36" customFormat="1" ht="43.2" customHeight="1" x14ac:dyDescent="0.3">
      <c r="B581" s="225"/>
      <c r="C581" s="286"/>
      <c r="D581" s="225"/>
      <c r="E581" s="227"/>
      <c r="F581" s="227"/>
      <c r="G581" s="227"/>
      <c r="H581" s="225"/>
      <c r="I581" s="225"/>
      <c r="J581" s="11" t="s">
        <v>127</v>
      </c>
      <c r="K581" s="7" t="s">
        <v>128</v>
      </c>
      <c r="L581" s="7" t="s">
        <v>85</v>
      </c>
      <c r="M581" s="87">
        <v>30</v>
      </c>
      <c r="N581" s="273"/>
      <c r="O581" s="318"/>
      <c r="P581" s="225"/>
      <c r="Q581" s="225"/>
      <c r="R581" s="274"/>
      <c r="S581" s="274"/>
      <c r="T581" s="275"/>
      <c r="U581" s="275"/>
      <c r="V581" s="376"/>
      <c r="W581" s="276"/>
      <c r="X581" s="276"/>
      <c r="Y581" s="376"/>
      <c r="Z581" s="276"/>
      <c r="AA581" s="276"/>
      <c r="AB581" s="319"/>
      <c r="AC581" s="273"/>
      <c r="AD581" s="272"/>
      <c r="AE581" s="272"/>
      <c r="AF581" s="225"/>
      <c r="AG581" s="273"/>
      <c r="AH581" s="376"/>
      <c r="AI581" s="438"/>
      <c r="AJ581" s="225"/>
    </row>
    <row r="582" spans="2:36" s="36" customFormat="1" ht="100.5" customHeight="1" x14ac:dyDescent="0.3">
      <c r="B582" s="225" t="s">
        <v>516</v>
      </c>
      <c r="C582" s="225" t="s">
        <v>518</v>
      </c>
      <c r="D582" s="225" t="s">
        <v>106</v>
      </c>
      <c r="E582" s="227" t="s">
        <v>67</v>
      </c>
      <c r="F582" s="227" t="s">
        <v>134</v>
      </c>
      <c r="G582" s="227" t="s">
        <v>147</v>
      </c>
      <c r="H582" s="225" t="s">
        <v>70</v>
      </c>
      <c r="I582" s="225" t="s">
        <v>79</v>
      </c>
      <c r="J582" s="11" t="s">
        <v>208</v>
      </c>
      <c r="K582" s="7" t="s">
        <v>107</v>
      </c>
      <c r="L582" s="7" t="s">
        <v>86</v>
      </c>
      <c r="M582" s="63">
        <v>40</v>
      </c>
      <c r="N582" s="273" t="s">
        <v>108</v>
      </c>
      <c r="O582" s="318" t="s">
        <v>361</v>
      </c>
      <c r="P582" s="225" t="s">
        <v>75</v>
      </c>
      <c r="Q582" s="225" t="s">
        <v>76</v>
      </c>
      <c r="R582" s="274" t="s">
        <v>77</v>
      </c>
      <c r="S582" s="274" t="s">
        <v>109</v>
      </c>
      <c r="T582" s="275">
        <f>V582+Y582</f>
        <v>171199.98</v>
      </c>
      <c r="U582" s="275">
        <f>+T582/M583</f>
        <v>57066.66</v>
      </c>
      <c r="V582" s="272">
        <v>145519.98000000001</v>
      </c>
      <c r="W582" s="276" t="s">
        <v>98</v>
      </c>
      <c r="X582" s="276" t="s">
        <v>98</v>
      </c>
      <c r="Y582" s="272">
        <v>25680</v>
      </c>
      <c r="Z582" s="276" t="s">
        <v>98</v>
      </c>
      <c r="AA582" s="276" t="s">
        <v>98</v>
      </c>
      <c r="AB582" s="443">
        <v>13881.08</v>
      </c>
      <c r="AC582" s="273" t="s">
        <v>149</v>
      </c>
      <c r="AD582" s="272" t="s">
        <v>79</v>
      </c>
      <c r="AE582" s="272">
        <f>V582+Y582</f>
        <v>171199.98</v>
      </c>
      <c r="AF582" s="273" t="s">
        <v>79</v>
      </c>
      <c r="AG582" s="273" t="s">
        <v>33</v>
      </c>
      <c r="AH582" s="365" t="s">
        <v>176</v>
      </c>
      <c r="AI582" s="613" t="s">
        <v>160</v>
      </c>
      <c r="AJ582" s="273"/>
    </row>
    <row r="583" spans="2:36" s="36" customFormat="1" ht="58.2" customHeight="1" x14ac:dyDescent="0.3">
      <c r="B583" s="225"/>
      <c r="C583" s="286"/>
      <c r="D583" s="225"/>
      <c r="E583" s="227"/>
      <c r="F583" s="227"/>
      <c r="G583" s="227"/>
      <c r="H583" s="225"/>
      <c r="I583" s="225"/>
      <c r="J583" s="11" t="s">
        <v>111</v>
      </c>
      <c r="K583" s="7" t="s">
        <v>112</v>
      </c>
      <c r="L583" s="7" t="s">
        <v>85</v>
      </c>
      <c r="M583" s="52">
        <v>3</v>
      </c>
      <c r="N583" s="273"/>
      <c r="O583" s="318"/>
      <c r="P583" s="225"/>
      <c r="Q583" s="225"/>
      <c r="R583" s="274"/>
      <c r="S583" s="274"/>
      <c r="T583" s="275"/>
      <c r="U583" s="275"/>
      <c r="V583" s="364"/>
      <c r="W583" s="276"/>
      <c r="X583" s="276"/>
      <c r="Y583" s="364"/>
      <c r="Z583" s="276"/>
      <c r="AA583" s="276"/>
      <c r="AB583" s="444"/>
      <c r="AC583" s="273"/>
      <c r="AD583" s="272"/>
      <c r="AE583" s="272"/>
      <c r="AF583" s="225"/>
      <c r="AG583" s="273"/>
      <c r="AH583" s="365"/>
      <c r="AI583" s="613"/>
      <c r="AJ583" s="225"/>
    </row>
    <row r="584" spans="2:36" s="36" customFormat="1" ht="43.2" customHeight="1" x14ac:dyDescent="0.3">
      <c r="B584" s="225"/>
      <c r="C584" s="286"/>
      <c r="D584" s="225"/>
      <c r="E584" s="227"/>
      <c r="F584" s="227"/>
      <c r="G584" s="227"/>
      <c r="H584" s="225"/>
      <c r="I584" s="225"/>
      <c r="J584" s="11" t="s">
        <v>127</v>
      </c>
      <c r="K584" s="7" t="s">
        <v>128</v>
      </c>
      <c r="L584" s="7" t="s">
        <v>85</v>
      </c>
      <c r="M584" s="52">
        <v>100</v>
      </c>
      <c r="N584" s="273"/>
      <c r="O584" s="318"/>
      <c r="P584" s="225"/>
      <c r="Q584" s="225"/>
      <c r="R584" s="274"/>
      <c r="S584" s="274"/>
      <c r="T584" s="275"/>
      <c r="U584" s="275"/>
      <c r="V584" s="364"/>
      <c r="W584" s="276"/>
      <c r="X584" s="276"/>
      <c r="Y584" s="364"/>
      <c r="Z584" s="276"/>
      <c r="AA584" s="276"/>
      <c r="AB584" s="444"/>
      <c r="AC584" s="273"/>
      <c r="AD584" s="272"/>
      <c r="AE584" s="272"/>
      <c r="AF584" s="225"/>
      <c r="AG584" s="273"/>
      <c r="AH584" s="365"/>
      <c r="AI584" s="613"/>
      <c r="AJ584" s="225"/>
    </row>
    <row r="585" spans="2:36" s="36" customFormat="1" ht="100.5" customHeight="1" x14ac:dyDescent="0.3">
      <c r="B585" s="225" t="s">
        <v>519</v>
      </c>
      <c r="C585" s="225" t="s">
        <v>520</v>
      </c>
      <c r="D585" s="225" t="s">
        <v>106</v>
      </c>
      <c r="E585" s="227" t="s">
        <v>67</v>
      </c>
      <c r="F585" s="227" t="s">
        <v>134</v>
      </c>
      <c r="G585" s="227" t="s">
        <v>147</v>
      </c>
      <c r="H585" s="225" t="s">
        <v>70</v>
      </c>
      <c r="I585" s="225" t="s">
        <v>79</v>
      </c>
      <c r="J585" s="11" t="s">
        <v>208</v>
      </c>
      <c r="K585" s="7" t="s">
        <v>107</v>
      </c>
      <c r="L585" s="7" t="s">
        <v>86</v>
      </c>
      <c r="M585" s="63">
        <v>40</v>
      </c>
      <c r="N585" s="273" t="s">
        <v>108</v>
      </c>
      <c r="O585" s="318" t="s">
        <v>361</v>
      </c>
      <c r="P585" s="225" t="s">
        <v>75</v>
      </c>
      <c r="Q585" s="225" t="s">
        <v>76</v>
      </c>
      <c r="R585" s="274" t="s">
        <v>77</v>
      </c>
      <c r="S585" s="274" t="s">
        <v>109</v>
      </c>
      <c r="T585" s="275">
        <f>V585+Y585</f>
        <v>112350</v>
      </c>
      <c r="U585" s="275">
        <f>+T585/M586</f>
        <v>112350</v>
      </c>
      <c r="V585" s="375">
        <v>95497.5</v>
      </c>
      <c r="W585" s="276" t="s">
        <v>98</v>
      </c>
      <c r="X585" s="276" t="s">
        <v>98</v>
      </c>
      <c r="Y585" s="375">
        <v>16852.5</v>
      </c>
      <c r="Z585" s="276" t="s">
        <v>98</v>
      </c>
      <c r="AA585" s="276" t="s">
        <v>98</v>
      </c>
      <c r="AB585" s="519">
        <v>9109.4599999999991</v>
      </c>
      <c r="AC585" s="273" t="s">
        <v>149</v>
      </c>
      <c r="AD585" s="272" t="s">
        <v>79</v>
      </c>
      <c r="AE585" s="272">
        <f>V585+Y585</f>
        <v>112350</v>
      </c>
      <c r="AF585" s="273" t="s">
        <v>79</v>
      </c>
      <c r="AG585" s="273" t="s">
        <v>33</v>
      </c>
      <c r="AH585" s="376" t="s">
        <v>160</v>
      </c>
      <c r="AI585" s="438" t="s">
        <v>161</v>
      </c>
      <c r="AJ585" s="273"/>
    </row>
    <row r="586" spans="2:36" s="36" customFormat="1" ht="58.2" customHeight="1" x14ac:dyDescent="0.3">
      <c r="B586" s="225"/>
      <c r="C586" s="225"/>
      <c r="D586" s="225"/>
      <c r="E586" s="227"/>
      <c r="F586" s="227"/>
      <c r="G586" s="227"/>
      <c r="H586" s="225"/>
      <c r="I586" s="225"/>
      <c r="J586" s="11" t="s">
        <v>111</v>
      </c>
      <c r="K586" s="7" t="s">
        <v>112</v>
      </c>
      <c r="L586" s="7" t="s">
        <v>85</v>
      </c>
      <c r="M586" s="52">
        <v>1</v>
      </c>
      <c r="N586" s="273"/>
      <c r="O586" s="318"/>
      <c r="P586" s="225"/>
      <c r="Q586" s="225"/>
      <c r="R586" s="274"/>
      <c r="S586" s="274"/>
      <c r="T586" s="275"/>
      <c r="U586" s="275"/>
      <c r="V586" s="375"/>
      <c r="W586" s="276"/>
      <c r="X586" s="276"/>
      <c r="Y586" s="375"/>
      <c r="Z586" s="276"/>
      <c r="AA586" s="276"/>
      <c r="AB586" s="519"/>
      <c r="AC586" s="273"/>
      <c r="AD586" s="272"/>
      <c r="AE586" s="272"/>
      <c r="AF586" s="225"/>
      <c r="AG586" s="273"/>
      <c r="AH586" s="376"/>
      <c r="AI586" s="438"/>
      <c r="AJ586" s="225"/>
    </row>
    <row r="587" spans="2:36" s="36" customFormat="1" ht="43.2" customHeight="1" x14ac:dyDescent="0.3">
      <c r="B587" s="225"/>
      <c r="C587" s="225"/>
      <c r="D587" s="225"/>
      <c r="E587" s="227"/>
      <c r="F587" s="227"/>
      <c r="G587" s="227"/>
      <c r="H587" s="225"/>
      <c r="I587" s="225"/>
      <c r="J587" s="11" t="s">
        <v>127</v>
      </c>
      <c r="K587" s="7" t="s">
        <v>128</v>
      </c>
      <c r="L587" s="7" t="s">
        <v>85</v>
      </c>
      <c r="M587" s="52">
        <v>10</v>
      </c>
      <c r="N587" s="273"/>
      <c r="O587" s="318"/>
      <c r="P587" s="225"/>
      <c r="Q587" s="225"/>
      <c r="R587" s="274"/>
      <c r="S587" s="274"/>
      <c r="T587" s="275"/>
      <c r="U587" s="275"/>
      <c r="V587" s="375"/>
      <c r="W587" s="276"/>
      <c r="X587" s="276"/>
      <c r="Y587" s="375"/>
      <c r="Z587" s="276"/>
      <c r="AA587" s="276"/>
      <c r="AB587" s="519"/>
      <c r="AC587" s="273"/>
      <c r="AD587" s="272"/>
      <c r="AE587" s="272"/>
      <c r="AF587" s="225"/>
      <c r="AG587" s="273"/>
      <c r="AH587" s="376"/>
      <c r="AI587" s="438"/>
      <c r="AJ587" s="225"/>
    </row>
    <row r="588" spans="2:36" ht="41.4" x14ac:dyDescent="0.3">
      <c r="B588" s="225" t="s">
        <v>521</v>
      </c>
      <c r="C588" s="225" t="s">
        <v>523</v>
      </c>
      <c r="D588" s="225" t="s">
        <v>66</v>
      </c>
      <c r="E588" s="227" t="s">
        <v>67</v>
      </c>
      <c r="F588" s="227" t="s">
        <v>132</v>
      </c>
      <c r="G588" s="227" t="s">
        <v>69</v>
      </c>
      <c r="H588" s="225" t="s">
        <v>70</v>
      </c>
      <c r="I588" s="225" t="s">
        <v>79</v>
      </c>
      <c r="J588" s="11" t="s">
        <v>113</v>
      </c>
      <c r="K588" s="7" t="s">
        <v>114</v>
      </c>
      <c r="L588" s="7" t="s">
        <v>115</v>
      </c>
      <c r="M588" s="7">
        <v>2</v>
      </c>
      <c r="N588" s="273" t="s">
        <v>108</v>
      </c>
      <c r="O588" s="318" t="s">
        <v>361</v>
      </c>
      <c r="P588" s="225" t="s">
        <v>75</v>
      </c>
      <c r="Q588" s="225" t="s">
        <v>76</v>
      </c>
      <c r="R588" s="274" t="s">
        <v>77</v>
      </c>
      <c r="S588" s="274" t="s">
        <v>109</v>
      </c>
      <c r="T588" s="275">
        <f>V588+Y588</f>
        <v>149168.51500000001</v>
      </c>
      <c r="U588" s="275">
        <f>+T588/M589</f>
        <v>74584.257500000007</v>
      </c>
      <c r="V588" s="375">
        <v>126793.24</v>
      </c>
      <c r="W588" s="276" t="s">
        <v>98</v>
      </c>
      <c r="X588" s="276" t="s">
        <v>98</v>
      </c>
      <c r="Y588" s="375">
        <f>44750.55/2</f>
        <v>22375.275000000001</v>
      </c>
      <c r="Z588" s="276" t="s">
        <v>98</v>
      </c>
      <c r="AA588" s="276" t="s">
        <v>98</v>
      </c>
      <c r="AB588" s="519">
        <f>24189.49/2</f>
        <v>12094.745000000001</v>
      </c>
      <c r="AC588" s="273" t="s">
        <v>80</v>
      </c>
      <c r="AD588" s="272" t="s">
        <v>79</v>
      </c>
      <c r="AE588" s="272">
        <f>V588+Y588</f>
        <v>149168.51500000001</v>
      </c>
      <c r="AF588" s="225" t="s">
        <v>79</v>
      </c>
      <c r="AG588" s="273" t="s">
        <v>33</v>
      </c>
      <c r="AH588" s="438" t="s">
        <v>166</v>
      </c>
      <c r="AI588" s="438" t="s">
        <v>167</v>
      </c>
      <c r="AJ588" s="225"/>
    </row>
    <row r="589" spans="2:36" ht="55.2" x14ac:dyDescent="0.3">
      <c r="B589" s="225"/>
      <c r="C589" s="225"/>
      <c r="D589" s="225"/>
      <c r="E589" s="227"/>
      <c r="F589" s="227"/>
      <c r="G589" s="227"/>
      <c r="H589" s="225"/>
      <c r="I589" s="225"/>
      <c r="J589" s="11" t="s">
        <v>116</v>
      </c>
      <c r="K589" s="7" t="s">
        <v>117</v>
      </c>
      <c r="L589" s="7" t="s">
        <v>85</v>
      </c>
      <c r="M589" s="7">
        <v>2</v>
      </c>
      <c r="N589" s="273"/>
      <c r="O589" s="318"/>
      <c r="P589" s="225"/>
      <c r="Q589" s="225"/>
      <c r="R589" s="274"/>
      <c r="S589" s="274"/>
      <c r="T589" s="275"/>
      <c r="U589" s="275"/>
      <c r="V589" s="375"/>
      <c r="W589" s="276"/>
      <c r="X589" s="276"/>
      <c r="Y589" s="375"/>
      <c r="Z589" s="276"/>
      <c r="AA589" s="276"/>
      <c r="AB589" s="519"/>
      <c r="AC589" s="273"/>
      <c r="AD589" s="272"/>
      <c r="AE589" s="272"/>
      <c r="AF589" s="225"/>
      <c r="AG589" s="273"/>
      <c r="AH589" s="438"/>
      <c r="AI589" s="376"/>
      <c r="AJ589" s="225"/>
    </row>
    <row r="590" spans="2:36" ht="41.4" x14ac:dyDescent="0.3">
      <c r="B590" s="225"/>
      <c r="C590" s="225"/>
      <c r="D590" s="225"/>
      <c r="E590" s="227"/>
      <c r="F590" s="227"/>
      <c r="G590" s="227"/>
      <c r="H590" s="225"/>
      <c r="I590" s="225"/>
      <c r="J590" s="11" t="s">
        <v>209</v>
      </c>
      <c r="K590" s="7" t="s">
        <v>118</v>
      </c>
      <c r="L590" s="7" t="s">
        <v>119</v>
      </c>
      <c r="M590" s="7">
        <v>2</v>
      </c>
      <c r="N590" s="273"/>
      <c r="O590" s="318"/>
      <c r="P590" s="225"/>
      <c r="Q590" s="225"/>
      <c r="R590" s="274"/>
      <c r="S590" s="274"/>
      <c r="T590" s="275"/>
      <c r="U590" s="275"/>
      <c r="V590" s="375"/>
      <c r="W590" s="276"/>
      <c r="X590" s="276"/>
      <c r="Y590" s="375"/>
      <c r="Z590" s="276"/>
      <c r="AA590" s="276"/>
      <c r="AB590" s="519"/>
      <c r="AC590" s="273"/>
      <c r="AD590" s="272"/>
      <c r="AE590" s="272"/>
      <c r="AF590" s="225"/>
      <c r="AG590" s="273"/>
      <c r="AH590" s="438"/>
      <c r="AI590" s="376"/>
      <c r="AJ590" s="225"/>
    </row>
    <row r="591" spans="2:36" ht="27.6" x14ac:dyDescent="0.3">
      <c r="B591" s="225"/>
      <c r="C591" s="225"/>
      <c r="D591" s="225"/>
      <c r="E591" s="227"/>
      <c r="F591" s="227"/>
      <c r="G591" s="227"/>
      <c r="H591" s="225"/>
      <c r="I591" s="225"/>
      <c r="J591" s="11" t="s">
        <v>120</v>
      </c>
      <c r="K591" s="7" t="s">
        <v>121</v>
      </c>
      <c r="L591" s="7" t="s">
        <v>119</v>
      </c>
      <c r="M591" s="63">
        <v>2</v>
      </c>
      <c r="N591" s="273"/>
      <c r="O591" s="318"/>
      <c r="P591" s="225"/>
      <c r="Q591" s="225"/>
      <c r="R591" s="274"/>
      <c r="S591" s="274"/>
      <c r="T591" s="275"/>
      <c r="U591" s="275"/>
      <c r="V591" s="375"/>
      <c r="W591" s="276"/>
      <c r="X591" s="276"/>
      <c r="Y591" s="375"/>
      <c r="Z591" s="276"/>
      <c r="AA591" s="276"/>
      <c r="AB591" s="519"/>
      <c r="AC591" s="273"/>
      <c r="AD591" s="272"/>
      <c r="AE591" s="272"/>
      <c r="AF591" s="225"/>
      <c r="AG591" s="273"/>
      <c r="AH591" s="438"/>
      <c r="AI591" s="376"/>
      <c r="AJ591" s="225"/>
    </row>
    <row r="592" spans="2:36" s="36" customFormat="1" ht="96.6" x14ac:dyDescent="0.3">
      <c r="B592" s="225" t="s">
        <v>524</v>
      </c>
      <c r="C592" s="225" t="s">
        <v>522</v>
      </c>
      <c r="D592" s="225" t="s">
        <v>106</v>
      </c>
      <c r="E592" s="227" t="s">
        <v>67</v>
      </c>
      <c r="F592" s="227" t="s">
        <v>134</v>
      </c>
      <c r="G592" s="227" t="s">
        <v>147</v>
      </c>
      <c r="H592" s="225" t="s">
        <v>70</v>
      </c>
      <c r="I592" s="225" t="s">
        <v>79</v>
      </c>
      <c r="J592" s="11" t="s">
        <v>208</v>
      </c>
      <c r="K592" s="7" t="s">
        <v>107</v>
      </c>
      <c r="L592" s="7" t="s">
        <v>86</v>
      </c>
      <c r="M592" s="63">
        <v>40</v>
      </c>
      <c r="N592" s="273" t="s">
        <v>108</v>
      </c>
      <c r="O592" s="318" t="s">
        <v>361</v>
      </c>
      <c r="P592" s="225" t="s">
        <v>75</v>
      </c>
      <c r="Q592" s="225" t="s">
        <v>76</v>
      </c>
      <c r="R592" s="274" t="s">
        <v>77</v>
      </c>
      <c r="S592" s="274" t="s">
        <v>109</v>
      </c>
      <c r="T592" s="275">
        <f>V592+Y592</f>
        <v>171221.69</v>
      </c>
      <c r="U592" s="275">
        <f>+T592/M593-0.01</f>
        <v>57073.886666666665</v>
      </c>
      <c r="V592" s="272">
        <v>145538.43</v>
      </c>
      <c r="W592" s="276" t="s">
        <v>98</v>
      </c>
      <c r="X592" s="276" t="s">
        <v>98</v>
      </c>
      <c r="Y592" s="272">
        <v>25683.26</v>
      </c>
      <c r="Z592" s="276" t="s">
        <v>98</v>
      </c>
      <c r="AA592" s="276" t="s">
        <v>98</v>
      </c>
      <c r="AB592" s="443">
        <v>13882.84</v>
      </c>
      <c r="AC592" s="273" t="s">
        <v>149</v>
      </c>
      <c r="AD592" s="272" t="s">
        <v>79</v>
      </c>
      <c r="AE592" s="272">
        <f>V592+Y592</f>
        <v>171221.69</v>
      </c>
      <c r="AF592" s="225" t="s">
        <v>79</v>
      </c>
      <c r="AG592" s="273" t="s">
        <v>33</v>
      </c>
      <c r="AH592" s="376" t="s">
        <v>166</v>
      </c>
      <c r="AI592" s="438" t="s">
        <v>167</v>
      </c>
      <c r="AJ592" s="225"/>
    </row>
    <row r="593" spans="2:36" s="36" customFormat="1" ht="58.2" customHeight="1" x14ac:dyDescent="0.3">
      <c r="B593" s="225"/>
      <c r="C593" s="286"/>
      <c r="D593" s="225"/>
      <c r="E593" s="227"/>
      <c r="F593" s="227"/>
      <c r="G593" s="227"/>
      <c r="H593" s="225"/>
      <c r="I593" s="225"/>
      <c r="J593" s="11" t="s">
        <v>111</v>
      </c>
      <c r="K593" s="7" t="s">
        <v>112</v>
      </c>
      <c r="L593" s="7" t="s">
        <v>85</v>
      </c>
      <c r="M593" s="52">
        <v>3</v>
      </c>
      <c r="N593" s="273"/>
      <c r="O593" s="318"/>
      <c r="P593" s="225"/>
      <c r="Q593" s="225"/>
      <c r="R593" s="274"/>
      <c r="S593" s="274"/>
      <c r="T593" s="275"/>
      <c r="U593" s="275"/>
      <c r="V593" s="364"/>
      <c r="W593" s="276"/>
      <c r="X593" s="276"/>
      <c r="Y593" s="364"/>
      <c r="Z593" s="276"/>
      <c r="AA593" s="276"/>
      <c r="AB593" s="615"/>
      <c r="AC593" s="273"/>
      <c r="AD593" s="272"/>
      <c r="AE593" s="272"/>
      <c r="AF593" s="225"/>
      <c r="AG593" s="273"/>
      <c r="AH593" s="376"/>
      <c r="AI593" s="438"/>
      <c r="AJ593" s="225"/>
    </row>
    <row r="594" spans="2:36" s="36" customFormat="1" ht="27.6" x14ac:dyDescent="0.3">
      <c r="B594" s="225"/>
      <c r="C594" s="286"/>
      <c r="D594" s="225"/>
      <c r="E594" s="227"/>
      <c r="F594" s="227"/>
      <c r="G594" s="227"/>
      <c r="H594" s="225"/>
      <c r="I594" s="225"/>
      <c r="J594" s="11" t="s">
        <v>127</v>
      </c>
      <c r="K594" s="7" t="s">
        <v>128</v>
      </c>
      <c r="L594" s="7" t="s">
        <v>85</v>
      </c>
      <c r="M594" s="52">
        <v>100</v>
      </c>
      <c r="N594" s="273"/>
      <c r="O594" s="318"/>
      <c r="P594" s="225"/>
      <c r="Q594" s="225"/>
      <c r="R594" s="274"/>
      <c r="S594" s="274"/>
      <c r="T594" s="275"/>
      <c r="U594" s="275"/>
      <c r="V594" s="364"/>
      <c r="W594" s="276"/>
      <c r="X594" s="276"/>
      <c r="Y594" s="364"/>
      <c r="Z594" s="276"/>
      <c r="AA594" s="276"/>
      <c r="AB594" s="615"/>
      <c r="AC594" s="273"/>
      <c r="AD594" s="272"/>
      <c r="AE594" s="272"/>
      <c r="AF594" s="225"/>
      <c r="AG594" s="273"/>
      <c r="AH594" s="376"/>
      <c r="AI594" s="438"/>
      <c r="AJ594" s="225"/>
    </row>
    <row r="595" spans="2:36" s="36" customFormat="1" ht="96.6" x14ac:dyDescent="0.3">
      <c r="B595" s="242" t="s">
        <v>929</v>
      </c>
      <c r="C595" s="242" t="s">
        <v>525</v>
      </c>
      <c r="D595" s="225" t="s">
        <v>106</v>
      </c>
      <c r="E595" s="227" t="s">
        <v>67</v>
      </c>
      <c r="F595" s="265" t="s">
        <v>134</v>
      </c>
      <c r="G595" s="265" t="s">
        <v>147</v>
      </c>
      <c r="H595" s="225" t="s">
        <v>70</v>
      </c>
      <c r="I595" s="225" t="s">
        <v>79</v>
      </c>
      <c r="J595" s="72" t="s">
        <v>208</v>
      </c>
      <c r="K595" s="22" t="s">
        <v>107</v>
      </c>
      <c r="L595" s="22" t="s">
        <v>86</v>
      </c>
      <c r="M595" s="73">
        <v>40</v>
      </c>
      <c r="N595" s="273" t="s">
        <v>108</v>
      </c>
      <c r="O595" s="488" t="s">
        <v>361</v>
      </c>
      <c r="P595" s="225" t="s">
        <v>75</v>
      </c>
      <c r="Q595" s="225" t="s">
        <v>76</v>
      </c>
      <c r="R595" s="274" t="s">
        <v>77</v>
      </c>
      <c r="S595" s="274" t="s">
        <v>109</v>
      </c>
      <c r="T595" s="237">
        <f>V595+Y595</f>
        <v>47921.399999999994</v>
      </c>
      <c r="U595" s="237">
        <f>T595</f>
        <v>47921.399999999994</v>
      </c>
      <c r="V595" s="278">
        <v>40733.199999999997</v>
      </c>
      <c r="W595" s="240" t="s">
        <v>98</v>
      </c>
      <c r="X595" s="240" t="s">
        <v>79</v>
      </c>
      <c r="Y595" s="278">
        <v>7188.2</v>
      </c>
      <c r="Z595" s="240" t="s">
        <v>98</v>
      </c>
      <c r="AA595" s="240" t="s">
        <v>79</v>
      </c>
      <c r="AB595" s="278">
        <v>3885.52</v>
      </c>
      <c r="AC595" s="234" t="s">
        <v>149</v>
      </c>
      <c r="AD595" s="272" t="s">
        <v>79</v>
      </c>
      <c r="AE595" s="258">
        <f>V595+Y595</f>
        <v>47921.399999999994</v>
      </c>
      <c r="AF595" s="242" t="s">
        <v>79</v>
      </c>
      <c r="AG595" s="234" t="s">
        <v>33</v>
      </c>
      <c r="AH595" s="614" t="s">
        <v>166</v>
      </c>
      <c r="AI595" s="406" t="s">
        <v>167</v>
      </c>
      <c r="AJ595" s="242"/>
    </row>
    <row r="596" spans="2:36" s="36" customFormat="1" ht="58.2" customHeight="1" x14ac:dyDescent="0.3">
      <c r="B596" s="225"/>
      <c r="C596" s="225"/>
      <c r="D596" s="225"/>
      <c r="E596" s="227"/>
      <c r="F596" s="227"/>
      <c r="G596" s="227"/>
      <c r="H596" s="225"/>
      <c r="I596" s="225"/>
      <c r="J596" s="11" t="s">
        <v>111</v>
      </c>
      <c r="K596" s="7" t="s">
        <v>112</v>
      </c>
      <c r="L596" s="7" t="s">
        <v>85</v>
      </c>
      <c r="M596" s="87">
        <v>1</v>
      </c>
      <c r="N596" s="273"/>
      <c r="O596" s="318"/>
      <c r="P596" s="225"/>
      <c r="Q596" s="225"/>
      <c r="R596" s="274"/>
      <c r="S596" s="274"/>
      <c r="T596" s="275"/>
      <c r="U596" s="275"/>
      <c r="V596" s="278"/>
      <c r="W596" s="276"/>
      <c r="X596" s="276"/>
      <c r="Y596" s="278"/>
      <c r="Z596" s="276"/>
      <c r="AA596" s="276"/>
      <c r="AB596" s="278"/>
      <c r="AC596" s="273"/>
      <c r="AD596" s="272"/>
      <c r="AE596" s="272"/>
      <c r="AF596" s="225"/>
      <c r="AG596" s="273"/>
      <c r="AH596" s="376"/>
      <c r="AI596" s="406"/>
      <c r="AJ596" s="225"/>
    </row>
    <row r="597" spans="2:36" s="36" customFormat="1" ht="43.2" customHeight="1" x14ac:dyDescent="0.3">
      <c r="B597" s="225"/>
      <c r="C597" s="225"/>
      <c r="D597" s="225"/>
      <c r="E597" s="227"/>
      <c r="F597" s="227"/>
      <c r="G597" s="227"/>
      <c r="H597" s="225"/>
      <c r="I597" s="225"/>
      <c r="J597" s="11" t="s">
        <v>127</v>
      </c>
      <c r="K597" s="7" t="s">
        <v>128</v>
      </c>
      <c r="L597" s="7" t="s">
        <v>85</v>
      </c>
      <c r="M597" s="87">
        <v>28</v>
      </c>
      <c r="N597" s="273"/>
      <c r="O597" s="318"/>
      <c r="P597" s="225"/>
      <c r="Q597" s="225"/>
      <c r="R597" s="274"/>
      <c r="S597" s="274"/>
      <c r="T597" s="275"/>
      <c r="U597" s="275"/>
      <c r="V597" s="279"/>
      <c r="W597" s="276"/>
      <c r="X597" s="276"/>
      <c r="Y597" s="279"/>
      <c r="Z597" s="276"/>
      <c r="AA597" s="276"/>
      <c r="AB597" s="279"/>
      <c r="AC597" s="273"/>
      <c r="AD597" s="272"/>
      <c r="AE597" s="272"/>
      <c r="AF597" s="225"/>
      <c r="AG597" s="273"/>
      <c r="AH597" s="376"/>
      <c r="AI597" s="406"/>
      <c r="AJ597" s="225"/>
    </row>
    <row r="598" spans="2:36" ht="41.4" x14ac:dyDescent="0.3">
      <c r="B598" s="225" t="s">
        <v>976</v>
      </c>
      <c r="C598" s="225" t="s">
        <v>523</v>
      </c>
      <c r="D598" s="225" t="s">
        <v>66</v>
      </c>
      <c r="E598" s="227" t="s">
        <v>67</v>
      </c>
      <c r="F598" s="227" t="s">
        <v>132</v>
      </c>
      <c r="G598" s="227" t="s">
        <v>69</v>
      </c>
      <c r="H598" s="225" t="s">
        <v>70</v>
      </c>
      <c r="I598" s="225" t="s">
        <v>79</v>
      </c>
      <c r="J598" s="11" t="s">
        <v>113</v>
      </c>
      <c r="K598" s="7" t="s">
        <v>114</v>
      </c>
      <c r="L598" s="7" t="s">
        <v>115</v>
      </c>
      <c r="M598" s="7">
        <v>2</v>
      </c>
      <c r="N598" s="273" t="s">
        <v>108</v>
      </c>
      <c r="O598" s="318" t="s">
        <v>361</v>
      </c>
      <c r="P598" s="225" t="s">
        <v>75</v>
      </c>
      <c r="Q598" s="225" t="s">
        <v>76</v>
      </c>
      <c r="R598" s="274" t="s">
        <v>77</v>
      </c>
      <c r="S598" s="274" t="s">
        <v>109</v>
      </c>
      <c r="T598" s="275">
        <f>V598+Y598</f>
        <v>149168.51500000001</v>
      </c>
      <c r="U598" s="275">
        <f>+T598/M599</f>
        <v>74584.257500000007</v>
      </c>
      <c r="V598" s="375">
        <v>126793.24</v>
      </c>
      <c r="W598" s="276" t="s">
        <v>98</v>
      </c>
      <c r="X598" s="276" t="s">
        <v>98</v>
      </c>
      <c r="Y598" s="375">
        <f>44750.55/2</f>
        <v>22375.275000000001</v>
      </c>
      <c r="Z598" s="276" t="s">
        <v>98</v>
      </c>
      <c r="AA598" s="276" t="s">
        <v>98</v>
      </c>
      <c r="AB598" s="519">
        <f>24189.49/2</f>
        <v>12094.745000000001</v>
      </c>
      <c r="AC598" s="273" t="s">
        <v>80</v>
      </c>
      <c r="AD598" s="272" t="s">
        <v>79</v>
      </c>
      <c r="AE598" s="272">
        <f>V598+Y598</f>
        <v>149168.51500000001</v>
      </c>
      <c r="AF598" s="225" t="s">
        <v>79</v>
      </c>
      <c r="AG598" s="273" t="s">
        <v>33</v>
      </c>
      <c r="AH598" s="437" t="s">
        <v>233</v>
      </c>
      <c r="AI598" s="437" t="s">
        <v>407</v>
      </c>
      <c r="AJ598" s="225"/>
    </row>
    <row r="599" spans="2:36" ht="55.2" x14ac:dyDescent="0.3">
      <c r="B599" s="225"/>
      <c r="C599" s="225"/>
      <c r="D599" s="225"/>
      <c r="E599" s="227"/>
      <c r="F599" s="227"/>
      <c r="G599" s="227"/>
      <c r="H599" s="225"/>
      <c r="I599" s="225"/>
      <c r="J599" s="11" t="s">
        <v>116</v>
      </c>
      <c r="K599" s="7" t="s">
        <v>117</v>
      </c>
      <c r="L599" s="7" t="s">
        <v>85</v>
      </c>
      <c r="M599" s="7">
        <v>2</v>
      </c>
      <c r="N599" s="273"/>
      <c r="O599" s="318"/>
      <c r="P599" s="225"/>
      <c r="Q599" s="225"/>
      <c r="R599" s="274"/>
      <c r="S599" s="274"/>
      <c r="T599" s="275"/>
      <c r="U599" s="275"/>
      <c r="V599" s="375"/>
      <c r="W599" s="276"/>
      <c r="X599" s="276"/>
      <c r="Y599" s="375"/>
      <c r="Z599" s="276"/>
      <c r="AA599" s="276"/>
      <c r="AB599" s="519"/>
      <c r="AC599" s="273"/>
      <c r="AD599" s="272"/>
      <c r="AE599" s="272"/>
      <c r="AF599" s="225"/>
      <c r="AG599" s="273"/>
      <c r="AH599" s="438"/>
      <c r="AI599" s="376"/>
      <c r="AJ599" s="225"/>
    </row>
    <row r="600" spans="2:36" ht="41.4" x14ac:dyDescent="0.3">
      <c r="B600" s="225"/>
      <c r="C600" s="225"/>
      <c r="D600" s="225"/>
      <c r="E600" s="227"/>
      <c r="F600" s="227"/>
      <c r="G600" s="227"/>
      <c r="H600" s="225"/>
      <c r="I600" s="225"/>
      <c r="J600" s="11" t="s">
        <v>209</v>
      </c>
      <c r="K600" s="7" t="s">
        <v>118</v>
      </c>
      <c r="L600" s="7" t="s">
        <v>119</v>
      </c>
      <c r="M600" s="7">
        <v>2</v>
      </c>
      <c r="N600" s="273"/>
      <c r="O600" s="318"/>
      <c r="P600" s="225"/>
      <c r="Q600" s="225"/>
      <c r="R600" s="274"/>
      <c r="S600" s="274"/>
      <c r="T600" s="275"/>
      <c r="U600" s="275"/>
      <c r="V600" s="375"/>
      <c r="W600" s="276"/>
      <c r="X600" s="276"/>
      <c r="Y600" s="375"/>
      <c r="Z600" s="276"/>
      <c r="AA600" s="276"/>
      <c r="AB600" s="519"/>
      <c r="AC600" s="273"/>
      <c r="AD600" s="272"/>
      <c r="AE600" s="272"/>
      <c r="AF600" s="225"/>
      <c r="AG600" s="273"/>
      <c r="AH600" s="438"/>
      <c r="AI600" s="376"/>
      <c r="AJ600" s="225"/>
    </row>
    <row r="601" spans="2:36" ht="27.6" x14ac:dyDescent="0.3">
      <c r="B601" s="225"/>
      <c r="C601" s="225"/>
      <c r="D601" s="225"/>
      <c r="E601" s="227"/>
      <c r="F601" s="227"/>
      <c r="G601" s="227"/>
      <c r="H601" s="225"/>
      <c r="I601" s="225"/>
      <c r="J601" s="11" t="s">
        <v>120</v>
      </c>
      <c r="K601" s="7" t="s">
        <v>121</v>
      </c>
      <c r="L601" s="7" t="s">
        <v>119</v>
      </c>
      <c r="M601" s="63">
        <v>2</v>
      </c>
      <c r="N601" s="273"/>
      <c r="O601" s="318"/>
      <c r="P601" s="225"/>
      <c r="Q601" s="225"/>
      <c r="R601" s="274"/>
      <c r="S601" s="274"/>
      <c r="T601" s="275"/>
      <c r="U601" s="275"/>
      <c r="V601" s="375"/>
      <c r="W601" s="276"/>
      <c r="X601" s="276"/>
      <c r="Y601" s="375"/>
      <c r="Z601" s="276"/>
      <c r="AA601" s="276"/>
      <c r="AB601" s="519"/>
      <c r="AC601" s="273"/>
      <c r="AD601" s="272"/>
      <c r="AE601" s="272"/>
      <c r="AF601" s="225"/>
      <c r="AG601" s="273"/>
      <c r="AH601" s="438"/>
      <c r="AI601" s="376"/>
      <c r="AJ601" s="225"/>
    </row>
    <row r="602" spans="2:36" s="36" customFormat="1" ht="132" customHeight="1" x14ac:dyDescent="0.3">
      <c r="B602" s="241" t="s">
        <v>257</v>
      </c>
      <c r="C602" s="241" t="s">
        <v>260</v>
      </c>
      <c r="D602" s="241" t="s">
        <v>106</v>
      </c>
      <c r="E602" s="249" t="s">
        <v>67</v>
      </c>
      <c r="F602" s="249" t="s">
        <v>134</v>
      </c>
      <c r="G602" s="249" t="s">
        <v>147</v>
      </c>
      <c r="H602" s="241" t="s">
        <v>70</v>
      </c>
      <c r="I602" s="241" t="s">
        <v>79</v>
      </c>
      <c r="J602" s="72" t="s">
        <v>208</v>
      </c>
      <c r="K602" s="22" t="s">
        <v>107</v>
      </c>
      <c r="L602" s="22" t="s">
        <v>86</v>
      </c>
      <c r="M602" s="22">
        <v>40</v>
      </c>
      <c r="N602" s="233" t="s">
        <v>108</v>
      </c>
      <c r="O602" s="241" t="s">
        <v>258</v>
      </c>
      <c r="P602" s="241" t="s">
        <v>75</v>
      </c>
      <c r="Q602" s="241" t="s">
        <v>76</v>
      </c>
      <c r="R602" s="255" t="s">
        <v>77</v>
      </c>
      <c r="S602" s="255" t="s">
        <v>109</v>
      </c>
      <c r="T602" s="236">
        <f>V602+Y602</f>
        <v>370000</v>
      </c>
      <c r="U602" s="236" t="s">
        <v>79</v>
      </c>
      <c r="V602" s="239">
        <v>314500</v>
      </c>
      <c r="W602" s="239" t="s">
        <v>79</v>
      </c>
      <c r="X602" s="239" t="s">
        <v>79</v>
      </c>
      <c r="Y602" s="239">
        <v>55500</v>
      </c>
      <c r="Z602" s="239" t="s">
        <v>98</v>
      </c>
      <c r="AA602" s="239" t="s">
        <v>79</v>
      </c>
      <c r="AB602" s="239">
        <v>30000</v>
      </c>
      <c r="AC602" s="233" t="s">
        <v>149</v>
      </c>
      <c r="AD602" s="257" t="s">
        <v>79</v>
      </c>
      <c r="AE602" s="257">
        <f>V602+Y602</f>
        <v>370000</v>
      </c>
      <c r="AF602" s="233" t="s">
        <v>79</v>
      </c>
      <c r="AG602" s="233" t="s">
        <v>33</v>
      </c>
      <c r="AH602" s="233" t="s">
        <v>157</v>
      </c>
      <c r="AI602" s="233" t="s">
        <v>663</v>
      </c>
      <c r="AJ602" s="182"/>
    </row>
    <row r="603" spans="2:36" s="36" customFormat="1" ht="86.1" customHeight="1" x14ac:dyDescent="0.3">
      <c r="B603" s="241"/>
      <c r="C603" s="241"/>
      <c r="D603" s="241"/>
      <c r="E603" s="249"/>
      <c r="F603" s="249"/>
      <c r="G603" s="249"/>
      <c r="H603" s="241"/>
      <c r="I603" s="241"/>
      <c r="J603" s="11" t="s">
        <v>111</v>
      </c>
      <c r="K603" s="7" t="s">
        <v>112</v>
      </c>
      <c r="L603" s="7" t="s">
        <v>85</v>
      </c>
      <c r="M603" s="7">
        <v>2</v>
      </c>
      <c r="N603" s="233"/>
      <c r="O603" s="241"/>
      <c r="P603" s="241"/>
      <c r="Q603" s="241"/>
      <c r="R603" s="255"/>
      <c r="S603" s="255"/>
      <c r="T603" s="236"/>
      <c r="U603" s="236"/>
      <c r="V603" s="239"/>
      <c r="W603" s="239"/>
      <c r="X603" s="239"/>
      <c r="Y603" s="239"/>
      <c r="Z603" s="239"/>
      <c r="AA603" s="239"/>
      <c r="AB603" s="239"/>
      <c r="AC603" s="233"/>
      <c r="AD603" s="257"/>
      <c r="AE603" s="257"/>
      <c r="AF603" s="241"/>
      <c r="AG603" s="233"/>
      <c r="AH603" s="233"/>
      <c r="AI603" s="233"/>
      <c r="AJ603" s="78"/>
    </row>
    <row r="604" spans="2:36" s="36" customFormat="1" ht="59.1" customHeight="1" x14ac:dyDescent="0.3">
      <c r="B604" s="242"/>
      <c r="C604" s="242"/>
      <c r="D604" s="242"/>
      <c r="E604" s="265"/>
      <c r="F604" s="265"/>
      <c r="G604" s="265"/>
      <c r="H604" s="242"/>
      <c r="I604" s="242"/>
      <c r="J604" s="11" t="s">
        <v>127</v>
      </c>
      <c r="K604" s="7" t="s">
        <v>128</v>
      </c>
      <c r="L604" s="7" t="s">
        <v>85</v>
      </c>
      <c r="M604" s="63">
        <v>232</v>
      </c>
      <c r="N604" s="234"/>
      <c r="O604" s="242"/>
      <c r="P604" s="242"/>
      <c r="Q604" s="242"/>
      <c r="R604" s="256"/>
      <c r="S604" s="256"/>
      <c r="T604" s="237"/>
      <c r="U604" s="237"/>
      <c r="V604" s="240"/>
      <c r="W604" s="240"/>
      <c r="X604" s="240"/>
      <c r="Y604" s="240"/>
      <c r="Z604" s="240"/>
      <c r="AA604" s="240"/>
      <c r="AB604" s="240"/>
      <c r="AC604" s="234"/>
      <c r="AD604" s="258"/>
      <c r="AE604" s="258"/>
      <c r="AF604" s="242"/>
      <c r="AG604" s="234"/>
      <c r="AH604" s="234"/>
      <c r="AI604" s="234"/>
      <c r="AJ604" s="72"/>
    </row>
    <row r="605" spans="2:36" s="36" customFormat="1" ht="132" customHeight="1" x14ac:dyDescent="0.3">
      <c r="B605" s="225" t="s">
        <v>1050</v>
      </c>
      <c r="C605" s="266" t="s">
        <v>259</v>
      </c>
      <c r="D605" s="266" t="s">
        <v>106</v>
      </c>
      <c r="E605" s="308" t="s">
        <v>67</v>
      </c>
      <c r="F605" s="308" t="s">
        <v>134</v>
      </c>
      <c r="G605" s="308" t="s">
        <v>147</v>
      </c>
      <c r="H605" s="266" t="s">
        <v>70</v>
      </c>
      <c r="I605" s="266" t="s">
        <v>79</v>
      </c>
      <c r="J605" s="20" t="s">
        <v>208</v>
      </c>
      <c r="K605" s="27" t="s">
        <v>107</v>
      </c>
      <c r="L605" s="27" t="s">
        <v>86</v>
      </c>
      <c r="M605" s="27">
        <v>40</v>
      </c>
      <c r="N605" s="314" t="s">
        <v>108</v>
      </c>
      <c r="O605" s="266" t="s">
        <v>261</v>
      </c>
      <c r="P605" s="266" t="s">
        <v>75</v>
      </c>
      <c r="Q605" s="266" t="s">
        <v>76</v>
      </c>
      <c r="R605" s="408" t="s">
        <v>77</v>
      </c>
      <c r="S605" s="408" t="s">
        <v>109</v>
      </c>
      <c r="T605" s="312">
        <f>V605+Y605</f>
        <v>46250</v>
      </c>
      <c r="U605" s="312" t="s">
        <v>79</v>
      </c>
      <c r="V605" s="283">
        <v>39312.5</v>
      </c>
      <c r="W605" s="284" t="s">
        <v>79</v>
      </c>
      <c r="X605" s="284" t="s">
        <v>79</v>
      </c>
      <c r="Y605" s="284">
        <v>6937.5</v>
      </c>
      <c r="Z605" s="284" t="s">
        <v>98</v>
      </c>
      <c r="AA605" s="284" t="s">
        <v>79</v>
      </c>
      <c r="AB605" s="284">
        <v>3750</v>
      </c>
      <c r="AC605" s="314" t="s">
        <v>149</v>
      </c>
      <c r="AD605" s="313" t="s">
        <v>79</v>
      </c>
      <c r="AE605" s="313">
        <f>V605+Y605</f>
        <v>46250</v>
      </c>
      <c r="AF605" s="314" t="s">
        <v>79</v>
      </c>
      <c r="AG605" s="314" t="s">
        <v>33</v>
      </c>
      <c r="AH605" s="314" t="s">
        <v>157</v>
      </c>
      <c r="AI605" s="314" t="s">
        <v>158</v>
      </c>
      <c r="AJ605" s="314"/>
    </row>
    <row r="606" spans="2:36" s="36" customFormat="1" ht="86.1" customHeight="1" x14ac:dyDescent="0.3">
      <c r="B606" s="225"/>
      <c r="C606" s="266"/>
      <c r="D606" s="266"/>
      <c r="E606" s="308"/>
      <c r="F606" s="308"/>
      <c r="G606" s="308"/>
      <c r="H606" s="266"/>
      <c r="I606" s="266"/>
      <c r="J606" s="20" t="s">
        <v>111</v>
      </c>
      <c r="K606" s="27" t="s">
        <v>112</v>
      </c>
      <c r="L606" s="27" t="s">
        <v>85</v>
      </c>
      <c r="M606" s="27">
        <v>1</v>
      </c>
      <c r="N606" s="314"/>
      <c r="O606" s="266"/>
      <c r="P606" s="266"/>
      <c r="Q606" s="266"/>
      <c r="R606" s="408"/>
      <c r="S606" s="408"/>
      <c r="T606" s="312"/>
      <c r="U606" s="312"/>
      <c r="V606" s="287"/>
      <c r="W606" s="284"/>
      <c r="X606" s="284"/>
      <c r="Y606" s="284"/>
      <c r="Z606" s="284"/>
      <c r="AA606" s="284"/>
      <c r="AB606" s="284"/>
      <c r="AC606" s="314"/>
      <c r="AD606" s="313"/>
      <c r="AE606" s="313"/>
      <c r="AF606" s="266"/>
      <c r="AG606" s="314"/>
      <c r="AH606" s="314"/>
      <c r="AI606" s="314"/>
      <c r="AJ606" s="266"/>
    </row>
    <row r="607" spans="2:36" s="36" customFormat="1" ht="59.1" customHeight="1" x14ac:dyDescent="0.3">
      <c r="B607" s="225"/>
      <c r="C607" s="266"/>
      <c r="D607" s="266"/>
      <c r="E607" s="308"/>
      <c r="F607" s="308"/>
      <c r="G607" s="308"/>
      <c r="H607" s="266"/>
      <c r="I607" s="266"/>
      <c r="J607" s="20" t="s">
        <v>127</v>
      </c>
      <c r="K607" s="27" t="s">
        <v>128</v>
      </c>
      <c r="L607" s="27" t="s">
        <v>85</v>
      </c>
      <c r="M607" s="61">
        <v>22</v>
      </c>
      <c r="N607" s="314"/>
      <c r="O607" s="266"/>
      <c r="P607" s="266"/>
      <c r="Q607" s="266"/>
      <c r="R607" s="408"/>
      <c r="S607" s="408"/>
      <c r="T607" s="312"/>
      <c r="U607" s="312"/>
      <c r="V607" s="288"/>
      <c r="W607" s="284"/>
      <c r="X607" s="284"/>
      <c r="Y607" s="284"/>
      <c r="Z607" s="284"/>
      <c r="AA607" s="284"/>
      <c r="AB607" s="284"/>
      <c r="AC607" s="314"/>
      <c r="AD607" s="313"/>
      <c r="AE607" s="313"/>
      <c r="AF607" s="266"/>
      <c r="AG607" s="314"/>
      <c r="AH607" s="314"/>
      <c r="AI607" s="314"/>
      <c r="AJ607" s="266"/>
    </row>
    <row r="608" spans="2:36" s="36" customFormat="1" ht="132" customHeight="1" x14ac:dyDescent="0.3">
      <c r="B608" s="225" t="s">
        <v>262</v>
      </c>
      <c r="C608" s="225" t="s">
        <v>263</v>
      </c>
      <c r="D608" s="225" t="s">
        <v>106</v>
      </c>
      <c r="E608" s="227" t="s">
        <v>67</v>
      </c>
      <c r="F608" s="227" t="s">
        <v>134</v>
      </c>
      <c r="G608" s="227" t="s">
        <v>147</v>
      </c>
      <c r="H608" s="225" t="s">
        <v>70</v>
      </c>
      <c r="I608" s="225" t="s">
        <v>79</v>
      </c>
      <c r="J608" s="11" t="s">
        <v>208</v>
      </c>
      <c r="K608" s="7" t="s">
        <v>107</v>
      </c>
      <c r="L608" s="7" t="s">
        <v>86</v>
      </c>
      <c r="M608" s="7">
        <v>40</v>
      </c>
      <c r="N608" s="273" t="s">
        <v>108</v>
      </c>
      <c r="O608" s="225" t="s">
        <v>261</v>
      </c>
      <c r="P608" s="225" t="s">
        <v>75</v>
      </c>
      <c r="Q608" s="225" t="s">
        <v>76</v>
      </c>
      <c r="R608" s="274" t="s">
        <v>77</v>
      </c>
      <c r="S608" s="274" t="s">
        <v>109</v>
      </c>
      <c r="T608" s="275">
        <f>V608+Y608</f>
        <v>53500</v>
      </c>
      <c r="U608" s="275" t="s">
        <v>79</v>
      </c>
      <c r="V608" s="238">
        <v>45475</v>
      </c>
      <c r="W608" s="276" t="s">
        <v>79</v>
      </c>
      <c r="X608" s="276" t="s">
        <v>79</v>
      </c>
      <c r="Y608" s="276">
        <v>8025</v>
      </c>
      <c r="Z608" s="276" t="s">
        <v>98</v>
      </c>
      <c r="AA608" s="276" t="s">
        <v>79</v>
      </c>
      <c r="AB608" s="276">
        <v>4337.84</v>
      </c>
      <c r="AC608" s="273" t="s">
        <v>149</v>
      </c>
      <c r="AD608" s="272" t="s">
        <v>79</v>
      </c>
      <c r="AE608" s="272">
        <f>V608+Y608</f>
        <v>53500</v>
      </c>
      <c r="AF608" s="273" t="s">
        <v>79</v>
      </c>
      <c r="AG608" s="273" t="s">
        <v>33</v>
      </c>
      <c r="AH608" s="273" t="s">
        <v>157</v>
      </c>
      <c r="AI608" s="273" t="s">
        <v>158</v>
      </c>
      <c r="AJ608" s="273"/>
    </row>
    <row r="609" spans="2:36" s="36" customFormat="1" ht="86.1" customHeight="1" x14ac:dyDescent="0.3">
      <c r="B609" s="225"/>
      <c r="C609" s="225"/>
      <c r="D609" s="225"/>
      <c r="E609" s="227"/>
      <c r="F609" s="227"/>
      <c r="G609" s="227"/>
      <c r="H609" s="225"/>
      <c r="I609" s="225"/>
      <c r="J609" s="11" t="s">
        <v>111</v>
      </c>
      <c r="K609" s="7" t="s">
        <v>112</v>
      </c>
      <c r="L609" s="7" t="s">
        <v>85</v>
      </c>
      <c r="M609" s="7">
        <v>0</v>
      </c>
      <c r="N609" s="273"/>
      <c r="O609" s="225"/>
      <c r="P609" s="225"/>
      <c r="Q609" s="225"/>
      <c r="R609" s="274"/>
      <c r="S609" s="274"/>
      <c r="T609" s="275"/>
      <c r="U609" s="275"/>
      <c r="V609" s="239"/>
      <c r="W609" s="276"/>
      <c r="X609" s="276"/>
      <c r="Y609" s="276"/>
      <c r="Z609" s="276"/>
      <c r="AA609" s="276"/>
      <c r="AB609" s="276"/>
      <c r="AC609" s="273"/>
      <c r="AD609" s="272"/>
      <c r="AE609" s="272"/>
      <c r="AF609" s="225"/>
      <c r="AG609" s="273"/>
      <c r="AH609" s="273"/>
      <c r="AI609" s="273"/>
      <c r="AJ609" s="225"/>
    </row>
    <row r="610" spans="2:36" s="36" customFormat="1" ht="59.7" customHeight="1" x14ac:dyDescent="0.3">
      <c r="B610" s="225"/>
      <c r="C610" s="225"/>
      <c r="D610" s="225"/>
      <c r="E610" s="227"/>
      <c r="F610" s="227"/>
      <c r="G610" s="227"/>
      <c r="H610" s="225"/>
      <c r="I610" s="225"/>
      <c r="J610" s="11" t="s">
        <v>127</v>
      </c>
      <c r="K610" s="7" t="s">
        <v>128</v>
      </c>
      <c r="L610" s="7" t="s">
        <v>85</v>
      </c>
      <c r="M610" s="63">
        <v>25</v>
      </c>
      <c r="N610" s="273"/>
      <c r="O610" s="225"/>
      <c r="P610" s="225"/>
      <c r="Q610" s="225"/>
      <c r="R610" s="274"/>
      <c r="S610" s="274"/>
      <c r="T610" s="275"/>
      <c r="U610" s="275"/>
      <c r="V610" s="240"/>
      <c r="W610" s="276"/>
      <c r="X610" s="276"/>
      <c r="Y610" s="276"/>
      <c r="Z610" s="276"/>
      <c r="AA610" s="276"/>
      <c r="AB610" s="276"/>
      <c r="AC610" s="273"/>
      <c r="AD610" s="272"/>
      <c r="AE610" s="272"/>
      <c r="AF610" s="225"/>
      <c r="AG610" s="273"/>
      <c r="AH610" s="273"/>
      <c r="AI610" s="273"/>
      <c r="AJ610" s="225"/>
    </row>
    <row r="611" spans="2:36" ht="52.2" customHeight="1" x14ac:dyDescent="0.3">
      <c r="B611" s="225" t="s">
        <v>1051</v>
      </c>
      <c r="C611" s="266" t="s">
        <v>264</v>
      </c>
      <c r="D611" s="266" t="s">
        <v>66</v>
      </c>
      <c r="E611" s="308" t="s">
        <v>67</v>
      </c>
      <c r="F611" s="308" t="s">
        <v>132</v>
      </c>
      <c r="G611" s="308" t="s">
        <v>69</v>
      </c>
      <c r="H611" s="266" t="s">
        <v>70</v>
      </c>
      <c r="I611" s="266" t="s">
        <v>79</v>
      </c>
      <c r="J611" s="20" t="s">
        <v>113</v>
      </c>
      <c r="K611" s="27" t="s">
        <v>114</v>
      </c>
      <c r="L611" s="27" t="s">
        <v>115</v>
      </c>
      <c r="M611" s="27">
        <v>2</v>
      </c>
      <c r="N611" s="314" t="s">
        <v>108</v>
      </c>
      <c r="O611" s="266" t="s">
        <v>164</v>
      </c>
      <c r="P611" s="266" t="s">
        <v>75</v>
      </c>
      <c r="Q611" s="266" t="s">
        <v>76</v>
      </c>
      <c r="R611" s="408" t="s">
        <v>77</v>
      </c>
      <c r="S611" s="408" t="s">
        <v>109</v>
      </c>
      <c r="T611" s="312">
        <f>V611+Y611</f>
        <v>151940</v>
      </c>
      <c r="U611" s="312" t="s">
        <v>79</v>
      </c>
      <c r="V611" s="284">
        <v>129149</v>
      </c>
      <c r="W611" s="284" t="s">
        <v>79</v>
      </c>
      <c r="X611" s="284" t="s">
        <v>79</v>
      </c>
      <c r="Y611" s="284">
        <v>22791</v>
      </c>
      <c r="Z611" s="284" t="s">
        <v>79</v>
      </c>
      <c r="AA611" s="284" t="s">
        <v>79</v>
      </c>
      <c r="AB611" s="284">
        <v>12319.46</v>
      </c>
      <c r="AC611" s="314" t="s">
        <v>80</v>
      </c>
      <c r="AD611" s="313" t="s">
        <v>79</v>
      </c>
      <c r="AE611" s="313">
        <f>V611+Y611</f>
        <v>151940</v>
      </c>
      <c r="AF611" s="273" t="s">
        <v>79</v>
      </c>
      <c r="AG611" s="273" t="s">
        <v>33</v>
      </c>
      <c r="AH611" s="273" t="s">
        <v>157</v>
      </c>
      <c r="AI611" s="273" t="s">
        <v>158</v>
      </c>
      <c r="AJ611" s="273"/>
    </row>
    <row r="612" spans="2:36" ht="55.2" x14ac:dyDescent="0.3">
      <c r="B612" s="225"/>
      <c r="C612" s="266"/>
      <c r="D612" s="266"/>
      <c r="E612" s="308"/>
      <c r="F612" s="308"/>
      <c r="G612" s="308"/>
      <c r="H612" s="266"/>
      <c r="I612" s="266"/>
      <c r="J612" s="20" t="s">
        <v>116</v>
      </c>
      <c r="K612" s="27" t="s">
        <v>117</v>
      </c>
      <c r="L612" s="27" t="s">
        <v>85</v>
      </c>
      <c r="M612" s="27">
        <v>1</v>
      </c>
      <c r="N612" s="314"/>
      <c r="O612" s="266"/>
      <c r="P612" s="266"/>
      <c r="Q612" s="266"/>
      <c r="R612" s="408"/>
      <c r="S612" s="408"/>
      <c r="T612" s="312"/>
      <c r="U612" s="312"/>
      <c r="V612" s="284"/>
      <c r="W612" s="284"/>
      <c r="X612" s="284"/>
      <c r="Y612" s="284"/>
      <c r="Z612" s="284"/>
      <c r="AA612" s="284"/>
      <c r="AB612" s="284"/>
      <c r="AC612" s="314"/>
      <c r="AD612" s="313"/>
      <c r="AE612" s="313"/>
      <c r="AF612" s="225"/>
      <c r="AG612" s="273"/>
      <c r="AH612" s="273"/>
      <c r="AI612" s="273"/>
      <c r="AJ612" s="225"/>
    </row>
    <row r="613" spans="2:36" ht="41.4" x14ac:dyDescent="0.3">
      <c r="B613" s="225"/>
      <c r="C613" s="266"/>
      <c r="D613" s="266"/>
      <c r="E613" s="308"/>
      <c r="F613" s="308"/>
      <c r="G613" s="308"/>
      <c r="H613" s="266"/>
      <c r="I613" s="266"/>
      <c r="J613" s="20" t="s">
        <v>209</v>
      </c>
      <c r="K613" s="27" t="s">
        <v>118</v>
      </c>
      <c r="L613" s="27" t="s">
        <v>119</v>
      </c>
      <c r="M613" s="27">
        <v>1</v>
      </c>
      <c r="N613" s="314"/>
      <c r="O613" s="266"/>
      <c r="P613" s="266"/>
      <c r="Q613" s="266"/>
      <c r="R613" s="408"/>
      <c r="S613" s="408"/>
      <c r="T613" s="312"/>
      <c r="U613" s="312"/>
      <c r="V613" s="284"/>
      <c r="W613" s="284"/>
      <c r="X613" s="284"/>
      <c r="Y613" s="284"/>
      <c r="Z613" s="284"/>
      <c r="AA613" s="284"/>
      <c r="AB613" s="284"/>
      <c r="AC613" s="314"/>
      <c r="AD613" s="313"/>
      <c r="AE613" s="313"/>
      <c r="AF613" s="225"/>
      <c r="AG613" s="273"/>
      <c r="AH613" s="273"/>
      <c r="AI613" s="273"/>
      <c r="AJ613" s="225"/>
    </row>
    <row r="614" spans="2:36" ht="27.6" x14ac:dyDescent="0.3">
      <c r="B614" s="225"/>
      <c r="C614" s="266"/>
      <c r="D614" s="266"/>
      <c r="E614" s="308"/>
      <c r="F614" s="308"/>
      <c r="G614" s="308"/>
      <c r="H614" s="266"/>
      <c r="I614" s="266"/>
      <c r="J614" s="20" t="s">
        <v>120</v>
      </c>
      <c r="K614" s="27" t="s">
        <v>121</v>
      </c>
      <c r="L614" s="27" t="s">
        <v>119</v>
      </c>
      <c r="M614" s="61">
        <v>1</v>
      </c>
      <c r="N614" s="314"/>
      <c r="O614" s="266"/>
      <c r="P614" s="266"/>
      <c r="Q614" s="266"/>
      <c r="R614" s="408"/>
      <c r="S614" s="408"/>
      <c r="T614" s="312"/>
      <c r="U614" s="312"/>
      <c r="V614" s="284"/>
      <c r="W614" s="284"/>
      <c r="X614" s="284"/>
      <c r="Y614" s="284"/>
      <c r="Z614" s="284"/>
      <c r="AA614" s="284"/>
      <c r="AB614" s="284"/>
      <c r="AC614" s="314"/>
      <c r="AD614" s="313"/>
      <c r="AE614" s="313"/>
      <c r="AF614" s="225"/>
      <c r="AG614" s="273"/>
      <c r="AH614" s="273"/>
      <c r="AI614" s="273"/>
      <c r="AJ614" s="225"/>
    </row>
    <row r="615" spans="2:36" ht="52.2" customHeight="1" x14ac:dyDescent="0.3">
      <c r="B615" s="225" t="s">
        <v>265</v>
      </c>
      <c r="C615" s="225" t="s">
        <v>264</v>
      </c>
      <c r="D615" s="225" t="s">
        <v>66</v>
      </c>
      <c r="E615" s="227" t="s">
        <v>67</v>
      </c>
      <c r="F615" s="227" t="s">
        <v>132</v>
      </c>
      <c r="G615" s="227" t="s">
        <v>69</v>
      </c>
      <c r="H615" s="225" t="s">
        <v>70</v>
      </c>
      <c r="I615" s="225" t="s">
        <v>79</v>
      </c>
      <c r="J615" s="11" t="s">
        <v>113</v>
      </c>
      <c r="K615" s="7" t="s">
        <v>114</v>
      </c>
      <c r="L615" s="7" t="s">
        <v>115</v>
      </c>
      <c r="M615" s="7">
        <v>1.5</v>
      </c>
      <c r="N615" s="273" t="s">
        <v>108</v>
      </c>
      <c r="O615" s="225" t="s">
        <v>164</v>
      </c>
      <c r="P615" s="225" t="s">
        <v>75</v>
      </c>
      <c r="Q615" s="225" t="s">
        <v>76</v>
      </c>
      <c r="R615" s="274" t="s">
        <v>77</v>
      </c>
      <c r="S615" s="274" t="s">
        <v>109</v>
      </c>
      <c r="T615" s="275">
        <f>V615+Y615</f>
        <v>113954.99</v>
      </c>
      <c r="U615" s="275" t="s">
        <v>79</v>
      </c>
      <c r="V615" s="276">
        <v>96861.74</v>
      </c>
      <c r="W615" s="276" t="s">
        <v>79</v>
      </c>
      <c r="X615" s="276" t="s">
        <v>79</v>
      </c>
      <c r="Y615" s="276">
        <v>17093.25</v>
      </c>
      <c r="Z615" s="276" t="s">
        <v>79</v>
      </c>
      <c r="AA615" s="276" t="s">
        <v>79</v>
      </c>
      <c r="AB615" s="276">
        <v>9239.6</v>
      </c>
      <c r="AC615" s="273" t="s">
        <v>80</v>
      </c>
      <c r="AD615" s="272" t="s">
        <v>79</v>
      </c>
      <c r="AE615" s="272">
        <f>V615+Y615</f>
        <v>113954.99</v>
      </c>
      <c r="AF615" s="273" t="s">
        <v>79</v>
      </c>
      <c r="AG615" s="273" t="s">
        <v>33</v>
      </c>
      <c r="AH615" s="273" t="s">
        <v>157</v>
      </c>
      <c r="AI615" s="273" t="s">
        <v>158</v>
      </c>
      <c r="AJ615" s="273"/>
    </row>
    <row r="616" spans="2:36" ht="55.2" x14ac:dyDescent="0.3">
      <c r="B616" s="225"/>
      <c r="C616" s="225"/>
      <c r="D616" s="225"/>
      <c r="E616" s="227"/>
      <c r="F616" s="227"/>
      <c r="G616" s="227"/>
      <c r="H616" s="225"/>
      <c r="I616" s="225"/>
      <c r="J616" s="11" t="s">
        <v>116</v>
      </c>
      <c r="K616" s="7" t="s">
        <v>117</v>
      </c>
      <c r="L616" s="7" t="s">
        <v>85</v>
      </c>
      <c r="M616" s="7">
        <v>1</v>
      </c>
      <c r="N616" s="273"/>
      <c r="O616" s="225"/>
      <c r="P616" s="225"/>
      <c r="Q616" s="225"/>
      <c r="R616" s="274"/>
      <c r="S616" s="274"/>
      <c r="T616" s="275"/>
      <c r="U616" s="275"/>
      <c r="V616" s="276"/>
      <c r="W616" s="276"/>
      <c r="X616" s="276"/>
      <c r="Y616" s="276"/>
      <c r="Z616" s="276"/>
      <c r="AA616" s="276"/>
      <c r="AB616" s="276"/>
      <c r="AC616" s="273"/>
      <c r="AD616" s="272"/>
      <c r="AE616" s="272"/>
      <c r="AF616" s="225"/>
      <c r="AG616" s="273"/>
      <c r="AH616" s="273"/>
      <c r="AI616" s="273"/>
      <c r="AJ616" s="225"/>
    </row>
    <row r="617" spans="2:36" ht="41.4" x14ac:dyDescent="0.3">
      <c r="B617" s="225"/>
      <c r="C617" s="225"/>
      <c r="D617" s="225"/>
      <c r="E617" s="227"/>
      <c r="F617" s="227"/>
      <c r="G617" s="227"/>
      <c r="H617" s="225"/>
      <c r="I617" s="225"/>
      <c r="J617" s="11" t="s">
        <v>209</v>
      </c>
      <c r="K617" s="7" t="s">
        <v>118</v>
      </c>
      <c r="L617" s="7" t="s">
        <v>119</v>
      </c>
      <c r="M617" s="7">
        <v>1</v>
      </c>
      <c r="N617" s="273"/>
      <c r="O617" s="225"/>
      <c r="P617" s="225"/>
      <c r="Q617" s="225"/>
      <c r="R617" s="274"/>
      <c r="S617" s="274"/>
      <c r="T617" s="275"/>
      <c r="U617" s="275"/>
      <c r="V617" s="276"/>
      <c r="W617" s="276"/>
      <c r="X617" s="276"/>
      <c r="Y617" s="276"/>
      <c r="Z617" s="276"/>
      <c r="AA617" s="276"/>
      <c r="AB617" s="276"/>
      <c r="AC617" s="273"/>
      <c r="AD617" s="272"/>
      <c r="AE617" s="272"/>
      <c r="AF617" s="225"/>
      <c r="AG617" s="273"/>
      <c r="AH617" s="273"/>
      <c r="AI617" s="273"/>
      <c r="AJ617" s="225"/>
    </row>
    <row r="618" spans="2:36" ht="27.6" x14ac:dyDescent="0.3">
      <c r="B618" s="225"/>
      <c r="C618" s="225"/>
      <c r="D618" s="225"/>
      <c r="E618" s="227"/>
      <c r="F618" s="227"/>
      <c r="G618" s="227"/>
      <c r="H618" s="225"/>
      <c r="I618" s="225"/>
      <c r="J618" s="11" t="s">
        <v>120</v>
      </c>
      <c r="K618" s="7" t="s">
        <v>121</v>
      </c>
      <c r="L618" s="7" t="s">
        <v>119</v>
      </c>
      <c r="M618" s="63">
        <v>1</v>
      </c>
      <c r="N618" s="273"/>
      <c r="O618" s="225"/>
      <c r="P618" s="225"/>
      <c r="Q618" s="225"/>
      <c r="R618" s="274"/>
      <c r="S618" s="274"/>
      <c r="T618" s="275"/>
      <c r="U618" s="275"/>
      <c r="V618" s="276"/>
      <c r="W618" s="276"/>
      <c r="X618" s="276"/>
      <c r="Y618" s="276"/>
      <c r="Z618" s="276"/>
      <c r="AA618" s="276"/>
      <c r="AB618" s="276"/>
      <c r="AC618" s="273"/>
      <c r="AD618" s="272"/>
      <c r="AE618" s="272"/>
      <c r="AF618" s="225"/>
      <c r="AG618" s="273"/>
      <c r="AH618" s="273"/>
      <c r="AI618" s="273"/>
      <c r="AJ618" s="225"/>
    </row>
    <row r="619" spans="2:36" s="36" customFormat="1" ht="89.1" customHeight="1" x14ac:dyDescent="0.3">
      <c r="B619" s="225" t="s">
        <v>266</v>
      </c>
      <c r="C619" s="225" t="s">
        <v>267</v>
      </c>
      <c r="D619" s="225" t="s">
        <v>106</v>
      </c>
      <c r="E619" s="227" t="s">
        <v>67</v>
      </c>
      <c r="F619" s="227" t="s">
        <v>134</v>
      </c>
      <c r="G619" s="227" t="s">
        <v>147</v>
      </c>
      <c r="H619" s="225" t="s">
        <v>70</v>
      </c>
      <c r="I619" s="225" t="s">
        <v>79</v>
      </c>
      <c r="J619" s="28" t="s">
        <v>208</v>
      </c>
      <c r="K619" s="14" t="s">
        <v>107</v>
      </c>
      <c r="L619" s="14" t="s">
        <v>86</v>
      </c>
      <c r="M619" s="14">
        <v>40</v>
      </c>
      <c r="N619" s="273" t="s">
        <v>108</v>
      </c>
      <c r="O619" s="225" t="s">
        <v>258</v>
      </c>
      <c r="P619" s="225" t="s">
        <v>75</v>
      </c>
      <c r="Q619" s="225" t="s">
        <v>76</v>
      </c>
      <c r="R619" s="274" t="s">
        <v>77</v>
      </c>
      <c r="S619" s="274" t="s">
        <v>109</v>
      </c>
      <c r="T619" s="275">
        <f>V619+Y619</f>
        <v>43104.74</v>
      </c>
      <c r="U619" s="275" t="s">
        <v>79</v>
      </c>
      <c r="V619" s="238">
        <v>36639.03</v>
      </c>
      <c r="W619" s="276" t="s">
        <v>79</v>
      </c>
      <c r="X619" s="276" t="s">
        <v>79</v>
      </c>
      <c r="Y619" s="276">
        <v>6465.71</v>
      </c>
      <c r="Z619" s="276" t="s">
        <v>98</v>
      </c>
      <c r="AA619" s="276" t="s">
        <v>79</v>
      </c>
      <c r="AB619" s="276">
        <v>3494.98</v>
      </c>
      <c r="AC619" s="273" t="s">
        <v>149</v>
      </c>
      <c r="AD619" s="272" t="s">
        <v>79</v>
      </c>
      <c r="AE619" s="272">
        <f>V619+Y619</f>
        <v>43104.74</v>
      </c>
      <c r="AF619" s="273" t="s">
        <v>79</v>
      </c>
      <c r="AG619" s="273" t="s">
        <v>33</v>
      </c>
      <c r="AH619" s="273" t="s">
        <v>176</v>
      </c>
      <c r="AI619" s="273" t="s">
        <v>161</v>
      </c>
      <c r="AJ619" s="273"/>
    </row>
    <row r="620" spans="2:36" s="36" customFormat="1" ht="86.1" customHeight="1" x14ac:dyDescent="0.3">
      <c r="B620" s="225"/>
      <c r="C620" s="225"/>
      <c r="D620" s="225"/>
      <c r="E620" s="227"/>
      <c r="F620" s="227"/>
      <c r="G620" s="227"/>
      <c r="H620" s="225"/>
      <c r="I620" s="225"/>
      <c r="J620" s="11" t="s">
        <v>111</v>
      </c>
      <c r="K620" s="7" t="s">
        <v>112</v>
      </c>
      <c r="L620" s="7" t="s">
        <v>85</v>
      </c>
      <c r="M620" s="7">
        <v>1</v>
      </c>
      <c r="N620" s="273"/>
      <c r="O620" s="225"/>
      <c r="P620" s="225"/>
      <c r="Q620" s="225"/>
      <c r="R620" s="274"/>
      <c r="S620" s="274"/>
      <c r="T620" s="275"/>
      <c r="U620" s="275"/>
      <c r="V620" s="239"/>
      <c r="W620" s="276"/>
      <c r="X620" s="276"/>
      <c r="Y620" s="276"/>
      <c r="Z620" s="276"/>
      <c r="AA620" s="276"/>
      <c r="AB620" s="276"/>
      <c r="AC620" s="273"/>
      <c r="AD620" s="272"/>
      <c r="AE620" s="272"/>
      <c r="AF620" s="225"/>
      <c r="AG620" s="273"/>
      <c r="AH620" s="273"/>
      <c r="AI620" s="273"/>
      <c r="AJ620" s="225"/>
    </row>
    <row r="621" spans="2:36" s="36" customFormat="1" ht="88.5" customHeight="1" x14ac:dyDescent="0.3">
      <c r="B621" s="225"/>
      <c r="C621" s="225"/>
      <c r="D621" s="225"/>
      <c r="E621" s="227"/>
      <c r="F621" s="227"/>
      <c r="G621" s="227"/>
      <c r="H621" s="225"/>
      <c r="I621" s="225"/>
      <c r="J621" s="11" t="s">
        <v>127</v>
      </c>
      <c r="K621" s="7" t="s">
        <v>128</v>
      </c>
      <c r="L621" s="7" t="s">
        <v>85</v>
      </c>
      <c r="M621" s="63">
        <v>28</v>
      </c>
      <c r="N621" s="273"/>
      <c r="O621" s="225"/>
      <c r="P621" s="225"/>
      <c r="Q621" s="225"/>
      <c r="R621" s="274"/>
      <c r="S621" s="274"/>
      <c r="T621" s="275"/>
      <c r="U621" s="275"/>
      <c r="V621" s="240"/>
      <c r="W621" s="276"/>
      <c r="X621" s="276"/>
      <c r="Y621" s="276"/>
      <c r="Z621" s="276"/>
      <c r="AA621" s="276"/>
      <c r="AB621" s="276"/>
      <c r="AC621" s="273"/>
      <c r="AD621" s="272"/>
      <c r="AE621" s="272"/>
      <c r="AF621" s="225"/>
      <c r="AG621" s="273"/>
      <c r="AH621" s="273"/>
      <c r="AI621" s="273"/>
      <c r="AJ621" s="225"/>
    </row>
    <row r="622" spans="2:36" s="36" customFormat="1" ht="89.1" customHeight="1" x14ac:dyDescent="0.3">
      <c r="B622" s="266" t="s">
        <v>1008</v>
      </c>
      <c r="C622" s="266" t="s">
        <v>259</v>
      </c>
      <c r="D622" s="266" t="s">
        <v>106</v>
      </c>
      <c r="E622" s="308" t="s">
        <v>67</v>
      </c>
      <c r="F622" s="308" t="s">
        <v>134</v>
      </c>
      <c r="G622" s="308" t="s">
        <v>147</v>
      </c>
      <c r="H622" s="266" t="s">
        <v>70</v>
      </c>
      <c r="I622" s="266" t="s">
        <v>79</v>
      </c>
      <c r="J622" s="56" t="s">
        <v>208</v>
      </c>
      <c r="K622" s="57" t="s">
        <v>107</v>
      </c>
      <c r="L622" s="57" t="s">
        <v>86</v>
      </c>
      <c r="M622" s="57">
        <v>40</v>
      </c>
      <c r="N622" s="314" t="s">
        <v>108</v>
      </c>
      <c r="O622" s="266" t="s">
        <v>268</v>
      </c>
      <c r="P622" s="266" t="s">
        <v>75</v>
      </c>
      <c r="Q622" s="266" t="s">
        <v>76</v>
      </c>
      <c r="R622" s="408" t="s">
        <v>77</v>
      </c>
      <c r="S622" s="408" t="s">
        <v>109</v>
      </c>
      <c r="T622" s="312">
        <f>V622+Y622</f>
        <v>85600</v>
      </c>
      <c r="U622" s="312" t="s">
        <v>79</v>
      </c>
      <c r="V622" s="283">
        <v>72760</v>
      </c>
      <c r="W622" s="284" t="s">
        <v>79</v>
      </c>
      <c r="X622" s="284" t="s">
        <v>79</v>
      </c>
      <c r="Y622" s="284">
        <v>12840</v>
      </c>
      <c r="Z622" s="284" t="s">
        <v>98</v>
      </c>
      <c r="AA622" s="284" t="s">
        <v>79</v>
      </c>
      <c r="AB622" s="284">
        <v>6940.55</v>
      </c>
      <c r="AC622" s="314" t="s">
        <v>149</v>
      </c>
      <c r="AD622" s="313" t="s">
        <v>79</v>
      </c>
      <c r="AE622" s="313">
        <f>V622+Y622</f>
        <v>85600</v>
      </c>
      <c r="AF622" s="314" t="s">
        <v>79</v>
      </c>
      <c r="AG622" s="314" t="s">
        <v>33</v>
      </c>
      <c r="AH622" s="314" t="s">
        <v>176</v>
      </c>
      <c r="AI622" s="314" t="s">
        <v>161</v>
      </c>
      <c r="AJ622" s="314"/>
    </row>
    <row r="623" spans="2:36" s="36" customFormat="1" ht="86.1" customHeight="1" x14ac:dyDescent="0.3">
      <c r="B623" s="266"/>
      <c r="C623" s="266"/>
      <c r="D623" s="266"/>
      <c r="E623" s="308"/>
      <c r="F623" s="308"/>
      <c r="G623" s="308"/>
      <c r="H623" s="266"/>
      <c r="I623" s="266"/>
      <c r="J623" s="20" t="s">
        <v>111</v>
      </c>
      <c r="K623" s="27" t="s">
        <v>112</v>
      </c>
      <c r="L623" s="27" t="s">
        <v>85</v>
      </c>
      <c r="M623" s="27">
        <v>1</v>
      </c>
      <c r="N623" s="314"/>
      <c r="O623" s="266"/>
      <c r="P623" s="266"/>
      <c r="Q623" s="266"/>
      <c r="R623" s="408"/>
      <c r="S623" s="408"/>
      <c r="T623" s="312"/>
      <c r="U623" s="312"/>
      <c r="V623" s="287"/>
      <c r="W623" s="284"/>
      <c r="X623" s="284"/>
      <c r="Y623" s="284"/>
      <c r="Z623" s="284"/>
      <c r="AA623" s="284"/>
      <c r="AB623" s="284"/>
      <c r="AC623" s="314"/>
      <c r="AD623" s="313"/>
      <c r="AE623" s="313"/>
      <c r="AF623" s="266"/>
      <c r="AG623" s="314"/>
      <c r="AH623" s="314"/>
      <c r="AI623" s="314"/>
      <c r="AJ623" s="266"/>
    </row>
    <row r="624" spans="2:36" s="36" customFormat="1" ht="88.5" customHeight="1" x14ac:dyDescent="0.3">
      <c r="B624" s="266"/>
      <c r="C624" s="266"/>
      <c r="D624" s="266"/>
      <c r="E624" s="308"/>
      <c r="F624" s="308"/>
      <c r="G624" s="308"/>
      <c r="H624" s="266"/>
      <c r="I624" s="266"/>
      <c r="J624" s="20" t="s">
        <v>127</v>
      </c>
      <c r="K624" s="27" t="s">
        <v>128</v>
      </c>
      <c r="L624" s="27" t="s">
        <v>85</v>
      </c>
      <c r="M624" s="61">
        <v>40</v>
      </c>
      <c r="N624" s="314"/>
      <c r="O624" s="266"/>
      <c r="P624" s="266"/>
      <c r="Q624" s="266"/>
      <c r="R624" s="408"/>
      <c r="S624" s="408"/>
      <c r="T624" s="312"/>
      <c r="U624" s="312"/>
      <c r="V624" s="288"/>
      <c r="W624" s="284"/>
      <c r="X624" s="284"/>
      <c r="Y624" s="284"/>
      <c r="Z624" s="284"/>
      <c r="AA624" s="284"/>
      <c r="AB624" s="284"/>
      <c r="AC624" s="314"/>
      <c r="AD624" s="313"/>
      <c r="AE624" s="313"/>
      <c r="AF624" s="266"/>
      <c r="AG624" s="314"/>
      <c r="AH624" s="314"/>
      <c r="AI624" s="314"/>
      <c r="AJ624" s="266"/>
    </row>
    <row r="625" spans="2:36" s="36" customFormat="1" ht="89.1" customHeight="1" x14ac:dyDescent="0.3">
      <c r="B625" s="266" t="s">
        <v>1009</v>
      </c>
      <c r="C625" s="266" t="s">
        <v>269</v>
      </c>
      <c r="D625" s="266" t="s">
        <v>106</v>
      </c>
      <c r="E625" s="308" t="s">
        <v>67</v>
      </c>
      <c r="F625" s="308" t="s">
        <v>134</v>
      </c>
      <c r="G625" s="308" t="s">
        <v>147</v>
      </c>
      <c r="H625" s="266" t="s">
        <v>70</v>
      </c>
      <c r="I625" s="266" t="s">
        <v>79</v>
      </c>
      <c r="J625" s="533" t="s">
        <v>127</v>
      </c>
      <c r="K625" s="291" t="s">
        <v>128</v>
      </c>
      <c r="L625" s="291" t="s">
        <v>85</v>
      </c>
      <c r="M625" s="537">
        <v>5</v>
      </c>
      <c r="N625" s="314" t="s">
        <v>108</v>
      </c>
      <c r="O625" s="266" t="s">
        <v>270</v>
      </c>
      <c r="P625" s="266" t="s">
        <v>75</v>
      </c>
      <c r="Q625" s="266" t="s">
        <v>76</v>
      </c>
      <c r="R625" s="408" t="s">
        <v>77</v>
      </c>
      <c r="S625" s="408" t="s">
        <v>109</v>
      </c>
      <c r="T625" s="312">
        <f>V625+Y625</f>
        <v>64200</v>
      </c>
      <c r="U625" s="312" t="s">
        <v>79</v>
      </c>
      <c r="V625" s="283">
        <v>54570</v>
      </c>
      <c r="W625" s="284" t="s">
        <v>79</v>
      </c>
      <c r="X625" s="284" t="s">
        <v>79</v>
      </c>
      <c r="Y625" s="284">
        <v>9630</v>
      </c>
      <c r="Z625" s="284" t="s">
        <v>98</v>
      </c>
      <c r="AA625" s="284" t="s">
        <v>79</v>
      </c>
      <c r="AB625" s="284">
        <v>5205.41</v>
      </c>
      <c r="AC625" s="314" t="s">
        <v>149</v>
      </c>
      <c r="AD625" s="313" t="s">
        <v>79</v>
      </c>
      <c r="AE625" s="313">
        <f>V625+Y625</f>
        <v>64200</v>
      </c>
      <c r="AF625" s="314" t="s">
        <v>79</v>
      </c>
      <c r="AG625" s="314" t="s">
        <v>33</v>
      </c>
      <c r="AH625" s="314" t="s">
        <v>176</v>
      </c>
      <c r="AI625" s="314" t="s">
        <v>161</v>
      </c>
      <c r="AJ625" s="314"/>
    </row>
    <row r="626" spans="2:36" s="36" customFormat="1" ht="86.1" customHeight="1" x14ac:dyDescent="0.3">
      <c r="B626" s="266"/>
      <c r="C626" s="266"/>
      <c r="D626" s="266"/>
      <c r="E626" s="308"/>
      <c r="F626" s="308"/>
      <c r="G626" s="308"/>
      <c r="H626" s="266"/>
      <c r="I626" s="266"/>
      <c r="J626" s="642"/>
      <c r="K626" s="289"/>
      <c r="L626" s="289"/>
      <c r="M626" s="644"/>
      <c r="N626" s="314"/>
      <c r="O626" s="266"/>
      <c r="P626" s="266"/>
      <c r="Q626" s="266"/>
      <c r="R626" s="408"/>
      <c r="S626" s="408"/>
      <c r="T626" s="312"/>
      <c r="U626" s="312"/>
      <c r="V626" s="287"/>
      <c r="W626" s="284"/>
      <c r="X626" s="284"/>
      <c r="Y626" s="284"/>
      <c r="Z626" s="284"/>
      <c r="AA626" s="284"/>
      <c r="AB626" s="284"/>
      <c r="AC626" s="314"/>
      <c r="AD626" s="313"/>
      <c r="AE626" s="313"/>
      <c r="AF626" s="266"/>
      <c r="AG626" s="314"/>
      <c r="AH626" s="314"/>
      <c r="AI626" s="314"/>
      <c r="AJ626" s="266"/>
    </row>
    <row r="627" spans="2:36" s="36" customFormat="1" ht="83.1" customHeight="1" x14ac:dyDescent="0.3">
      <c r="B627" s="266"/>
      <c r="C627" s="266"/>
      <c r="D627" s="266"/>
      <c r="E627" s="308"/>
      <c r="F627" s="308"/>
      <c r="G627" s="308"/>
      <c r="H627" s="266"/>
      <c r="I627" s="266"/>
      <c r="J627" s="534"/>
      <c r="K627" s="290"/>
      <c r="L627" s="290"/>
      <c r="M627" s="538"/>
      <c r="N627" s="314"/>
      <c r="O627" s="266"/>
      <c r="P627" s="266"/>
      <c r="Q627" s="266"/>
      <c r="R627" s="408"/>
      <c r="S627" s="408"/>
      <c r="T627" s="312"/>
      <c r="U627" s="312"/>
      <c r="V627" s="288"/>
      <c r="W627" s="284"/>
      <c r="X627" s="284"/>
      <c r="Y627" s="284"/>
      <c r="Z627" s="284"/>
      <c r="AA627" s="284"/>
      <c r="AB627" s="284"/>
      <c r="AC627" s="314"/>
      <c r="AD627" s="313"/>
      <c r="AE627" s="313"/>
      <c r="AF627" s="266"/>
      <c r="AG627" s="314"/>
      <c r="AH627" s="314"/>
      <c r="AI627" s="314"/>
      <c r="AJ627" s="266"/>
    </row>
    <row r="628" spans="2:36" s="36" customFormat="1" ht="132" customHeight="1" x14ac:dyDescent="0.3">
      <c r="B628" s="266" t="s">
        <v>1010</v>
      </c>
      <c r="C628" s="291" t="s">
        <v>664</v>
      </c>
      <c r="D628" s="266" t="s">
        <v>106</v>
      </c>
      <c r="E628" s="308" t="s">
        <v>67</v>
      </c>
      <c r="F628" s="308" t="s">
        <v>134</v>
      </c>
      <c r="G628" s="308" t="s">
        <v>147</v>
      </c>
      <c r="H628" s="266" t="s">
        <v>70</v>
      </c>
      <c r="I628" s="266" t="s">
        <v>79</v>
      </c>
      <c r="J628" s="56" t="s">
        <v>208</v>
      </c>
      <c r="K628" s="57" t="s">
        <v>107</v>
      </c>
      <c r="L628" s="57" t="s">
        <v>86</v>
      </c>
      <c r="M628" s="57">
        <v>40</v>
      </c>
      <c r="N628" s="166" t="s">
        <v>108</v>
      </c>
      <c r="O628" s="291" t="s">
        <v>261</v>
      </c>
      <c r="P628" s="266" t="s">
        <v>75</v>
      </c>
      <c r="Q628" s="266" t="s">
        <v>76</v>
      </c>
      <c r="R628" s="408" t="s">
        <v>77</v>
      </c>
      <c r="S628" s="408" t="s">
        <v>109</v>
      </c>
      <c r="T628" s="312">
        <f>V628+Y628</f>
        <v>53500</v>
      </c>
      <c r="U628" s="312" t="s">
        <v>79</v>
      </c>
      <c r="V628" s="283">
        <v>45475</v>
      </c>
      <c r="W628" s="284" t="s">
        <v>98</v>
      </c>
      <c r="X628" s="284" t="s">
        <v>98</v>
      </c>
      <c r="Y628" s="284">
        <v>8025</v>
      </c>
      <c r="Z628" s="284" t="s">
        <v>98</v>
      </c>
      <c r="AA628" s="284" t="s">
        <v>98</v>
      </c>
      <c r="AB628" s="284">
        <v>4337.84</v>
      </c>
      <c r="AC628" s="314" t="s">
        <v>149</v>
      </c>
      <c r="AD628" s="313" t="s">
        <v>79</v>
      </c>
      <c r="AE628" s="313">
        <f>V628+Y628</f>
        <v>53500</v>
      </c>
      <c r="AF628" s="314" t="s">
        <v>79</v>
      </c>
      <c r="AG628" s="314" t="s">
        <v>33</v>
      </c>
      <c r="AH628" s="314" t="s">
        <v>176</v>
      </c>
      <c r="AI628" s="314" t="s">
        <v>161</v>
      </c>
      <c r="AJ628" s="314"/>
    </row>
    <row r="629" spans="2:36" s="36" customFormat="1" ht="64.2" customHeight="1" x14ac:dyDescent="0.3">
      <c r="B629" s="266"/>
      <c r="C629" s="289"/>
      <c r="D629" s="266"/>
      <c r="E629" s="308"/>
      <c r="F629" s="308"/>
      <c r="G629" s="308"/>
      <c r="H629" s="266"/>
      <c r="I629" s="266"/>
      <c r="J629" s="20" t="s">
        <v>111</v>
      </c>
      <c r="K629" s="27" t="s">
        <v>112</v>
      </c>
      <c r="L629" s="27" t="s">
        <v>85</v>
      </c>
      <c r="M629" s="27">
        <v>1</v>
      </c>
      <c r="N629" s="166"/>
      <c r="O629" s="289"/>
      <c r="P629" s="266"/>
      <c r="Q629" s="266"/>
      <c r="R629" s="408"/>
      <c r="S629" s="408"/>
      <c r="T629" s="312"/>
      <c r="U629" s="312"/>
      <c r="V629" s="287"/>
      <c r="W629" s="284"/>
      <c r="X629" s="284"/>
      <c r="Y629" s="284"/>
      <c r="Z629" s="284"/>
      <c r="AA629" s="284"/>
      <c r="AB629" s="284"/>
      <c r="AC629" s="314"/>
      <c r="AD629" s="313"/>
      <c r="AE629" s="313"/>
      <c r="AF629" s="266"/>
      <c r="AG629" s="314"/>
      <c r="AH629" s="314"/>
      <c r="AI629" s="314"/>
      <c r="AJ629" s="266"/>
    </row>
    <row r="630" spans="2:36" s="36" customFormat="1" ht="124.5" customHeight="1" x14ac:dyDescent="0.3">
      <c r="B630" s="266"/>
      <c r="C630" s="290"/>
      <c r="D630" s="266"/>
      <c r="E630" s="308"/>
      <c r="F630" s="308"/>
      <c r="G630" s="308"/>
      <c r="H630" s="266"/>
      <c r="I630" s="266"/>
      <c r="J630" s="20" t="s">
        <v>127</v>
      </c>
      <c r="K630" s="27" t="s">
        <v>128</v>
      </c>
      <c r="L630" s="27" t="s">
        <v>85</v>
      </c>
      <c r="M630" s="61">
        <v>25</v>
      </c>
      <c r="N630" s="166"/>
      <c r="O630" s="290"/>
      <c r="P630" s="266"/>
      <c r="Q630" s="266"/>
      <c r="R630" s="408"/>
      <c r="S630" s="408"/>
      <c r="T630" s="312"/>
      <c r="U630" s="312"/>
      <c r="V630" s="288"/>
      <c r="W630" s="284"/>
      <c r="X630" s="284"/>
      <c r="Y630" s="284"/>
      <c r="Z630" s="284"/>
      <c r="AA630" s="284"/>
      <c r="AB630" s="284"/>
      <c r="AC630" s="314"/>
      <c r="AD630" s="313"/>
      <c r="AE630" s="313"/>
      <c r="AF630" s="266"/>
      <c r="AG630" s="314"/>
      <c r="AH630" s="314"/>
      <c r="AI630" s="314"/>
      <c r="AJ630" s="266"/>
    </row>
    <row r="631" spans="2:36" ht="52.2" customHeight="1" x14ac:dyDescent="0.3">
      <c r="B631" s="225" t="s">
        <v>928</v>
      </c>
      <c r="C631" s="225" t="s">
        <v>264</v>
      </c>
      <c r="D631" s="225" t="s">
        <v>66</v>
      </c>
      <c r="E631" s="227" t="s">
        <v>67</v>
      </c>
      <c r="F631" s="227" t="s">
        <v>132</v>
      </c>
      <c r="G631" s="227" t="s">
        <v>69</v>
      </c>
      <c r="H631" s="225" t="s">
        <v>70</v>
      </c>
      <c r="I631" s="225" t="s">
        <v>79</v>
      </c>
      <c r="J631" s="11" t="s">
        <v>113</v>
      </c>
      <c r="K631" s="7" t="s">
        <v>114</v>
      </c>
      <c r="L631" s="7" t="s">
        <v>115</v>
      </c>
      <c r="M631" s="7">
        <v>2</v>
      </c>
      <c r="N631" s="273" t="s">
        <v>108</v>
      </c>
      <c r="O631" s="225" t="s">
        <v>164</v>
      </c>
      <c r="P631" s="225" t="s">
        <v>75</v>
      </c>
      <c r="Q631" s="225" t="s">
        <v>76</v>
      </c>
      <c r="R631" s="274" t="s">
        <v>77</v>
      </c>
      <c r="S631" s="274" t="s">
        <v>109</v>
      </c>
      <c r="T631" s="275">
        <f>V631+Y631</f>
        <v>151940</v>
      </c>
      <c r="U631" s="275" t="s">
        <v>79</v>
      </c>
      <c r="V631" s="276">
        <v>129149</v>
      </c>
      <c r="W631" s="276" t="s">
        <v>79</v>
      </c>
      <c r="X631" s="276" t="s">
        <v>79</v>
      </c>
      <c r="Y631" s="276">
        <v>22791</v>
      </c>
      <c r="Z631" s="276" t="s">
        <v>79</v>
      </c>
      <c r="AA631" s="276" t="s">
        <v>79</v>
      </c>
      <c r="AB631" s="276">
        <v>12319.46</v>
      </c>
      <c r="AC631" s="273" t="s">
        <v>80</v>
      </c>
      <c r="AD631" s="272" t="s">
        <v>79</v>
      </c>
      <c r="AE631" s="272">
        <f>V631+Y631</f>
        <v>151940</v>
      </c>
      <c r="AF631" s="273" t="s">
        <v>79</v>
      </c>
      <c r="AG631" s="273" t="s">
        <v>33</v>
      </c>
      <c r="AH631" s="273" t="s">
        <v>176</v>
      </c>
      <c r="AI631" s="273" t="s">
        <v>179</v>
      </c>
      <c r="AJ631" s="273"/>
    </row>
    <row r="632" spans="2:36" ht="55.2" x14ac:dyDescent="0.3">
      <c r="B632" s="225"/>
      <c r="C632" s="225"/>
      <c r="D632" s="225"/>
      <c r="E632" s="227"/>
      <c r="F632" s="227"/>
      <c r="G632" s="227"/>
      <c r="H632" s="225"/>
      <c r="I632" s="225"/>
      <c r="J632" s="11" t="s">
        <v>116</v>
      </c>
      <c r="K632" s="7" t="s">
        <v>117</v>
      </c>
      <c r="L632" s="7" t="s">
        <v>85</v>
      </c>
      <c r="M632" s="7">
        <v>1</v>
      </c>
      <c r="N632" s="273"/>
      <c r="O632" s="225"/>
      <c r="P632" s="225"/>
      <c r="Q632" s="225"/>
      <c r="R632" s="274"/>
      <c r="S632" s="274"/>
      <c r="T632" s="275"/>
      <c r="U632" s="275"/>
      <c r="V632" s="276"/>
      <c r="W632" s="276"/>
      <c r="X632" s="276"/>
      <c r="Y632" s="276"/>
      <c r="Z632" s="276"/>
      <c r="AA632" s="276"/>
      <c r="AB632" s="276"/>
      <c r="AC632" s="273"/>
      <c r="AD632" s="272"/>
      <c r="AE632" s="272"/>
      <c r="AF632" s="225"/>
      <c r="AG632" s="273"/>
      <c r="AH632" s="273"/>
      <c r="AI632" s="273"/>
      <c r="AJ632" s="225"/>
    </row>
    <row r="633" spans="2:36" ht="41.4" x14ac:dyDescent="0.3">
      <c r="B633" s="225"/>
      <c r="C633" s="225"/>
      <c r="D633" s="225"/>
      <c r="E633" s="227"/>
      <c r="F633" s="227"/>
      <c r="G633" s="227"/>
      <c r="H633" s="225"/>
      <c r="I633" s="225"/>
      <c r="J633" s="11" t="s">
        <v>209</v>
      </c>
      <c r="K633" s="7" t="s">
        <v>118</v>
      </c>
      <c r="L633" s="7" t="s">
        <v>119</v>
      </c>
      <c r="M633" s="7">
        <v>1</v>
      </c>
      <c r="N633" s="273"/>
      <c r="O633" s="225"/>
      <c r="P633" s="225"/>
      <c r="Q633" s="225"/>
      <c r="R633" s="274"/>
      <c r="S633" s="274"/>
      <c r="T633" s="275"/>
      <c r="U633" s="275"/>
      <c r="V633" s="276"/>
      <c r="W633" s="276"/>
      <c r="X633" s="276"/>
      <c r="Y633" s="276"/>
      <c r="Z633" s="276"/>
      <c r="AA633" s="276"/>
      <c r="AB633" s="276"/>
      <c r="AC633" s="273"/>
      <c r="AD633" s="272"/>
      <c r="AE633" s="272"/>
      <c r="AF633" s="225"/>
      <c r="AG633" s="273"/>
      <c r="AH633" s="273"/>
      <c r="AI633" s="273"/>
      <c r="AJ633" s="225"/>
    </row>
    <row r="634" spans="2:36" ht="42" customHeight="1" x14ac:dyDescent="0.3">
      <c r="B634" s="225"/>
      <c r="C634" s="225"/>
      <c r="D634" s="225"/>
      <c r="E634" s="227"/>
      <c r="F634" s="227"/>
      <c r="G634" s="227"/>
      <c r="H634" s="225"/>
      <c r="I634" s="225"/>
      <c r="J634" s="11" t="s">
        <v>120</v>
      </c>
      <c r="K634" s="7" t="s">
        <v>121</v>
      </c>
      <c r="L634" s="7" t="s">
        <v>119</v>
      </c>
      <c r="M634" s="7">
        <v>1</v>
      </c>
      <c r="N634" s="273"/>
      <c r="O634" s="225"/>
      <c r="P634" s="225"/>
      <c r="Q634" s="225"/>
      <c r="R634" s="274"/>
      <c r="S634" s="274"/>
      <c r="T634" s="275"/>
      <c r="U634" s="275"/>
      <c r="V634" s="276"/>
      <c r="W634" s="276"/>
      <c r="X634" s="276"/>
      <c r="Y634" s="276"/>
      <c r="Z634" s="276"/>
      <c r="AA634" s="276"/>
      <c r="AB634" s="276"/>
      <c r="AC634" s="273"/>
      <c r="AD634" s="272"/>
      <c r="AE634" s="272"/>
      <c r="AF634" s="225"/>
      <c r="AG634" s="273"/>
      <c r="AH634" s="273"/>
      <c r="AI634" s="273"/>
      <c r="AJ634" s="225"/>
    </row>
    <row r="635" spans="2:36" s="36" customFormat="1" ht="311.10000000000002" customHeight="1" x14ac:dyDescent="0.3">
      <c r="B635" s="27" t="s">
        <v>1011</v>
      </c>
      <c r="C635" s="57" t="s">
        <v>269</v>
      </c>
      <c r="D635" s="27" t="s">
        <v>106</v>
      </c>
      <c r="E635" s="168" t="s">
        <v>67</v>
      </c>
      <c r="F635" s="168" t="s">
        <v>134</v>
      </c>
      <c r="G635" s="168" t="s">
        <v>147</v>
      </c>
      <c r="H635" s="27" t="s">
        <v>70</v>
      </c>
      <c r="I635" s="27" t="s">
        <v>79</v>
      </c>
      <c r="J635" s="20" t="s">
        <v>127</v>
      </c>
      <c r="K635" s="27" t="s">
        <v>128</v>
      </c>
      <c r="L635" s="27" t="s">
        <v>85</v>
      </c>
      <c r="M635" s="27">
        <v>5</v>
      </c>
      <c r="N635" s="166" t="s">
        <v>108</v>
      </c>
      <c r="O635" s="57" t="s">
        <v>261</v>
      </c>
      <c r="P635" s="27" t="s">
        <v>75</v>
      </c>
      <c r="Q635" s="27" t="s">
        <v>76</v>
      </c>
      <c r="R635" s="58" t="s">
        <v>77</v>
      </c>
      <c r="S635" s="58" t="s">
        <v>109</v>
      </c>
      <c r="T635" s="172">
        <f>V635+Y635</f>
        <v>64199.99</v>
      </c>
      <c r="U635" s="172" t="s">
        <v>79</v>
      </c>
      <c r="V635" s="171">
        <v>54569.99</v>
      </c>
      <c r="W635" s="170" t="s">
        <v>98</v>
      </c>
      <c r="X635" s="170" t="s">
        <v>98</v>
      </c>
      <c r="Y635" s="170">
        <v>9630</v>
      </c>
      <c r="Z635" s="170" t="s">
        <v>98</v>
      </c>
      <c r="AA635" s="170" t="s">
        <v>98</v>
      </c>
      <c r="AB635" s="170">
        <v>5205.41</v>
      </c>
      <c r="AC635" s="165" t="s">
        <v>149</v>
      </c>
      <c r="AD635" s="167" t="s">
        <v>79</v>
      </c>
      <c r="AE635" s="167">
        <f>V635+Y635</f>
        <v>64199.99</v>
      </c>
      <c r="AF635" s="165" t="s">
        <v>79</v>
      </c>
      <c r="AG635" s="165" t="s">
        <v>33</v>
      </c>
      <c r="AH635" s="165" t="s">
        <v>247</v>
      </c>
      <c r="AI635" s="165" t="s">
        <v>248</v>
      </c>
      <c r="AJ635" s="165"/>
    </row>
    <row r="636" spans="2:36" s="36" customFormat="1" ht="118.2" customHeight="1" x14ac:dyDescent="0.3">
      <c r="B636" s="225" t="s">
        <v>1012</v>
      </c>
      <c r="C636" s="225" t="s">
        <v>267</v>
      </c>
      <c r="D636" s="225" t="s">
        <v>106</v>
      </c>
      <c r="E636" s="227" t="s">
        <v>67</v>
      </c>
      <c r="F636" s="227" t="s">
        <v>134</v>
      </c>
      <c r="G636" s="227" t="s">
        <v>147</v>
      </c>
      <c r="H636" s="225" t="s">
        <v>70</v>
      </c>
      <c r="I636" s="225" t="s">
        <v>79</v>
      </c>
      <c r="J636" s="28" t="s">
        <v>208</v>
      </c>
      <c r="K636" s="14" t="s">
        <v>107</v>
      </c>
      <c r="L636" s="14" t="s">
        <v>86</v>
      </c>
      <c r="M636" s="14">
        <v>40</v>
      </c>
      <c r="N636" s="273" t="s">
        <v>108</v>
      </c>
      <c r="O636" s="225" t="s">
        <v>258</v>
      </c>
      <c r="P636" s="225" t="s">
        <v>75</v>
      </c>
      <c r="Q636" s="225" t="s">
        <v>76</v>
      </c>
      <c r="R636" s="274" t="s">
        <v>77</v>
      </c>
      <c r="S636" s="274" t="s">
        <v>109</v>
      </c>
      <c r="T636" s="275">
        <f>V636+Y636</f>
        <v>140831.62</v>
      </c>
      <c r="U636" s="275" t="s">
        <v>79</v>
      </c>
      <c r="V636" s="238">
        <v>119706.89</v>
      </c>
      <c r="W636" s="276" t="s">
        <v>79</v>
      </c>
      <c r="X636" s="276" t="s">
        <v>79</v>
      </c>
      <c r="Y636" s="276">
        <v>21124.73</v>
      </c>
      <c r="Z636" s="276" t="s">
        <v>98</v>
      </c>
      <c r="AA636" s="276" t="s">
        <v>79</v>
      </c>
      <c r="AB636" s="276">
        <v>11418.77</v>
      </c>
      <c r="AC636" s="273" t="s">
        <v>149</v>
      </c>
      <c r="AD636" s="272" t="s">
        <v>79</v>
      </c>
      <c r="AE636" s="272">
        <f>V636+Y636</f>
        <v>140831.62</v>
      </c>
      <c r="AF636" s="273" t="s">
        <v>79</v>
      </c>
      <c r="AG636" s="273" t="s">
        <v>33</v>
      </c>
      <c r="AH636" s="273" t="s">
        <v>253</v>
      </c>
      <c r="AI636" s="273" t="s">
        <v>254</v>
      </c>
      <c r="AJ636" s="273"/>
    </row>
    <row r="637" spans="2:36" s="36" customFormat="1" ht="86.1" customHeight="1" x14ac:dyDescent="0.3">
      <c r="B637" s="225"/>
      <c r="C637" s="225"/>
      <c r="D637" s="225"/>
      <c r="E637" s="227"/>
      <c r="F637" s="227"/>
      <c r="G637" s="227"/>
      <c r="H637" s="225"/>
      <c r="I637" s="225"/>
      <c r="J637" s="11" t="s">
        <v>111</v>
      </c>
      <c r="K637" s="7" t="s">
        <v>112</v>
      </c>
      <c r="L637" s="7" t="s">
        <v>85</v>
      </c>
      <c r="M637" s="7">
        <v>1</v>
      </c>
      <c r="N637" s="273"/>
      <c r="O637" s="225"/>
      <c r="P637" s="225"/>
      <c r="Q637" s="225"/>
      <c r="R637" s="274"/>
      <c r="S637" s="274"/>
      <c r="T637" s="275"/>
      <c r="U637" s="275"/>
      <c r="V637" s="239"/>
      <c r="W637" s="276"/>
      <c r="X637" s="276"/>
      <c r="Y637" s="276"/>
      <c r="Z637" s="276"/>
      <c r="AA637" s="276"/>
      <c r="AB637" s="276"/>
      <c r="AC637" s="273"/>
      <c r="AD637" s="272"/>
      <c r="AE637" s="272"/>
      <c r="AF637" s="225"/>
      <c r="AG637" s="273"/>
      <c r="AH637" s="273"/>
      <c r="AI637" s="273"/>
      <c r="AJ637" s="225"/>
    </row>
    <row r="638" spans="2:36" s="36" customFormat="1" ht="54.6" customHeight="1" x14ac:dyDescent="0.3">
      <c r="B638" s="225"/>
      <c r="C638" s="225"/>
      <c r="D638" s="225"/>
      <c r="E638" s="227"/>
      <c r="F638" s="227"/>
      <c r="G638" s="227"/>
      <c r="H638" s="225"/>
      <c r="I638" s="225"/>
      <c r="J638" s="11" t="s">
        <v>127</v>
      </c>
      <c r="K638" s="7" t="s">
        <v>128</v>
      </c>
      <c r="L638" s="7" t="s">
        <v>85</v>
      </c>
      <c r="M638" s="63">
        <v>89</v>
      </c>
      <c r="N638" s="273"/>
      <c r="O638" s="225"/>
      <c r="P638" s="225"/>
      <c r="Q638" s="225"/>
      <c r="R638" s="274"/>
      <c r="S638" s="274"/>
      <c r="T638" s="275"/>
      <c r="U638" s="275"/>
      <c r="V638" s="240"/>
      <c r="W638" s="276"/>
      <c r="X638" s="276"/>
      <c r="Y638" s="276"/>
      <c r="Z638" s="276"/>
      <c r="AA638" s="276"/>
      <c r="AB638" s="276"/>
      <c r="AC638" s="273"/>
      <c r="AD638" s="272"/>
      <c r="AE638" s="272"/>
      <c r="AF638" s="225"/>
      <c r="AG638" s="273"/>
      <c r="AH638" s="273"/>
      <c r="AI638" s="273"/>
      <c r="AJ638" s="225"/>
    </row>
    <row r="639" spans="2:36" s="36" customFormat="1" ht="89.1" customHeight="1" x14ac:dyDescent="0.3">
      <c r="B639" s="225" t="s">
        <v>1013</v>
      </c>
      <c r="C639" s="225" t="s">
        <v>269</v>
      </c>
      <c r="D639" s="225" t="s">
        <v>106</v>
      </c>
      <c r="E639" s="227" t="s">
        <v>67</v>
      </c>
      <c r="F639" s="227" t="s">
        <v>134</v>
      </c>
      <c r="G639" s="227" t="s">
        <v>147</v>
      </c>
      <c r="H639" s="225" t="s">
        <v>70</v>
      </c>
      <c r="I639" s="225" t="s">
        <v>79</v>
      </c>
      <c r="J639" s="506" t="s">
        <v>127</v>
      </c>
      <c r="K639" s="261" t="s">
        <v>128</v>
      </c>
      <c r="L639" s="261" t="s">
        <v>85</v>
      </c>
      <c r="M639" s="513">
        <v>3</v>
      </c>
      <c r="N639" s="273" t="s">
        <v>108</v>
      </c>
      <c r="O639" s="225" t="s">
        <v>270</v>
      </c>
      <c r="P639" s="225" t="s">
        <v>75</v>
      </c>
      <c r="Q639" s="225" t="s">
        <v>76</v>
      </c>
      <c r="R639" s="274" t="s">
        <v>77</v>
      </c>
      <c r="S639" s="274" t="s">
        <v>109</v>
      </c>
      <c r="T639" s="275">
        <f>V639+Y639</f>
        <v>38520</v>
      </c>
      <c r="U639" s="275" t="s">
        <v>79</v>
      </c>
      <c r="V639" s="238">
        <v>32742</v>
      </c>
      <c r="W639" s="276" t="s">
        <v>79</v>
      </c>
      <c r="X639" s="276" t="s">
        <v>79</v>
      </c>
      <c r="Y639" s="276">
        <v>5778</v>
      </c>
      <c r="Z639" s="276" t="s">
        <v>98</v>
      </c>
      <c r="AA639" s="276" t="s">
        <v>79</v>
      </c>
      <c r="AB639" s="276">
        <v>3123.25</v>
      </c>
      <c r="AC639" s="273" t="s">
        <v>149</v>
      </c>
      <c r="AD639" s="272" t="s">
        <v>79</v>
      </c>
      <c r="AE639" s="272">
        <f>V639+Y639</f>
        <v>38520</v>
      </c>
      <c r="AF639" s="273" t="s">
        <v>79</v>
      </c>
      <c r="AG639" s="273" t="s">
        <v>33</v>
      </c>
      <c r="AH639" s="273" t="s">
        <v>253</v>
      </c>
      <c r="AI639" s="273" t="s">
        <v>254</v>
      </c>
      <c r="AJ639" s="273"/>
    </row>
    <row r="640" spans="2:36" s="36" customFormat="1" ht="86.1" customHeight="1" x14ac:dyDescent="0.3">
      <c r="B640" s="225"/>
      <c r="C640" s="225"/>
      <c r="D640" s="225"/>
      <c r="E640" s="227"/>
      <c r="F640" s="227"/>
      <c r="G640" s="227"/>
      <c r="H640" s="225"/>
      <c r="I640" s="225"/>
      <c r="J640" s="518"/>
      <c r="K640" s="241"/>
      <c r="L640" s="241"/>
      <c r="M640" s="514"/>
      <c r="N640" s="273"/>
      <c r="O640" s="225"/>
      <c r="P640" s="225"/>
      <c r="Q640" s="225"/>
      <c r="R640" s="274"/>
      <c r="S640" s="274"/>
      <c r="T640" s="275"/>
      <c r="U640" s="275"/>
      <c r="V640" s="239"/>
      <c r="W640" s="276"/>
      <c r="X640" s="276"/>
      <c r="Y640" s="276"/>
      <c r="Z640" s="276"/>
      <c r="AA640" s="276"/>
      <c r="AB640" s="276"/>
      <c r="AC640" s="273"/>
      <c r="AD640" s="272"/>
      <c r="AE640" s="272"/>
      <c r="AF640" s="225"/>
      <c r="AG640" s="273"/>
      <c r="AH640" s="273"/>
      <c r="AI640" s="273"/>
      <c r="AJ640" s="225"/>
    </row>
    <row r="641" spans="2:36" s="36" customFormat="1" ht="83.1" customHeight="1" x14ac:dyDescent="0.3">
      <c r="B641" s="225"/>
      <c r="C641" s="225"/>
      <c r="D641" s="225"/>
      <c r="E641" s="227"/>
      <c r="F641" s="227"/>
      <c r="G641" s="227"/>
      <c r="H641" s="225"/>
      <c r="I641" s="225"/>
      <c r="J641" s="507"/>
      <c r="K641" s="242"/>
      <c r="L641" s="242"/>
      <c r="M641" s="515"/>
      <c r="N641" s="273"/>
      <c r="O641" s="225"/>
      <c r="P641" s="225"/>
      <c r="Q641" s="225"/>
      <c r="R641" s="274"/>
      <c r="S641" s="274"/>
      <c r="T641" s="275"/>
      <c r="U641" s="275"/>
      <c r="V641" s="240"/>
      <c r="W641" s="276"/>
      <c r="X641" s="276"/>
      <c r="Y641" s="276"/>
      <c r="Z641" s="276"/>
      <c r="AA641" s="276"/>
      <c r="AB641" s="276"/>
      <c r="AC641" s="273"/>
      <c r="AD641" s="272"/>
      <c r="AE641" s="272"/>
      <c r="AF641" s="225"/>
      <c r="AG641" s="273"/>
      <c r="AH641" s="273"/>
      <c r="AI641" s="273"/>
      <c r="AJ641" s="225"/>
    </row>
    <row r="642" spans="2:36" s="36" customFormat="1" ht="89.1" customHeight="1" x14ac:dyDescent="0.3">
      <c r="B642" s="225" t="s">
        <v>1014</v>
      </c>
      <c r="C642" s="225" t="s">
        <v>269</v>
      </c>
      <c r="D642" s="225" t="s">
        <v>106</v>
      </c>
      <c r="E642" s="227" t="s">
        <v>67</v>
      </c>
      <c r="F642" s="227" t="s">
        <v>134</v>
      </c>
      <c r="G642" s="227" t="s">
        <v>147</v>
      </c>
      <c r="H642" s="225" t="s">
        <v>70</v>
      </c>
      <c r="I642" s="225" t="s">
        <v>79</v>
      </c>
      <c r="J642" s="506" t="s">
        <v>127</v>
      </c>
      <c r="K642" s="261" t="s">
        <v>128</v>
      </c>
      <c r="L642" s="261" t="s">
        <v>85</v>
      </c>
      <c r="M642" s="513">
        <v>7</v>
      </c>
      <c r="N642" s="273" t="s">
        <v>108</v>
      </c>
      <c r="O642" s="225" t="s">
        <v>270</v>
      </c>
      <c r="P642" s="225" t="s">
        <v>75</v>
      </c>
      <c r="Q642" s="225" t="s">
        <v>76</v>
      </c>
      <c r="R642" s="274" t="s">
        <v>77</v>
      </c>
      <c r="S642" s="274" t="s">
        <v>109</v>
      </c>
      <c r="T642" s="275">
        <f>V642+Y642</f>
        <v>89880</v>
      </c>
      <c r="U642" s="275" t="s">
        <v>79</v>
      </c>
      <c r="V642" s="238">
        <v>76398</v>
      </c>
      <c r="W642" s="276" t="s">
        <v>79</v>
      </c>
      <c r="X642" s="276" t="s">
        <v>79</v>
      </c>
      <c r="Y642" s="276">
        <v>13482</v>
      </c>
      <c r="Z642" s="276" t="s">
        <v>98</v>
      </c>
      <c r="AA642" s="276" t="s">
        <v>79</v>
      </c>
      <c r="AB642" s="276">
        <v>7287.57</v>
      </c>
      <c r="AC642" s="273" t="s">
        <v>149</v>
      </c>
      <c r="AD642" s="272" t="s">
        <v>79</v>
      </c>
      <c r="AE642" s="272">
        <f>V642+Y642</f>
        <v>89880</v>
      </c>
      <c r="AF642" s="273" t="s">
        <v>79</v>
      </c>
      <c r="AG642" s="273" t="s">
        <v>33</v>
      </c>
      <c r="AH642" s="273" t="s">
        <v>253</v>
      </c>
      <c r="AI642" s="273" t="s">
        <v>254</v>
      </c>
      <c r="AJ642" s="273"/>
    </row>
    <row r="643" spans="2:36" s="36" customFormat="1" ht="86.1" customHeight="1" x14ac:dyDescent="0.3">
      <c r="B643" s="225"/>
      <c r="C643" s="225"/>
      <c r="D643" s="225"/>
      <c r="E643" s="227"/>
      <c r="F643" s="227"/>
      <c r="G643" s="227"/>
      <c r="H643" s="225"/>
      <c r="I643" s="225"/>
      <c r="J643" s="518"/>
      <c r="K643" s="241"/>
      <c r="L643" s="241"/>
      <c r="M643" s="514"/>
      <c r="N643" s="273"/>
      <c r="O643" s="225"/>
      <c r="P643" s="225"/>
      <c r="Q643" s="225"/>
      <c r="R643" s="274"/>
      <c r="S643" s="274"/>
      <c r="T643" s="275"/>
      <c r="U643" s="275"/>
      <c r="V643" s="239"/>
      <c r="W643" s="276"/>
      <c r="X643" s="276"/>
      <c r="Y643" s="276"/>
      <c r="Z643" s="276"/>
      <c r="AA643" s="276"/>
      <c r="AB643" s="276"/>
      <c r="AC643" s="273"/>
      <c r="AD643" s="272"/>
      <c r="AE643" s="272"/>
      <c r="AF643" s="225"/>
      <c r="AG643" s="273"/>
      <c r="AH643" s="273"/>
      <c r="AI643" s="273"/>
      <c r="AJ643" s="225"/>
    </row>
    <row r="644" spans="2:36" s="36" customFormat="1" ht="83.1" customHeight="1" x14ac:dyDescent="0.3">
      <c r="B644" s="225"/>
      <c r="C644" s="225"/>
      <c r="D644" s="225"/>
      <c r="E644" s="227"/>
      <c r="F644" s="227"/>
      <c r="G644" s="227"/>
      <c r="H644" s="225"/>
      <c r="I644" s="225"/>
      <c r="J644" s="507"/>
      <c r="K644" s="242"/>
      <c r="L644" s="242"/>
      <c r="M644" s="515"/>
      <c r="N644" s="273"/>
      <c r="O644" s="225"/>
      <c r="P644" s="225"/>
      <c r="Q644" s="225"/>
      <c r="R644" s="274"/>
      <c r="S644" s="274"/>
      <c r="T644" s="275"/>
      <c r="U644" s="275"/>
      <c r="V644" s="240"/>
      <c r="W644" s="276"/>
      <c r="X644" s="276"/>
      <c r="Y644" s="276"/>
      <c r="Z644" s="276"/>
      <c r="AA644" s="276"/>
      <c r="AB644" s="276"/>
      <c r="AC644" s="273"/>
      <c r="AD644" s="272"/>
      <c r="AE644" s="272"/>
      <c r="AF644" s="225"/>
      <c r="AG644" s="273"/>
      <c r="AH644" s="273"/>
      <c r="AI644" s="273"/>
      <c r="AJ644" s="225"/>
    </row>
    <row r="645" spans="2:36" ht="52.2" customHeight="1" x14ac:dyDescent="0.3">
      <c r="B645" s="266" t="s">
        <v>1282</v>
      </c>
      <c r="C645" s="266" t="s">
        <v>264</v>
      </c>
      <c r="D645" s="266" t="s">
        <v>66</v>
      </c>
      <c r="E645" s="308" t="s">
        <v>67</v>
      </c>
      <c r="F645" s="308" t="s">
        <v>132</v>
      </c>
      <c r="G645" s="308" t="s">
        <v>69</v>
      </c>
      <c r="H645" s="266" t="s">
        <v>70</v>
      </c>
      <c r="I645" s="266" t="s">
        <v>79</v>
      </c>
      <c r="J645" s="20" t="s">
        <v>113</v>
      </c>
      <c r="K645" s="27" t="s">
        <v>114</v>
      </c>
      <c r="L645" s="27" t="s">
        <v>115</v>
      </c>
      <c r="M645" s="27">
        <v>1</v>
      </c>
      <c r="N645" s="314" t="s">
        <v>108</v>
      </c>
      <c r="O645" s="266" t="s">
        <v>164</v>
      </c>
      <c r="P645" s="266" t="s">
        <v>75</v>
      </c>
      <c r="Q645" s="266" t="s">
        <v>76</v>
      </c>
      <c r="R645" s="408" t="s">
        <v>77</v>
      </c>
      <c r="S645" s="408" t="s">
        <v>109</v>
      </c>
      <c r="T645" s="312">
        <f>V645+Y645</f>
        <v>75970</v>
      </c>
      <c r="U645" s="312" t="s">
        <v>79</v>
      </c>
      <c r="V645" s="284">
        <v>64574.5</v>
      </c>
      <c r="W645" s="284" t="s">
        <v>79</v>
      </c>
      <c r="X645" s="284" t="s">
        <v>79</v>
      </c>
      <c r="Y645" s="284">
        <v>11395.5</v>
      </c>
      <c r="Z645" s="284" t="s">
        <v>79</v>
      </c>
      <c r="AA645" s="284" t="s">
        <v>79</v>
      </c>
      <c r="AB645" s="284">
        <v>6159.73</v>
      </c>
      <c r="AC645" s="314" t="s">
        <v>80</v>
      </c>
      <c r="AD645" s="313" t="s">
        <v>79</v>
      </c>
      <c r="AE645" s="313">
        <f>V645+Y645</f>
        <v>75970</v>
      </c>
      <c r="AF645" s="314" t="s">
        <v>79</v>
      </c>
      <c r="AG645" s="314" t="s">
        <v>33</v>
      </c>
      <c r="AH645" s="314" t="s">
        <v>253</v>
      </c>
      <c r="AI645" s="314" t="s">
        <v>254</v>
      </c>
      <c r="AJ645" s="314"/>
    </row>
    <row r="646" spans="2:36" ht="55.2" x14ac:dyDescent="0.3">
      <c r="B646" s="266"/>
      <c r="C646" s="266"/>
      <c r="D646" s="266"/>
      <c r="E646" s="308"/>
      <c r="F646" s="308"/>
      <c r="G646" s="308"/>
      <c r="H646" s="266"/>
      <c r="I646" s="266"/>
      <c r="J646" s="20" t="s">
        <v>116</v>
      </c>
      <c r="K646" s="27" t="s">
        <v>117</v>
      </c>
      <c r="L646" s="27" t="s">
        <v>85</v>
      </c>
      <c r="M646" s="27">
        <v>1</v>
      </c>
      <c r="N646" s="314"/>
      <c r="O646" s="266"/>
      <c r="P646" s="266"/>
      <c r="Q646" s="266"/>
      <c r="R646" s="408"/>
      <c r="S646" s="408"/>
      <c r="T646" s="312"/>
      <c r="U646" s="312"/>
      <c r="V646" s="284"/>
      <c r="W646" s="284"/>
      <c r="X646" s="284"/>
      <c r="Y646" s="284"/>
      <c r="Z646" s="284"/>
      <c r="AA646" s="284"/>
      <c r="AB646" s="284"/>
      <c r="AC646" s="314"/>
      <c r="AD646" s="313"/>
      <c r="AE646" s="313"/>
      <c r="AF646" s="266"/>
      <c r="AG646" s="314"/>
      <c r="AH646" s="314"/>
      <c r="AI646" s="314"/>
      <c r="AJ646" s="266"/>
    </row>
    <row r="647" spans="2:36" ht="41.4" x14ac:dyDescent="0.3">
      <c r="B647" s="266"/>
      <c r="C647" s="266"/>
      <c r="D647" s="266"/>
      <c r="E647" s="308"/>
      <c r="F647" s="308"/>
      <c r="G647" s="308"/>
      <c r="H647" s="266"/>
      <c r="I647" s="266"/>
      <c r="J647" s="20" t="s">
        <v>209</v>
      </c>
      <c r="K647" s="27" t="s">
        <v>118</v>
      </c>
      <c r="L647" s="27" t="s">
        <v>119</v>
      </c>
      <c r="M647" s="27">
        <v>1</v>
      </c>
      <c r="N647" s="314"/>
      <c r="O647" s="266"/>
      <c r="P647" s="266"/>
      <c r="Q647" s="266"/>
      <c r="R647" s="408"/>
      <c r="S647" s="408"/>
      <c r="T647" s="312"/>
      <c r="U647" s="312"/>
      <c r="V647" s="284"/>
      <c r="W647" s="284"/>
      <c r="X647" s="284"/>
      <c r="Y647" s="284"/>
      <c r="Z647" s="284"/>
      <c r="AA647" s="284"/>
      <c r="AB647" s="284"/>
      <c r="AC647" s="314"/>
      <c r="AD647" s="313"/>
      <c r="AE647" s="313"/>
      <c r="AF647" s="266"/>
      <c r="AG647" s="314"/>
      <c r="AH647" s="314"/>
      <c r="AI647" s="314"/>
      <c r="AJ647" s="266"/>
    </row>
    <row r="648" spans="2:36" ht="42" customHeight="1" x14ac:dyDescent="0.3">
      <c r="B648" s="266"/>
      <c r="C648" s="266"/>
      <c r="D648" s="266"/>
      <c r="E648" s="308"/>
      <c r="F648" s="308"/>
      <c r="G648" s="308"/>
      <c r="H648" s="266"/>
      <c r="I648" s="266"/>
      <c r="J648" s="20" t="s">
        <v>120</v>
      </c>
      <c r="K648" s="27" t="s">
        <v>121</v>
      </c>
      <c r="L648" s="27" t="s">
        <v>119</v>
      </c>
      <c r="M648" s="27">
        <v>1</v>
      </c>
      <c r="N648" s="314"/>
      <c r="O648" s="266"/>
      <c r="P648" s="266"/>
      <c r="Q648" s="266"/>
      <c r="R648" s="408"/>
      <c r="S648" s="408"/>
      <c r="T648" s="312"/>
      <c r="U648" s="312"/>
      <c r="V648" s="284"/>
      <c r="W648" s="284"/>
      <c r="X648" s="284"/>
      <c r="Y648" s="284"/>
      <c r="Z648" s="284"/>
      <c r="AA648" s="284"/>
      <c r="AB648" s="284"/>
      <c r="AC648" s="314"/>
      <c r="AD648" s="313"/>
      <c r="AE648" s="313"/>
      <c r="AF648" s="266"/>
      <c r="AG648" s="314"/>
      <c r="AH648" s="314"/>
      <c r="AI648" s="314"/>
      <c r="AJ648" s="266"/>
    </row>
    <row r="649" spans="2:36" s="159" customFormat="1" ht="52.2" customHeight="1" x14ac:dyDescent="0.3">
      <c r="B649" s="535" t="s">
        <v>1272</v>
      </c>
      <c r="C649" s="535" t="s">
        <v>264</v>
      </c>
      <c r="D649" s="535" t="s">
        <v>66</v>
      </c>
      <c r="E649" s="536" t="s">
        <v>67</v>
      </c>
      <c r="F649" s="536" t="s">
        <v>132</v>
      </c>
      <c r="G649" s="536" t="s">
        <v>69</v>
      </c>
      <c r="H649" s="535" t="s">
        <v>70</v>
      </c>
      <c r="I649" s="535" t="s">
        <v>79</v>
      </c>
      <c r="J649" s="204" t="s">
        <v>113</v>
      </c>
      <c r="K649" s="203" t="s">
        <v>114</v>
      </c>
      <c r="L649" s="203" t="s">
        <v>115</v>
      </c>
      <c r="M649" s="203">
        <v>1</v>
      </c>
      <c r="N649" s="541" t="s">
        <v>108</v>
      </c>
      <c r="O649" s="535" t="s">
        <v>164</v>
      </c>
      <c r="P649" s="535" t="s">
        <v>75</v>
      </c>
      <c r="Q649" s="535" t="s">
        <v>76</v>
      </c>
      <c r="R649" s="600" t="s">
        <v>77</v>
      </c>
      <c r="S649" s="600" t="s">
        <v>109</v>
      </c>
      <c r="T649" s="601">
        <f>V649+Y649</f>
        <v>75970</v>
      </c>
      <c r="U649" s="601" t="s">
        <v>79</v>
      </c>
      <c r="V649" s="598">
        <v>64574.5</v>
      </c>
      <c r="W649" s="598" t="s">
        <v>79</v>
      </c>
      <c r="X649" s="598" t="s">
        <v>79</v>
      </c>
      <c r="Y649" s="598">
        <v>11395.5</v>
      </c>
      <c r="Z649" s="598" t="s">
        <v>79</v>
      </c>
      <c r="AA649" s="598" t="s">
        <v>79</v>
      </c>
      <c r="AB649" s="598">
        <v>6159.73</v>
      </c>
      <c r="AC649" s="541" t="s">
        <v>80</v>
      </c>
      <c r="AD649" s="540" t="s">
        <v>79</v>
      </c>
      <c r="AE649" s="540">
        <f>V649+Y649</f>
        <v>75970</v>
      </c>
      <c r="AF649" s="541" t="s">
        <v>79</v>
      </c>
      <c r="AG649" s="541" t="s">
        <v>33</v>
      </c>
      <c r="AH649" s="541" t="s">
        <v>407</v>
      </c>
      <c r="AI649" s="541" t="s">
        <v>408</v>
      </c>
      <c r="AJ649" s="541"/>
    </row>
    <row r="650" spans="2:36" s="159" customFormat="1" ht="55.2" x14ac:dyDescent="0.3">
      <c r="B650" s="535"/>
      <c r="C650" s="535"/>
      <c r="D650" s="535"/>
      <c r="E650" s="536"/>
      <c r="F650" s="536"/>
      <c r="G650" s="536"/>
      <c r="H650" s="535"/>
      <c r="I650" s="535"/>
      <c r="J650" s="204" t="s">
        <v>116</v>
      </c>
      <c r="K650" s="203" t="s">
        <v>117</v>
      </c>
      <c r="L650" s="203" t="s">
        <v>85</v>
      </c>
      <c r="M650" s="203">
        <v>1</v>
      </c>
      <c r="N650" s="541"/>
      <c r="O650" s="535"/>
      <c r="P650" s="535"/>
      <c r="Q650" s="535"/>
      <c r="R650" s="600"/>
      <c r="S650" s="600"/>
      <c r="T650" s="601"/>
      <c r="U650" s="601"/>
      <c r="V650" s="598"/>
      <c r="W650" s="598"/>
      <c r="X650" s="598"/>
      <c r="Y650" s="598"/>
      <c r="Z650" s="598"/>
      <c r="AA650" s="598"/>
      <c r="AB650" s="598"/>
      <c r="AC650" s="541"/>
      <c r="AD650" s="540"/>
      <c r="AE650" s="540"/>
      <c r="AF650" s="535"/>
      <c r="AG650" s="541"/>
      <c r="AH650" s="541"/>
      <c r="AI650" s="541"/>
      <c r="AJ650" s="535"/>
    </row>
    <row r="651" spans="2:36" s="159" customFormat="1" ht="41.4" x14ac:dyDescent="0.3">
      <c r="B651" s="535"/>
      <c r="C651" s="535"/>
      <c r="D651" s="535"/>
      <c r="E651" s="536"/>
      <c r="F651" s="536"/>
      <c r="G651" s="536"/>
      <c r="H651" s="535"/>
      <c r="I651" s="535"/>
      <c r="J651" s="204" t="s">
        <v>209</v>
      </c>
      <c r="K651" s="203" t="s">
        <v>118</v>
      </c>
      <c r="L651" s="203" t="s">
        <v>119</v>
      </c>
      <c r="M651" s="203">
        <v>1</v>
      </c>
      <c r="N651" s="541"/>
      <c r="O651" s="535"/>
      <c r="P651" s="535"/>
      <c r="Q651" s="535"/>
      <c r="R651" s="600"/>
      <c r="S651" s="600"/>
      <c r="T651" s="601"/>
      <c r="U651" s="601"/>
      <c r="V651" s="598"/>
      <c r="W651" s="598"/>
      <c r="X651" s="598"/>
      <c r="Y651" s="598"/>
      <c r="Z651" s="598"/>
      <c r="AA651" s="598"/>
      <c r="AB651" s="598"/>
      <c r="AC651" s="541"/>
      <c r="AD651" s="540"/>
      <c r="AE651" s="540"/>
      <c r="AF651" s="535"/>
      <c r="AG651" s="541"/>
      <c r="AH651" s="541"/>
      <c r="AI651" s="541"/>
      <c r="AJ651" s="535"/>
    </row>
    <row r="652" spans="2:36" s="159" customFormat="1" ht="42" customHeight="1" x14ac:dyDescent="0.3">
      <c r="B652" s="535"/>
      <c r="C652" s="535"/>
      <c r="D652" s="535"/>
      <c r="E652" s="536"/>
      <c r="F652" s="536"/>
      <c r="G652" s="536"/>
      <c r="H652" s="535"/>
      <c r="I652" s="535"/>
      <c r="J652" s="204" t="s">
        <v>120</v>
      </c>
      <c r="K652" s="203" t="s">
        <v>121</v>
      </c>
      <c r="L652" s="203" t="s">
        <v>119</v>
      </c>
      <c r="M652" s="203">
        <v>1</v>
      </c>
      <c r="N652" s="541"/>
      <c r="O652" s="535"/>
      <c r="P652" s="535"/>
      <c r="Q652" s="535"/>
      <c r="R652" s="600"/>
      <c r="S652" s="600"/>
      <c r="T652" s="601"/>
      <c r="U652" s="601"/>
      <c r="V652" s="598"/>
      <c r="W652" s="598"/>
      <c r="X652" s="598"/>
      <c r="Y652" s="598"/>
      <c r="Z652" s="598"/>
      <c r="AA652" s="598"/>
      <c r="AB652" s="598"/>
      <c r="AC652" s="541"/>
      <c r="AD652" s="540"/>
      <c r="AE652" s="540"/>
      <c r="AF652" s="535"/>
      <c r="AG652" s="541"/>
      <c r="AH652" s="541"/>
      <c r="AI652" s="541"/>
      <c r="AJ652" s="535"/>
    </row>
    <row r="653" spans="2:36" s="36" customFormat="1" ht="124.5" customHeight="1" x14ac:dyDescent="0.3">
      <c r="B653" s="225" t="s">
        <v>621</v>
      </c>
      <c r="C653" s="261" t="s">
        <v>458</v>
      </c>
      <c r="D653" s="261" t="s">
        <v>106</v>
      </c>
      <c r="E653" s="311" t="s">
        <v>67</v>
      </c>
      <c r="F653" s="299" t="s">
        <v>134</v>
      </c>
      <c r="G653" s="311" t="s">
        <v>147</v>
      </c>
      <c r="H653" s="304" t="s">
        <v>70</v>
      </c>
      <c r="I653" s="304" t="s">
        <v>79</v>
      </c>
      <c r="J653" s="11" t="s">
        <v>127</v>
      </c>
      <c r="K653" s="7" t="s">
        <v>128</v>
      </c>
      <c r="L653" s="7" t="s">
        <v>85</v>
      </c>
      <c r="M653" s="63">
        <v>25</v>
      </c>
      <c r="N653" s="303" t="s">
        <v>108</v>
      </c>
      <c r="O653" s="261" t="s">
        <v>457</v>
      </c>
      <c r="P653" s="261" t="s">
        <v>75</v>
      </c>
      <c r="Q653" s="261" t="s">
        <v>76</v>
      </c>
      <c r="R653" s="309" t="s">
        <v>77</v>
      </c>
      <c r="S653" s="309" t="s">
        <v>109</v>
      </c>
      <c r="T653" s="235">
        <f>V653+Y653</f>
        <v>267500</v>
      </c>
      <c r="U653" s="235" t="s">
        <v>79</v>
      </c>
      <c r="V653" s="238">
        <v>227375</v>
      </c>
      <c r="W653" s="238" t="s">
        <v>98</v>
      </c>
      <c r="X653" s="238" t="s">
        <v>98</v>
      </c>
      <c r="Y653" s="238">
        <v>40125</v>
      </c>
      <c r="Z653" s="238" t="s">
        <v>98</v>
      </c>
      <c r="AA653" s="238" t="s">
        <v>79</v>
      </c>
      <c r="AB653" s="238">
        <v>120180.15</v>
      </c>
      <c r="AC653" s="232" t="s">
        <v>149</v>
      </c>
      <c r="AD653" s="292" t="s">
        <v>79</v>
      </c>
      <c r="AE653" s="292">
        <f>V653+Y653</f>
        <v>267500</v>
      </c>
      <c r="AF653" s="232" t="s">
        <v>79</v>
      </c>
      <c r="AG653" s="232" t="s">
        <v>33</v>
      </c>
      <c r="AH653" s="347" t="s">
        <v>157</v>
      </c>
      <c r="AI653" s="347" t="s">
        <v>158</v>
      </c>
      <c r="AJ653" s="232"/>
    </row>
    <row r="654" spans="2:36" s="36" customFormat="1" ht="64.2" customHeight="1" x14ac:dyDescent="0.3">
      <c r="B654" s="225"/>
      <c r="C654" s="241"/>
      <c r="D654" s="241"/>
      <c r="E654" s="249"/>
      <c r="F654" s="249"/>
      <c r="G654" s="249"/>
      <c r="H654" s="241"/>
      <c r="I654" s="241"/>
      <c r="J654" s="11" t="s">
        <v>111</v>
      </c>
      <c r="K654" s="7" t="s">
        <v>112</v>
      </c>
      <c r="L654" s="7" t="s">
        <v>85</v>
      </c>
      <c r="M654" s="7">
        <v>4</v>
      </c>
      <c r="N654" s="233"/>
      <c r="O654" s="241"/>
      <c r="P654" s="241"/>
      <c r="Q654" s="241"/>
      <c r="R654" s="255"/>
      <c r="S654" s="255"/>
      <c r="T654" s="236"/>
      <c r="U654" s="236"/>
      <c r="V654" s="239"/>
      <c r="W654" s="239"/>
      <c r="X654" s="239"/>
      <c r="Y654" s="239"/>
      <c r="Z654" s="239"/>
      <c r="AA654" s="239"/>
      <c r="AB654" s="239"/>
      <c r="AC654" s="233"/>
      <c r="AD654" s="257"/>
      <c r="AE654" s="257"/>
      <c r="AF654" s="241"/>
      <c r="AG654" s="233"/>
      <c r="AH654" s="347"/>
      <c r="AI654" s="347"/>
      <c r="AJ654" s="241"/>
    </row>
    <row r="655" spans="2:36" s="36" customFormat="1" ht="100.2" customHeight="1" x14ac:dyDescent="0.3">
      <c r="B655" s="225"/>
      <c r="C655" s="242"/>
      <c r="D655" s="242"/>
      <c r="E655" s="265"/>
      <c r="F655" s="265"/>
      <c r="G655" s="265"/>
      <c r="H655" s="242"/>
      <c r="I655" s="242"/>
      <c r="J655" s="11" t="s">
        <v>127</v>
      </c>
      <c r="K655" s="7" t="s">
        <v>128</v>
      </c>
      <c r="L655" s="7" t="s">
        <v>85</v>
      </c>
      <c r="M655" s="63">
        <v>125</v>
      </c>
      <c r="N655" s="234"/>
      <c r="O655" s="242"/>
      <c r="P655" s="242"/>
      <c r="Q655" s="242"/>
      <c r="R655" s="256"/>
      <c r="S655" s="256"/>
      <c r="T655" s="237"/>
      <c r="U655" s="237"/>
      <c r="V655" s="240"/>
      <c r="W655" s="240"/>
      <c r="X655" s="240"/>
      <c r="Y655" s="240"/>
      <c r="Z655" s="240"/>
      <c r="AA655" s="240"/>
      <c r="AB655" s="240"/>
      <c r="AC655" s="234"/>
      <c r="AD655" s="258"/>
      <c r="AE655" s="258"/>
      <c r="AF655" s="242"/>
      <c r="AG655" s="234"/>
      <c r="AH655" s="347"/>
      <c r="AI655" s="347"/>
      <c r="AJ655" s="242"/>
    </row>
    <row r="656" spans="2:36" s="36" customFormat="1" ht="132" customHeight="1" x14ac:dyDescent="0.3">
      <c r="B656" s="225" t="s">
        <v>622</v>
      </c>
      <c r="C656" s="225" t="s">
        <v>459</v>
      </c>
      <c r="D656" s="225" t="s">
        <v>106</v>
      </c>
      <c r="E656" s="227" t="s">
        <v>67</v>
      </c>
      <c r="F656" s="227" t="s">
        <v>134</v>
      </c>
      <c r="G656" s="227" t="s">
        <v>147</v>
      </c>
      <c r="H656" s="225" t="s">
        <v>70</v>
      </c>
      <c r="I656" s="225" t="s">
        <v>79</v>
      </c>
      <c r="J656" s="11" t="s">
        <v>208</v>
      </c>
      <c r="K656" s="7" t="s">
        <v>107</v>
      </c>
      <c r="L656" s="7" t="s">
        <v>86</v>
      </c>
      <c r="M656" s="7">
        <v>40</v>
      </c>
      <c r="N656" s="273" t="s">
        <v>108</v>
      </c>
      <c r="O656" s="286" t="s">
        <v>457</v>
      </c>
      <c r="P656" s="225" t="s">
        <v>75</v>
      </c>
      <c r="Q656" s="225" t="s">
        <v>76</v>
      </c>
      <c r="R656" s="274" t="s">
        <v>77</v>
      </c>
      <c r="S656" s="274" t="s">
        <v>109</v>
      </c>
      <c r="T656" s="275">
        <f>V656+Y656</f>
        <v>171200</v>
      </c>
      <c r="U656" s="275" t="s">
        <v>79</v>
      </c>
      <c r="V656" s="238">
        <v>145520</v>
      </c>
      <c r="W656" s="276" t="s">
        <v>98</v>
      </c>
      <c r="X656" s="276" t="s">
        <v>98</v>
      </c>
      <c r="Y656" s="276">
        <v>25680</v>
      </c>
      <c r="Z656" s="276" t="s">
        <v>98</v>
      </c>
      <c r="AA656" s="276" t="s">
        <v>98</v>
      </c>
      <c r="AB656" s="276">
        <v>76916</v>
      </c>
      <c r="AC656" s="273" t="s">
        <v>149</v>
      </c>
      <c r="AD656" s="272" t="s">
        <v>79</v>
      </c>
      <c r="AE656" s="272">
        <f>V656+Y656</f>
        <v>171200</v>
      </c>
      <c r="AF656" s="273" t="s">
        <v>79</v>
      </c>
      <c r="AG656" s="273" t="s">
        <v>33</v>
      </c>
      <c r="AH656" s="347" t="s">
        <v>157</v>
      </c>
      <c r="AI656" s="347" t="s">
        <v>158</v>
      </c>
      <c r="AJ656" s="273"/>
    </row>
    <row r="657" spans="2:36" s="36" customFormat="1" ht="86.1" customHeight="1" x14ac:dyDescent="0.3">
      <c r="B657" s="225"/>
      <c r="C657" s="225"/>
      <c r="D657" s="225"/>
      <c r="E657" s="227"/>
      <c r="F657" s="227"/>
      <c r="G657" s="227"/>
      <c r="H657" s="225"/>
      <c r="I657" s="225"/>
      <c r="J657" s="11" t="s">
        <v>111</v>
      </c>
      <c r="K657" s="7" t="s">
        <v>112</v>
      </c>
      <c r="L657" s="7" t="s">
        <v>85</v>
      </c>
      <c r="M657" s="7">
        <v>3</v>
      </c>
      <c r="N657" s="273"/>
      <c r="O657" s="286"/>
      <c r="P657" s="225"/>
      <c r="Q657" s="225"/>
      <c r="R657" s="274"/>
      <c r="S657" s="274"/>
      <c r="T657" s="275"/>
      <c r="U657" s="275"/>
      <c r="V657" s="239"/>
      <c r="W657" s="276"/>
      <c r="X657" s="276"/>
      <c r="Y657" s="276"/>
      <c r="Z657" s="276"/>
      <c r="AA657" s="276"/>
      <c r="AB657" s="276"/>
      <c r="AC657" s="273"/>
      <c r="AD657" s="272"/>
      <c r="AE657" s="272"/>
      <c r="AF657" s="225"/>
      <c r="AG657" s="273"/>
      <c r="AH657" s="347"/>
      <c r="AI657" s="347"/>
      <c r="AJ657" s="225"/>
    </row>
    <row r="658" spans="2:36" s="36" customFormat="1" ht="59.1" customHeight="1" x14ac:dyDescent="0.3">
      <c r="B658" s="225"/>
      <c r="C658" s="225"/>
      <c r="D658" s="225"/>
      <c r="E658" s="227"/>
      <c r="F658" s="227"/>
      <c r="G658" s="227"/>
      <c r="H658" s="225"/>
      <c r="I658" s="225"/>
      <c r="J658" s="11" t="s">
        <v>127</v>
      </c>
      <c r="K658" s="7" t="s">
        <v>128</v>
      </c>
      <c r="L658" s="7" t="s">
        <v>85</v>
      </c>
      <c r="M658" s="63">
        <v>80</v>
      </c>
      <c r="N658" s="273"/>
      <c r="O658" s="286"/>
      <c r="P658" s="225"/>
      <c r="Q658" s="225"/>
      <c r="R658" s="274"/>
      <c r="S658" s="274"/>
      <c r="T658" s="275"/>
      <c r="U658" s="275"/>
      <c r="V658" s="240"/>
      <c r="W658" s="276"/>
      <c r="X658" s="276"/>
      <c r="Y658" s="276"/>
      <c r="Z658" s="276"/>
      <c r="AA658" s="276"/>
      <c r="AB658" s="276"/>
      <c r="AC658" s="273"/>
      <c r="AD658" s="272"/>
      <c r="AE658" s="272"/>
      <c r="AF658" s="225"/>
      <c r="AG658" s="273"/>
      <c r="AH658" s="347"/>
      <c r="AI658" s="347"/>
      <c r="AJ658" s="225"/>
    </row>
    <row r="659" spans="2:36" s="36" customFormat="1" ht="132" customHeight="1" x14ac:dyDescent="0.3">
      <c r="B659" s="266" t="s">
        <v>1052</v>
      </c>
      <c r="C659" s="266" t="s">
        <v>460</v>
      </c>
      <c r="D659" s="266" t="s">
        <v>106</v>
      </c>
      <c r="E659" s="308" t="s">
        <v>67</v>
      </c>
      <c r="F659" s="308" t="s">
        <v>134</v>
      </c>
      <c r="G659" s="308" t="s">
        <v>147</v>
      </c>
      <c r="H659" s="266" t="s">
        <v>70</v>
      </c>
      <c r="I659" s="266" t="s">
        <v>79</v>
      </c>
      <c r="J659" s="20" t="s">
        <v>208</v>
      </c>
      <c r="K659" s="27" t="s">
        <v>107</v>
      </c>
      <c r="L659" s="27" t="s">
        <v>86</v>
      </c>
      <c r="M659" s="27">
        <v>40</v>
      </c>
      <c r="N659" s="314" t="s">
        <v>108</v>
      </c>
      <c r="O659" s="358" t="s">
        <v>457</v>
      </c>
      <c r="P659" s="266" t="s">
        <v>75</v>
      </c>
      <c r="Q659" s="266" t="s">
        <v>76</v>
      </c>
      <c r="R659" s="408" t="s">
        <v>77</v>
      </c>
      <c r="S659" s="408" t="s">
        <v>109</v>
      </c>
      <c r="T659" s="312">
        <f>V659+Y659</f>
        <v>64200</v>
      </c>
      <c r="U659" s="312" t="s">
        <v>79</v>
      </c>
      <c r="V659" s="283">
        <v>54570</v>
      </c>
      <c r="W659" s="284" t="s">
        <v>98</v>
      </c>
      <c r="X659" s="284" t="s">
        <v>98</v>
      </c>
      <c r="Y659" s="284">
        <v>9630</v>
      </c>
      <c r="Z659" s="284" t="s">
        <v>98</v>
      </c>
      <c r="AA659" s="284" t="s">
        <v>98</v>
      </c>
      <c r="AB659" s="284">
        <v>28843.5</v>
      </c>
      <c r="AC659" s="314" t="s">
        <v>149</v>
      </c>
      <c r="AD659" s="313" t="s">
        <v>79</v>
      </c>
      <c r="AE659" s="313">
        <f>V659+Y659</f>
        <v>64200</v>
      </c>
      <c r="AF659" s="314" t="s">
        <v>79</v>
      </c>
      <c r="AG659" s="314" t="s">
        <v>33</v>
      </c>
      <c r="AH659" s="352" t="s">
        <v>176</v>
      </c>
      <c r="AI659" s="352" t="s">
        <v>160</v>
      </c>
      <c r="AJ659" s="314"/>
    </row>
    <row r="660" spans="2:36" s="36" customFormat="1" ht="86.1" customHeight="1" x14ac:dyDescent="0.3">
      <c r="B660" s="266"/>
      <c r="C660" s="266"/>
      <c r="D660" s="266"/>
      <c r="E660" s="308"/>
      <c r="F660" s="308"/>
      <c r="G660" s="308"/>
      <c r="H660" s="266"/>
      <c r="I660" s="266"/>
      <c r="J660" s="20" t="s">
        <v>111</v>
      </c>
      <c r="K660" s="27" t="s">
        <v>112</v>
      </c>
      <c r="L660" s="27" t="s">
        <v>85</v>
      </c>
      <c r="M660" s="27">
        <v>1</v>
      </c>
      <c r="N660" s="314"/>
      <c r="O660" s="358"/>
      <c r="P660" s="266"/>
      <c r="Q660" s="266"/>
      <c r="R660" s="408"/>
      <c r="S660" s="408"/>
      <c r="T660" s="312"/>
      <c r="U660" s="312"/>
      <c r="V660" s="287"/>
      <c r="W660" s="284"/>
      <c r="X660" s="284"/>
      <c r="Y660" s="284"/>
      <c r="Z660" s="284"/>
      <c r="AA660" s="284"/>
      <c r="AB660" s="284"/>
      <c r="AC660" s="314"/>
      <c r="AD660" s="313"/>
      <c r="AE660" s="313"/>
      <c r="AF660" s="266"/>
      <c r="AG660" s="314"/>
      <c r="AH660" s="352"/>
      <c r="AI660" s="352"/>
      <c r="AJ660" s="266"/>
    </row>
    <row r="661" spans="2:36" s="36" customFormat="1" ht="59.1" customHeight="1" x14ac:dyDescent="0.3">
      <c r="B661" s="266"/>
      <c r="C661" s="266"/>
      <c r="D661" s="266"/>
      <c r="E661" s="308"/>
      <c r="F661" s="308"/>
      <c r="G661" s="308"/>
      <c r="H661" s="266"/>
      <c r="I661" s="266"/>
      <c r="J661" s="20" t="s">
        <v>127</v>
      </c>
      <c r="K661" s="27" t="s">
        <v>128</v>
      </c>
      <c r="L661" s="27" t="s">
        <v>85</v>
      </c>
      <c r="M661" s="61">
        <v>30</v>
      </c>
      <c r="N661" s="314"/>
      <c r="O661" s="358"/>
      <c r="P661" s="266"/>
      <c r="Q661" s="266"/>
      <c r="R661" s="408"/>
      <c r="S661" s="408"/>
      <c r="T661" s="312"/>
      <c r="U661" s="312"/>
      <c r="V661" s="288"/>
      <c r="W661" s="284"/>
      <c r="X661" s="284"/>
      <c r="Y661" s="284"/>
      <c r="Z661" s="284"/>
      <c r="AA661" s="284"/>
      <c r="AB661" s="284"/>
      <c r="AC661" s="314"/>
      <c r="AD661" s="313"/>
      <c r="AE661" s="313"/>
      <c r="AF661" s="266"/>
      <c r="AG661" s="314"/>
      <c r="AH661" s="352"/>
      <c r="AI661" s="352"/>
      <c r="AJ661" s="266"/>
    </row>
    <row r="662" spans="2:36" s="36" customFormat="1" ht="132" customHeight="1" x14ac:dyDescent="0.3">
      <c r="B662" s="266" t="s">
        <v>1053</v>
      </c>
      <c r="C662" s="266" t="s">
        <v>461</v>
      </c>
      <c r="D662" s="266" t="s">
        <v>106</v>
      </c>
      <c r="E662" s="308" t="s">
        <v>67</v>
      </c>
      <c r="F662" s="308" t="s">
        <v>134</v>
      </c>
      <c r="G662" s="308" t="s">
        <v>147</v>
      </c>
      <c r="H662" s="266" t="s">
        <v>70</v>
      </c>
      <c r="I662" s="266" t="s">
        <v>79</v>
      </c>
      <c r="J662" s="20" t="s">
        <v>208</v>
      </c>
      <c r="K662" s="27" t="s">
        <v>107</v>
      </c>
      <c r="L662" s="27" t="s">
        <v>86</v>
      </c>
      <c r="M662" s="27">
        <v>40</v>
      </c>
      <c r="N662" s="314" t="s">
        <v>108</v>
      </c>
      <c r="O662" s="358" t="s">
        <v>457</v>
      </c>
      <c r="P662" s="266" t="s">
        <v>75</v>
      </c>
      <c r="Q662" s="266" t="s">
        <v>76</v>
      </c>
      <c r="R662" s="408" t="s">
        <v>77</v>
      </c>
      <c r="S662" s="408" t="s">
        <v>109</v>
      </c>
      <c r="T662" s="312">
        <f>V662+Y662</f>
        <v>214000</v>
      </c>
      <c r="U662" s="312" t="s">
        <v>79</v>
      </c>
      <c r="V662" s="284">
        <v>181900</v>
      </c>
      <c r="W662" s="284" t="s">
        <v>98</v>
      </c>
      <c r="X662" s="284" t="s">
        <v>98</v>
      </c>
      <c r="Y662" s="284">
        <v>32100</v>
      </c>
      <c r="Z662" s="284" t="s">
        <v>98</v>
      </c>
      <c r="AA662" s="284" t="s">
        <v>98</v>
      </c>
      <c r="AB662" s="284">
        <v>96145</v>
      </c>
      <c r="AC662" s="314" t="s">
        <v>149</v>
      </c>
      <c r="AD662" s="313" t="s">
        <v>79</v>
      </c>
      <c r="AE662" s="313">
        <f>V662+Y662</f>
        <v>214000</v>
      </c>
      <c r="AF662" s="314" t="s">
        <v>79</v>
      </c>
      <c r="AG662" s="314" t="s">
        <v>33</v>
      </c>
      <c r="AH662" s="352" t="s">
        <v>161</v>
      </c>
      <c r="AI662" s="352" t="s">
        <v>179</v>
      </c>
      <c r="AJ662" s="314"/>
    </row>
    <row r="663" spans="2:36" s="36" customFormat="1" ht="86.1" customHeight="1" x14ac:dyDescent="0.3">
      <c r="B663" s="266"/>
      <c r="C663" s="266"/>
      <c r="D663" s="266"/>
      <c r="E663" s="308"/>
      <c r="F663" s="308"/>
      <c r="G663" s="308"/>
      <c r="H663" s="266"/>
      <c r="I663" s="266"/>
      <c r="J663" s="20" t="s">
        <v>111</v>
      </c>
      <c r="K663" s="27" t="s">
        <v>112</v>
      </c>
      <c r="L663" s="27" t="s">
        <v>85</v>
      </c>
      <c r="M663" s="27">
        <v>3</v>
      </c>
      <c r="N663" s="314"/>
      <c r="O663" s="358"/>
      <c r="P663" s="266"/>
      <c r="Q663" s="266"/>
      <c r="R663" s="408"/>
      <c r="S663" s="408"/>
      <c r="T663" s="312"/>
      <c r="U663" s="312"/>
      <c r="V663" s="284"/>
      <c r="W663" s="284"/>
      <c r="X663" s="284"/>
      <c r="Y663" s="284"/>
      <c r="Z663" s="284"/>
      <c r="AA663" s="284"/>
      <c r="AB663" s="284"/>
      <c r="AC663" s="314"/>
      <c r="AD663" s="313"/>
      <c r="AE663" s="313"/>
      <c r="AF663" s="266"/>
      <c r="AG663" s="314"/>
      <c r="AH663" s="352"/>
      <c r="AI663" s="352"/>
      <c r="AJ663" s="266"/>
    </row>
    <row r="664" spans="2:36" s="36" customFormat="1" ht="59.1" customHeight="1" x14ac:dyDescent="0.3">
      <c r="B664" s="266"/>
      <c r="C664" s="266"/>
      <c r="D664" s="266"/>
      <c r="E664" s="308"/>
      <c r="F664" s="308"/>
      <c r="G664" s="308"/>
      <c r="H664" s="266"/>
      <c r="I664" s="266"/>
      <c r="J664" s="20" t="s">
        <v>127</v>
      </c>
      <c r="K664" s="27" t="s">
        <v>128</v>
      </c>
      <c r="L664" s="27" t="s">
        <v>85</v>
      </c>
      <c r="M664" s="61">
        <v>100</v>
      </c>
      <c r="N664" s="314"/>
      <c r="O664" s="358"/>
      <c r="P664" s="266"/>
      <c r="Q664" s="266"/>
      <c r="R664" s="408"/>
      <c r="S664" s="408"/>
      <c r="T664" s="312"/>
      <c r="U664" s="312"/>
      <c r="V664" s="284"/>
      <c r="W664" s="284"/>
      <c r="X664" s="284"/>
      <c r="Y664" s="284"/>
      <c r="Z664" s="284"/>
      <c r="AA664" s="284"/>
      <c r="AB664" s="284"/>
      <c r="AC664" s="314"/>
      <c r="AD664" s="313"/>
      <c r="AE664" s="313"/>
      <c r="AF664" s="266"/>
      <c r="AG664" s="314"/>
      <c r="AH664" s="352"/>
      <c r="AI664" s="352"/>
      <c r="AJ664" s="266"/>
    </row>
    <row r="665" spans="2:36" s="36" customFormat="1" ht="112.5" customHeight="1" x14ac:dyDescent="0.3">
      <c r="B665" s="266" t="s">
        <v>1054</v>
      </c>
      <c r="C665" s="266" t="s">
        <v>462</v>
      </c>
      <c r="D665" s="266" t="s">
        <v>106</v>
      </c>
      <c r="E665" s="308" t="s">
        <v>67</v>
      </c>
      <c r="F665" s="308" t="s">
        <v>134</v>
      </c>
      <c r="G665" s="308" t="s">
        <v>147</v>
      </c>
      <c r="H665" s="266" t="s">
        <v>70</v>
      </c>
      <c r="I665" s="266" t="s">
        <v>79</v>
      </c>
      <c r="J665" s="20" t="s">
        <v>208</v>
      </c>
      <c r="K665" s="27" t="s">
        <v>107</v>
      </c>
      <c r="L665" s="27" t="s">
        <v>86</v>
      </c>
      <c r="M665" s="27">
        <v>40</v>
      </c>
      <c r="N665" s="314" t="s">
        <v>108</v>
      </c>
      <c r="O665" s="358" t="s">
        <v>457</v>
      </c>
      <c r="P665" s="266" t="s">
        <v>75</v>
      </c>
      <c r="Q665" s="266" t="s">
        <v>76</v>
      </c>
      <c r="R665" s="408" t="s">
        <v>77</v>
      </c>
      <c r="S665" s="408" t="s">
        <v>109</v>
      </c>
      <c r="T665" s="312">
        <f>V665+Y665</f>
        <v>32100</v>
      </c>
      <c r="U665" s="312" t="s">
        <v>79</v>
      </c>
      <c r="V665" s="284">
        <v>27285</v>
      </c>
      <c r="W665" s="284" t="s">
        <v>98</v>
      </c>
      <c r="X665" s="284" t="s">
        <v>98</v>
      </c>
      <c r="Y665" s="284">
        <v>4815</v>
      </c>
      <c r="Z665" s="284" t="s">
        <v>98</v>
      </c>
      <c r="AA665" s="284" t="s">
        <v>98</v>
      </c>
      <c r="AB665" s="284">
        <v>4815</v>
      </c>
      <c r="AC665" s="314" t="s">
        <v>149</v>
      </c>
      <c r="AD665" s="313" t="s">
        <v>79</v>
      </c>
      <c r="AE665" s="313">
        <f>V665+Y665</f>
        <v>32100</v>
      </c>
      <c r="AF665" s="314" t="s">
        <v>79</v>
      </c>
      <c r="AG665" s="314" t="s">
        <v>33</v>
      </c>
      <c r="AH665" s="352" t="s">
        <v>179</v>
      </c>
      <c r="AI665" s="352" t="s">
        <v>295</v>
      </c>
      <c r="AJ665" s="314"/>
    </row>
    <row r="666" spans="2:36" s="36" customFormat="1" ht="86.1" customHeight="1" x14ac:dyDescent="0.3">
      <c r="B666" s="266"/>
      <c r="C666" s="266"/>
      <c r="D666" s="266"/>
      <c r="E666" s="308"/>
      <c r="F666" s="308"/>
      <c r="G666" s="308"/>
      <c r="H666" s="266"/>
      <c r="I666" s="266"/>
      <c r="J666" s="20" t="s">
        <v>111</v>
      </c>
      <c r="K666" s="27" t="s">
        <v>112</v>
      </c>
      <c r="L666" s="27" t="s">
        <v>85</v>
      </c>
      <c r="M666" s="27">
        <v>1</v>
      </c>
      <c r="N666" s="314"/>
      <c r="O666" s="358"/>
      <c r="P666" s="266"/>
      <c r="Q666" s="266"/>
      <c r="R666" s="408"/>
      <c r="S666" s="408"/>
      <c r="T666" s="312"/>
      <c r="U666" s="312"/>
      <c r="V666" s="284"/>
      <c r="W666" s="284"/>
      <c r="X666" s="284"/>
      <c r="Y666" s="284"/>
      <c r="Z666" s="284"/>
      <c r="AA666" s="284"/>
      <c r="AB666" s="284"/>
      <c r="AC666" s="314"/>
      <c r="AD666" s="313"/>
      <c r="AE666" s="313"/>
      <c r="AF666" s="266"/>
      <c r="AG666" s="314"/>
      <c r="AH666" s="352"/>
      <c r="AI666" s="352"/>
      <c r="AJ666" s="266"/>
    </row>
    <row r="667" spans="2:36" s="36" customFormat="1" ht="59.1" customHeight="1" x14ac:dyDescent="0.3">
      <c r="B667" s="266"/>
      <c r="C667" s="266"/>
      <c r="D667" s="266"/>
      <c r="E667" s="308"/>
      <c r="F667" s="308"/>
      <c r="G667" s="308"/>
      <c r="H667" s="266"/>
      <c r="I667" s="266"/>
      <c r="J667" s="20" t="s">
        <v>127</v>
      </c>
      <c r="K667" s="27" t="s">
        <v>128</v>
      </c>
      <c r="L667" s="27" t="s">
        <v>85</v>
      </c>
      <c r="M667" s="61">
        <v>15</v>
      </c>
      <c r="N667" s="314"/>
      <c r="O667" s="358"/>
      <c r="P667" s="266"/>
      <c r="Q667" s="266"/>
      <c r="R667" s="408"/>
      <c r="S667" s="408"/>
      <c r="T667" s="312"/>
      <c r="U667" s="312"/>
      <c r="V667" s="284"/>
      <c r="W667" s="284"/>
      <c r="X667" s="284"/>
      <c r="Y667" s="284"/>
      <c r="Z667" s="284"/>
      <c r="AA667" s="284"/>
      <c r="AB667" s="284"/>
      <c r="AC667" s="314"/>
      <c r="AD667" s="313"/>
      <c r="AE667" s="313"/>
      <c r="AF667" s="266"/>
      <c r="AG667" s="314"/>
      <c r="AH667" s="352"/>
      <c r="AI667" s="352"/>
      <c r="AJ667" s="266"/>
    </row>
    <row r="668" spans="2:36" s="36" customFormat="1" ht="96.6" x14ac:dyDescent="0.3">
      <c r="B668" s="535" t="s">
        <v>623</v>
      </c>
      <c r="C668" s="225" t="s">
        <v>463</v>
      </c>
      <c r="D668" s="225" t="s">
        <v>106</v>
      </c>
      <c r="E668" s="227" t="s">
        <v>67</v>
      </c>
      <c r="F668" s="227" t="s">
        <v>134</v>
      </c>
      <c r="G668" s="227" t="s">
        <v>147</v>
      </c>
      <c r="H668" s="225" t="s">
        <v>70</v>
      </c>
      <c r="I668" s="225" t="s">
        <v>79</v>
      </c>
      <c r="J668" s="11" t="s">
        <v>208</v>
      </c>
      <c r="K668" s="7" t="s">
        <v>107</v>
      </c>
      <c r="L668" s="7" t="s">
        <v>86</v>
      </c>
      <c r="M668" s="7">
        <v>40</v>
      </c>
      <c r="N668" s="273" t="s">
        <v>108</v>
      </c>
      <c r="O668" s="286" t="s">
        <v>457</v>
      </c>
      <c r="P668" s="225" t="s">
        <v>75</v>
      </c>
      <c r="Q668" s="225" t="s">
        <v>76</v>
      </c>
      <c r="R668" s="274" t="s">
        <v>77</v>
      </c>
      <c r="S668" s="274" t="s">
        <v>109</v>
      </c>
      <c r="T668" s="275">
        <f>V668+Y668</f>
        <v>89880</v>
      </c>
      <c r="U668" s="275" t="s">
        <v>79</v>
      </c>
      <c r="V668" s="238">
        <v>76398</v>
      </c>
      <c r="W668" s="276" t="s">
        <v>98</v>
      </c>
      <c r="X668" s="276" t="s">
        <v>98</v>
      </c>
      <c r="Y668" s="276">
        <v>13482</v>
      </c>
      <c r="Z668" s="276" t="s">
        <v>98</v>
      </c>
      <c r="AA668" s="276" t="s">
        <v>98</v>
      </c>
      <c r="AB668" s="276">
        <v>40380.9</v>
      </c>
      <c r="AC668" s="273" t="s">
        <v>149</v>
      </c>
      <c r="AD668" s="272" t="s">
        <v>79</v>
      </c>
      <c r="AE668" s="272">
        <f>V668+Y668</f>
        <v>89880</v>
      </c>
      <c r="AF668" s="273" t="s">
        <v>79</v>
      </c>
      <c r="AG668" s="273" t="s">
        <v>33</v>
      </c>
      <c r="AH668" s="717" t="s">
        <v>407</v>
      </c>
      <c r="AI668" s="717" t="s">
        <v>512</v>
      </c>
      <c r="AJ668" s="273"/>
    </row>
    <row r="669" spans="2:36" s="36" customFormat="1" ht="86.1" customHeight="1" x14ac:dyDescent="0.3">
      <c r="B669" s="535"/>
      <c r="C669" s="225"/>
      <c r="D669" s="225"/>
      <c r="E669" s="227"/>
      <c r="F669" s="227"/>
      <c r="G669" s="227"/>
      <c r="H669" s="225"/>
      <c r="I669" s="225"/>
      <c r="J669" s="11" t="s">
        <v>111</v>
      </c>
      <c r="K669" s="7" t="s">
        <v>112</v>
      </c>
      <c r="L669" s="7" t="s">
        <v>85</v>
      </c>
      <c r="M669" s="7">
        <v>1</v>
      </c>
      <c r="N669" s="273"/>
      <c r="O669" s="286"/>
      <c r="P669" s="225"/>
      <c r="Q669" s="225"/>
      <c r="R669" s="274"/>
      <c r="S669" s="274"/>
      <c r="T669" s="275"/>
      <c r="U669" s="275"/>
      <c r="V669" s="239"/>
      <c r="W669" s="276"/>
      <c r="X669" s="276"/>
      <c r="Y669" s="276"/>
      <c r="Z669" s="276"/>
      <c r="AA669" s="276"/>
      <c r="AB669" s="276"/>
      <c r="AC669" s="273"/>
      <c r="AD669" s="272"/>
      <c r="AE669" s="272"/>
      <c r="AF669" s="225"/>
      <c r="AG669" s="273"/>
      <c r="AH669" s="717"/>
      <c r="AI669" s="717"/>
      <c r="AJ669" s="225"/>
    </row>
    <row r="670" spans="2:36" s="36" customFormat="1" ht="59.1" customHeight="1" x14ac:dyDescent="0.3">
      <c r="B670" s="535"/>
      <c r="C670" s="225"/>
      <c r="D670" s="225"/>
      <c r="E670" s="227"/>
      <c r="F670" s="227"/>
      <c r="G670" s="227"/>
      <c r="H670" s="225"/>
      <c r="I670" s="225"/>
      <c r="J670" s="11" t="s">
        <v>127</v>
      </c>
      <c r="K670" s="7" t="s">
        <v>128</v>
      </c>
      <c r="L670" s="7" t="s">
        <v>85</v>
      </c>
      <c r="M670" s="63">
        <v>7</v>
      </c>
      <c r="N670" s="273"/>
      <c r="O670" s="286"/>
      <c r="P670" s="225"/>
      <c r="Q670" s="225"/>
      <c r="R670" s="274"/>
      <c r="S670" s="274"/>
      <c r="T670" s="275"/>
      <c r="U670" s="275"/>
      <c r="V670" s="240"/>
      <c r="W670" s="276"/>
      <c r="X670" s="276"/>
      <c r="Y670" s="276"/>
      <c r="Z670" s="276"/>
      <c r="AA670" s="276"/>
      <c r="AB670" s="276"/>
      <c r="AC670" s="273"/>
      <c r="AD670" s="272"/>
      <c r="AE670" s="272"/>
      <c r="AF670" s="225"/>
      <c r="AG670" s="273"/>
      <c r="AH670" s="717"/>
      <c r="AI670" s="717"/>
      <c r="AJ670" s="225"/>
    </row>
    <row r="671" spans="2:36" ht="41.4" x14ac:dyDescent="0.3">
      <c r="B671" s="266" t="s">
        <v>1055</v>
      </c>
      <c r="C671" s="266" t="s">
        <v>464</v>
      </c>
      <c r="D671" s="266" t="s">
        <v>66</v>
      </c>
      <c r="E671" s="308" t="s">
        <v>67</v>
      </c>
      <c r="F671" s="308" t="s">
        <v>132</v>
      </c>
      <c r="G671" s="308" t="s">
        <v>69</v>
      </c>
      <c r="H671" s="266" t="s">
        <v>70</v>
      </c>
      <c r="I671" s="266" t="s">
        <v>79</v>
      </c>
      <c r="J671" s="20" t="s">
        <v>113</v>
      </c>
      <c r="K671" s="27" t="s">
        <v>114</v>
      </c>
      <c r="L671" s="27" t="s">
        <v>115</v>
      </c>
      <c r="M671" s="27">
        <v>2</v>
      </c>
      <c r="N671" s="314" t="s">
        <v>108</v>
      </c>
      <c r="O671" s="266" t="s">
        <v>457</v>
      </c>
      <c r="P671" s="266" t="s">
        <v>75</v>
      </c>
      <c r="Q671" s="266" t="s">
        <v>76</v>
      </c>
      <c r="R671" s="408" t="s">
        <v>77</v>
      </c>
      <c r="S671" s="408" t="s">
        <v>109</v>
      </c>
      <c r="T671" s="312">
        <f>V671+Y671</f>
        <v>151940</v>
      </c>
      <c r="U671" s="312" t="s">
        <v>79</v>
      </c>
      <c r="V671" s="284">
        <v>129149</v>
      </c>
      <c r="W671" s="284" t="s">
        <v>98</v>
      </c>
      <c r="X671" s="284" t="s">
        <v>98</v>
      </c>
      <c r="Y671" s="283">
        <v>22791</v>
      </c>
      <c r="Z671" s="284" t="s">
        <v>98</v>
      </c>
      <c r="AA671" s="284" t="s">
        <v>98</v>
      </c>
      <c r="AB671" s="283">
        <v>68262.899999999994</v>
      </c>
      <c r="AC671" s="314" t="s">
        <v>80</v>
      </c>
      <c r="AD671" s="313" t="s">
        <v>79</v>
      </c>
      <c r="AE671" s="313">
        <f>V671+Y671</f>
        <v>151940</v>
      </c>
      <c r="AF671" s="266" t="s">
        <v>79</v>
      </c>
      <c r="AG671" s="314" t="s">
        <v>33</v>
      </c>
      <c r="AH671" s="352" t="s">
        <v>251</v>
      </c>
      <c r="AI671" s="352" t="s">
        <v>253</v>
      </c>
      <c r="AJ671" s="266"/>
    </row>
    <row r="672" spans="2:36" ht="68.099999999999994" customHeight="1" x14ac:dyDescent="0.3">
      <c r="B672" s="266"/>
      <c r="C672" s="266"/>
      <c r="D672" s="266"/>
      <c r="E672" s="308"/>
      <c r="F672" s="308"/>
      <c r="G672" s="308"/>
      <c r="H672" s="266"/>
      <c r="I672" s="266"/>
      <c r="J672" s="20" t="s">
        <v>116</v>
      </c>
      <c r="K672" s="27" t="s">
        <v>117</v>
      </c>
      <c r="L672" s="27" t="s">
        <v>85</v>
      </c>
      <c r="M672" s="27">
        <v>2</v>
      </c>
      <c r="N672" s="314"/>
      <c r="O672" s="266"/>
      <c r="P672" s="266"/>
      <c r="Q672" s="266"/>
      <c r="R672" s="408"/>
      <c r="S672" s="408"/>
      <c r="T672" s="312"/>
      <c r="U672" s="312"/>
      <c r="V672" s="284"/>
      <c r="W672" s="284"/>
      <c r="X672" s="284"/>
      <c r="Y672" s="287"/>
      <c r="Z672" s="284"/>
      <c r="AA672" s="284"/>
      <c r="AB672" s="287"/>
      <c r="AC672" s="314"/>
      <c r="AD672" s="313"/>
      <c r="AE672" s="313"/>
      <c r="AF672" s="266"/>
      <c r="AG672" s="314"/>
      <c r="AH672" s="352"/>
      <c r="AI672" s="352"/>
      <c r="AJ672" s="266"/>
    </row>
    <row r="673" spans="2:36" ht="51" customHeight="1" x14ac:dyDescent="0.3">
      <c r="B673" s="266"/>
      <c r="C673" s="266"/>
      <c r="D673" s="266"/>
      <c r="E673" s="308"/>
      <c r="F673" s="308"/>
      <c r="G673" s="308"/>
      <c r="H673" s="266"/>
      <c r="I673" s="266"/>
      <c r="J673" s="20" t="s">
        <v>209</v>
      </c>
      <c r="K673" s="27" t="s">
        <v>118</v>
      </c>
      <c r="L673" s="27" t="s">
        <v>119</v>
      </c>
      <c r="M673" s="27">
        <v>2</v>
      </c>
      <c r="N673" s="314"/>
      <c r="O673" s="266"/>
      <c r="P673" s="266"/>
      <c r="Q673" s="266"/>
      <c r="R673" s="408"/>
      <c r="S673" s="408"/>
      <c r="T673" s="312"/>
      <c r="U673" s="312"/>
      <c r="V673" s="284"/>
      <c r="W673" s="284"/>
      <c r="X673" s="284"/>
      <c r="Y673" s="287"/>
      <c r="Z673" s="284"/>
      <c r="AA673" s="284"/>
      <c r="AB673" s="287"/>
      <c r="AC673" s="314"/>
      <c r="AD673" s="313"/>
      <c r="AE673" s="313"/>
      <c r="AF673" s="266"/>
      <c r="AG673" s="314"/>
      <c r="AH673" s="352"/>
      <c r="AI673" s="352"/>
      <c r="AJ673" s="266"/>
    </row>
    <row r="674" spans="2:36" ht="40.200000000000003" customHeight="1" x14ac:dyDescent="0.3">
      <c r="B674" s="291"/>
      <c r="C674" s="291"/>
      <c r="D674" s="266"/>
      <c r="E674" s="308"/>
      <c r="F674" s="305"/>
      <c r="G674" s="305"/>
      <c r="H674" s="266"/>
      <c r="I674" s="266"/>
      <c r="J674" s="56" t="s">
        <v>120</v>
      </c>
      <c r="K674" s="57" t="s">
        <v>121</v>
      </c>
      <c r="L674" s="57" t="s">
        <v>119</v>
      </c>
      <c r="M674" s="75">
        <v>2</v>
      </c>
      <c r="N674" s="314"/>
      <c r="O674" s="291"/>
      <c r="P674" s="266"/>
      <c r="Q674" s="266"/>
      <c r="R674" s="408"/>
      <c r="S674" s="408"/>
      <c r="T674" s="327"/>
      <c r="U674" s="327"/>
      <c r="V674" s="283"/>
      <c r="W674" s="283"/>
      <c r="X674" s="283"/>
      <c r="Y674" s="287"/>
      <c r="Z674" s="283"/>
      <c r="AA674" s="283"/>
      <c r="AB674" s="287"/>
      <c r="AC674" s="285"/>
      <c r="AD674" s="313"/>
      <c r="AE674" s="293"/>
      <c r="AF674" s="291"/>
      <c r="AG674" s="285"/>
      <c r="AH674" s="352"/>
      <c r="AI674" s="352"/>
      <c r="AJ674" s="266"/>
    </row>
    <row r="675" spans="2:36" s="90" customFormat="1" ht="96.6" x14ac:dyDescent="0.3">
      <c r="B675" s="225" t="s">
        <v>833</v>
      </c>
      <c r="C675" s="225" t="s">
        <v>834</v>
      </c>
      <c r="D675" s="225" t="s">
        <v>66</v>
      </c>
      <c r="E675" s="227" t="s">
        <v>67</v>
      </c>
      <c r="F675" s="227" t="s">
        <v>134</v>
      </c>
      <c r="G675" s="227" t="s">
        <v>147</v>
      </c>
      <c r="H675" s="225" t="s">
        <v>70</v>
      </c>
      <c r="I675" s="225" t="s">
        <v>79</v>
      </c>
      <c r="J675" s="11" t="s">
        <v>208</v>
      </c>
      <c r="K675" s="7" t="s">
        <v>107</v>
      </c>
      <c r="L675" s="7" t="s">
        <v>86</v>
      </c>
      <c r="M675" s="7">
        <v>40</v>
      </c>
      <c r="N675" s="273" t="s">
        <v>108</v>
      </c>
      <c r="O675" s="225" t="s">
        <v>457</v>
      </c>
      <c r="P675" s="225" t="s">
        <v>75</v>
      </c>
      <c r="Q675" s="225" t="s">
        <v>76</v>
      </c>
      <c r="R675" s="274" t="s">
        <v>77</v>
      </c>
      <c r="S675" s="274" t="s">
        <v>109</v>
      </c>
      <c r="T675" s="275">
        <f>V675+Y675</f>
        <v>214000</v>
      </c>
      <c r="U675" s="275" t="s">
        <v>79</v>
      </c>
      <c r="V675" s="276">
        <v>181900</v>
      </c>
      <c r="W675" s="276" t="s">
        <v>98</v>
      </c>
      <c r="X675" s="276" t="s">
        <v>98</v>
      </c>
      <c r="Y675" s="276">
        <v>32100</v>
      </c>
      <c r="Z675" s="276" t="s">
        <v>98</v>
      </c>
      <c r="AA675" s="276" t="s">
        <v>98</v>
      </c>
      <c r="AB675" s="276">
        <v>96145</v>
      </c>
      <c r="AC675" s="273" t="s">
        <v>149</v>
      </c>
      <c r="AD675" s="272" t="s">
        <v>79</v>
      </c>
      <c r="AE675" s="272">
        <f>V675+Y675</f>
        <v>214000</v>
      </c>
      <c r="AF675" s="273" t="s">
        <v>79</v>
      </c>
      <c r="AG675" s="273" t="s">
        <v>33</v>
      </c>
      <c r="AH675" s="273" t="s">
        <v>176</v>
      </c>
      <c r="AI675" s="273" t="s">
        <v>161</v>
      </c>
      <c r="AJ675" s="273"/>
    </row>
    <row r="676" spans="2:36" s="90" customFormat="1" ht="41.4" x14ac:dyDescent="0.3">
      <c r="B676" s="225"/>
      <c r="C676" s="225"/>
      <c r="D676" s="225"/>
      <c r="E676" s="227"/>
      <c r="F676" s="227"/>
      <c r="G676" s="227"/>
      <c r="H676" s="225"/>
      <c r="I676" s="225"/>
      <c r="J676" s="11" t="s">
        <v>111</v>
      </c>
      <c r="K676" s="7" t="s">
        <v>112</v>
      </c>
      <c r="L676" s="7" t="s">
        <v>85</v>
      </c>
      <c r="M676" s="7">
        <v>3</v>
      </c>
      <c r="N676" s="273"/>
      <c r="O676" s="225"/>
      <c r="P676" s="225"/>
      <c r="Q676" s="225"/>
      <c r="R676" s="274"/>
      <c r="S676" s="274"/>
      <c r="T676" s="275"/>
      <c r="U676" s="275"/>
      <c r="V676" s="276"/>
      <c r="W676" s="276"/>
      <c r="X676" s="276"/>
      <c r="Y676" s="276"/>
      <c r="Z676" s="276"/>
      <c r="AA676" s="276"/>
      <c r="AB676" s="276"/>
      <c r="AC676" s="273"/>
      <c r="AD676" s="272"/>
      <c r="AE676" s="272"/>
      <c r="AF676" s="225"/>
      <c r="AG676" s="273"/>
      <c r="AH676" s="273"/>
      <c r="AI676" s="273"/>
      <c r="AJ676" s="225"/>
    </row>
    <row r="677" spans="2:36" s="90" customFormat="1" ht="40.200000000000003" customHeight="1" x14ac:dyDescent="0.3">
      <c r="B677" s="225"/>
      <c r="C677" s="225"/>
      <c r="D677" s="225"/>
      <c r="E677" s="227"/>
      <c r="F677" s="227"/>
      <c r="G677" s="227"/>
      <c r="H677" s="225"/>
      <c r="I677" s="225"/>
      <c r="J677" s="11" t="s">
        <v>127</v>
      </c>
      <c r="K677" s="7" t="s">
        <v>128</v>
      </c>
      <c r="L677" s="7" t="s">
        <v>85</v>
      </c>
      <c r="M677" s="63">
        <v>100</v>
      </c>
      <c r="N677" s="273"/>
      <c r="O677" s="225"/>
      <c r="P677" s="225"/>
      <c r="Q677" s="225"/>
      <c r="R677" s="274"/>
      <c r="S677" s="274"/>
      <c r="T677" s="275"/>
      <c r="U677" s="275"/>
      <c r="V677" s="276"/>
      <c r="W677" s="276"/>
      <c r="X677" s="276"/>
      <c r="Y677" s="276"/>
      <c r="Z677" s="276"/>
      <c r="AA677" s="276"/>
      <c r="AB677" s="276"/>
      <c r="AC677" s="273"/>
      <c r="AD677" s="272"/>
      <c r="AE677" s="272"/>
      <c r="AF677" s="225"/>
      <c r="AG677" s="273"/>
      <c r="AH677" s="273"/>
      <c r="AI677" s="273"/>
      <c r="AJ677" s="225"/>
    </row>
    <row r="678" spans="2:36" s="90" customFormat="1" ht="96.6" x14ac:dyDescent="0.3">
      <c r="B678" s="225" t="s">
        <v>835</v>
      </c>
      <c r="C678" s="225" t="s">
        <v>836</v>
      </c>
      <c r="D678" s="225" t="s">
        <v>66</v>
      </c>
      <c r="E678" s="227" t="s">
        <v>67</v>
      </c>
      <c r="F678" s="227" t="s">
        <v>134</v>
      </c>
      <c r="G678" s="227" t="s">
        <v>147</v>
      </c>
      <c r="H678" s="225" t="s">
        <v>70</v>
      </c>
      <c r="I678" s="225" t="s">
        <v>79</v>
      </c>
      <c r="J678" s="11" t="s">
        <v>208</v>
      </c>
      <c r="K678" s="7" t="s">
        <v>107</v>
      </c>
      <c r="L678" s="7" t="s">
        <v>86</v>
      </c>
      <c r="M678" s="7">
        <v>40</v>
      </c>
      <c r="N678" s="273" t="s">
        <v>108</v>
      </c>
      <c r="O678" s="225" t="s">
        <v>457</v>
      </c>
      <c r="P678" s="225" t="s">
        <v>75</v>
      </c>
      <c r="Q678" s="225" t="s">
        <v>76</v>
      </c>
      <c r="R678" s="274" t="s">
        <v>77</v>
      </c>
      <c r="S678" s="274" t="s">
        <v>109</v>
      </c>
      <c r="T678" s="275">
        <f>V678+Y678</f>
        <v>32100</v>
      </c>
      <c r="U678" s="275" t="s">
        <v>79</v>
      </c>
      <c r="V678" s="276">
        <v>27285</v>
      </c>
      <c r="W678" s="276" t="s">
        <v>98</v>
      </c>
      <c r="X678" s="276" t="s">
        <v>98</v>
      </c>
      <c r="Y678" s="276">
        <v>4815</v>
      </c>
      <c r="Z678" s="276" t="s">
        <v>98</v>
      </c>
      <c r="AA678" s="276" t="s">
        <v>98</v>
      </c>
      <c r="AB678" s="276">
        <v>14421.75</v>
      </c>
      <c r="AC678" s="273" t="s">
        <v>149</v>
      </c>
      <c r="AD678" s="272" t="s">
        <v>79</v>
      </c>
      <c r="AE678" s="272">
        <f>V678+Y678</f>
        <v>32100</v>
      </c>
      <c r="AF678" s="273" t="s">
        <v>79</v>
      </c>
      <c r="AG678" s="273" t="s">
        <v>33</v>
      </c>
      <c r="AH678" s="273" t="s">
        <v>841</v>
      </c>
      <c r="AI678" s="273" t="s">
        <v>356</v>
      </c>
      <c r="AJ678" s="273"/>
    </row>
    <row r="679" spans="2:36" s="90" customFormat="1" ht="41.4" x14ac:dyDescent="0.3">
      <c r="B679" s="225"/>
      <c r="C679" s="225"/>
      <c r="D679" s="225"/>
      <c r="E679" s="227"/>
      <c r="F679" s="227"/>
      <c r="G679" s="227"/>
      <c r="H679" s="225"/>
      <c r="I679" s="225"/>
      <c r="J679" s="11" t="s">
        <v>111</v>
      </c>
      <c r="K679" s="7" t="s">
        <v>112</v>
      </c>
      <c r="L679" s="7" t="s">
        <v>85</v>
      </c>
      <c r="M679" s="7">
        <v>1</v>
      </c>
      <c r="N679" s="273"/>
      <c r="O679" s="225"/>
      <c r="P679" s="225"/>
      <c r="Q679" s="225"/>
      <c r="R679" s="274"/>
      <c r="S679" s="274"/>
      <c r="T679" s="275"/>
      <c r="U679" s="275"/>
      <c r="V679" s="276"/>
      <c r="W679" s="276"/>
      <c r="X679" s="276"/>
      <c r="Y679" s="276"/>
      <c r="Z679" s="276"/>
      <c r="AA679" s="276"/>
      <c r="AB679" s="276"/>
      <c r="AC679" s="273"/>
      <c r="AD679" s="272"/>
      <c r="AE679" s="272"/>
      <c r="AF679" s="225"/>
      <c r="AG679" s="273"/>
      <c r="AH679" s="273"/>
      <c r="AI679" s="273"/>
      <c r="AJ679" s="225"/>
    </row>
    <row r="680" spans="2:36" s="90" customFormat="1" ht="27.6" x14ac:dyDescent="0.3">
      <c r="B680" s="225"/>
      <c r="C680" s="225"/>
      <c r="D680" s="225"/>
      <c r="E680" s="227"/>
      <c r="F680" s="227"/>
      <c r="G680" s="227"/>
      <c r="H680" s="225"/>
      <c r="I680" s="225"/>
      <c r="J680" s="11" t="s">
        <v>127</v>
      </c>
      <c r="K680" s="7" t="s">
        <v>128</v>
      </c>
      <c r="L680" s="7" t="s">
        <v>85</v>
      </c>
      <c r="M680" s="63">
        <v>15</v>
      </c>
      <c r="N680" s="273"/>
      <c r="O680" s="225"/>
      <c r="P680" s="225"/>
      <c r="Q680" s="225"/>
      <c r="R680" s="274"/>
      <c r="S680" s="274"/>
      <c r="T680" s="275"/>
      <c r="U680" s="275"/>
      <c r="V680" s="276"/>
      <c r="W680" s="276"/>
      <c r="X680" s="276"/>
      <c r="Y680" s="276"/>
      <c r="Z680" s="276"/>
      <c r="AA680" s="276"/>
      <c r="AB680" s="276"/>
      <c r="AC680" s="273"/>
      <c r="AD680" s="272"/>
      <c r="AE680" s="272"/>
      <c r="AF680" s="225"/>
      <c r="AG680" s="273"/>
      <c r="AH680" s="273"/>
      <c r="AI680" s="273"/>
      <c r="AJ680" s="225"/>
    </row>
    <row r="681" spans="2:36" s="90" customFormat="1" ht="41.4" x14ac:dyDescent="0.3">
      <c r="B681" s="261" t="s">
        <v>837</v>
      </c>
      <c r="C681" s="261" t="s">
        <v>838</v>
      </c>
      <c r="D681" s="261" t="s">
        <v>66</v>
      </c>
      <c r="E681" s="227" t="s">
        <v>67</v>
      </c>
      <c r="F681" s="227" t="s">
        <v>132</v>
      </c>
      <c r="G681" s="227" t="s">
        <v>69</v>
      </c>
      <c r="H681" s="225" t="s">
        <v>70</v>
      </c>
      <c r="I681" s="225" t="s">
        <v>79</v>
      </c>
      <c r="J681" s="11" t="s">
        <v>113</v>
      </c>
      <c r="K681" s="7" t="s">
        <v>114</v>
      </c>
      <c r="L681" s="7" t="s">
        <v>115</v>
      </c>
      <c r="M681" s="7">
        <v>2</v>
      </c>
      <c r="N681" s="273" t="s">
        <v>108</v>
      </c>
      <c r="O681" s="225" t="s">
        <v>457</v>
      </c>
      <c r="P681" s="225" t="s">
        <v>75</v>
      </c>
      <c r="Q681" s="225" t="s">
        <v>76</v>
      </c>
      <c r="R681" s="274" t="s">
        <v>77</v>
      </c>
      <c r="S681" s="274" t="s">
        <v>109</v>
      </c>
      <c r="T681" s="275">
        <f>V681+Y681</f>
        <v>151940</v>
      </c>
      <c r="U681" s="275" t="s">
        <v>79</v>
      </c>
      <c r="V681" s="276">
        <v>129149</v>
      </c>
      <c r="W681" s="276" t="s">
        <v>98</v>
      </c>
      <c r="X681" s="276" t="s">
        <v>98</v>
      </c>
      <c r="Y681" s="238">
        <v>22791</v>
      </c>
      <c r="Z681" s="276" t="s">
        <v>98</v>
      </c>
      <c r="AA681" s="276" t="s">
        <v>98</v>
      </c>
      <c r="AB681" s="238">
        <v>68262.899999999994</v>
      </c>
      <c r="AC681" s="273" t="s">
        <v>80</v>
      </c>
      <c r="AD681" s="272" t="s">
        <v>79</v>
      </c>
      <c r="AE681" s="272">
        <f>V681+Y681</f>
        <v>151940</v>
      </c>
      <c r="AF681" s="225" t="s">
        <v>79</v>
      </c>
      <c r="AG681" s="273" t="s">
        <v>33</v>
      </c>
      <c r="AH681" s="232" t="s">
        <v>998</v>
      </c>
      <c r="AI681" s="232" t="s">
        <v>167</v>
      </c>
      <c r="AJ681" s="225"/>
    </row>
    <row r="682" spans="2:36" s="90" customFormat="1" ht="55.2" x14ac:dyDescent="0.3">
      <c r="B682" s="241"/>
      <c r="C682" s="241"/>
      <c r="D682" s="241"/>
      <c r="E682" s="227"/>
      <c r="F682" s="227"/>
      <c r="G682" s="227"/>
      <c r="H682" s="225"/>
      <c r="I682" s="225"/>
      <c r="J682" s="11" t="s">
        <v>116</v>
      </c>
      <c r="K682" s="7" t="s">
        <v>117</v>
      </c>
      <c r="L682" s="7" t="s">
        <v>85</v>
      </c>
      <c r="M682" s="7">
        <v>2</v>
      </c>
      <c r="N682" s="273"/>
      <c r="O682" s="225"/>
      <c r="P682" s="225"/>
      <c r="Q682" s="225"/>
      <c r="R682" s="274"/>
      <c r="S682" s="274"/>
      <c r="T682" s="275"/>
      <c r="U682" s="275"/>
      <c r="V682" s="276"/>
      <c r="W682" s="276"/>
      <c r="X682" s="276"/>
      <c r="Y682" s="239"/>
      <c r="Z682" s="276"/>
      <c r="AA682" s="276"/>
      <c r="AB682" s="239"/>
      <c r="AC682" s="273"/>
      <c r="AD682" s="272"/>
      <c r="AE682" s="272"/>
      <c r="AF682" s="225"/>
      <c r="AG682" s="273"/>
      <c r="AH682" s="233"/>
      <c r="AI682" s="233"/>
      <c r="AJ682" s="225"/>
    </row>
    <row r="683" spans="2:36" s="90" customFormat="1" ht="41.4" x14ac:dyDescent="0.3">
      <c r="B683" s="241"/>
      <c r="C683" s="241"/>
      <c r="D683" s="241"/>
      <c r="E683" s="227"/>
      <c r="F683" s="227"/>
      <c r="G683" s="227"/>
      <c r="H683" s="225"/>
      <c r="I683" s="225"/>
      <c r="J683" s="11" t="s">
        <v>209</v>
      </c>
      <c r="K683" s="7" t="s">
        <v>118</v>
      </c>
      <c r="L683" s="7" t="s">
        <v>119</v>
      </c>
      <c r="M683" s="7">
        <v>2</v>
      </c>
      <c r="N683" s="273"/>
      <c r="O683" s="225"/>
      <c r="P683" s="225"/>
      <c r="Q683" s="225"/>
      <c r="R683" s="274"/>
      <c r="S683" s="274"/>
      <c r="T683" s="275"/>
      <c r="U683" s="275"/>
      <c r="V683" s="276"/>
      <c r="W683" s="276"/>
      <c r="X683" s="276"/>
      <c r="Y683" s="239"/>
      <c r="Z683" s="276"/>
      <c r="AA683" s="276"/>
      <c r="AB683" s="239"/>
      <c r="AC683" s="273"/>
      <c r="AD683" s="272"/>
      <c r="AE683" s="272"/>
      <c r="AF683" s="225"/>
      <c r="AG683" s="273"/>
      <c r="AH683" s="233"/>
      <c r="AI683" s="233"/>
      <c r="AJ683" s="225"/>
    </row>
    <row r="684" spans="2:36" s="90" customFormat="1" ht="40.200000000000003" customHeight="1" x14ac:dyDescent="0.3">
      <c r="B684" s="242"/>
      <c r="C684" s="242"/>
      <c r="D684" s="242"/>
      <c r="E684" s="227"/>
      <c r="F684" s="311"/>
      <c r="G684" s="311"/>
      <c r="H684" s="225"/>
      <c r="I684" s="225"/>
      <c r="J684" s="28" t="s">
        <v>120</v>
      </c>
      <c r="K684" s="14" t="s">
        <v>121</v>
      </c>
      <c r="L684" s="14" t="s">
        <v>119</v>
      </c>
      <c r="M684" s="71">
        <v>2</v>
      </c>
      <c r="N684" s="273"/>
      <c r="O684" s="261"/>
      <c r="P684" s="225"/>
      <c r="Q684" s="225"/>
      <c r="R684" s="274"/>
      <c r="S684" s="274"/>
      <c r="T684" s="235"/>
      <c r="U684" s="235"/>
      <c r="V684" s="238"/>
      <c r="W684" s="238"/>
      <c r="X684" s="238"/>
      <c r="Y684" s="239"/>
      <c r="Z684" s="238"/>
      <c r="AA684" s="238"/>
      <c r="AB684" s="239"/>
      <c r="AC684" s="232"/>
      <c r="AD684" s="272"/>
      <c r="AE684" s="292"/>
      <c r="AF684" s="261"/>
      <c r="AG684" s="232"/>
      <c r="AH684" s="234"/>
      <c r="AI684" s="234"/>
      <c r="AJ684" s="225"/>
    </row>
    <row r="685" spans="2:36" s="90" customFormat="1" ht="96.6" x14ac:dyDescent="0.3">
      <c r="B685" s="225" t="s">
        <v>839</v>
      </c>
      <c r="C685" s="225" t="s">
        <v>840</v>
      </c>
      <c r="D685" s="225" t="s">
        <v>66</v>
      </c>
      <c r="E685" s="227" t="s">
        <v>67</v>
      </c>
      <c r="F685" s="227" t="s">
        <v>134</v>
      </c>
      <c r="G685" s="227" t="s">
        <v>147</v>
      </c>
      <c r="H685" s="225" t="s">
        <v>70</v>
      </c>
      <c r="I685" s="225" t="s">
        <v>79</v>
      </c>
      <c r="J685" s="11" t="s">
        <v>208</v>
      </c>
      <c r="K685" s="7" t="s">
        <v>107</v>
      </c>
      <c r="L685" s="7" t="s">
        <v>86</v>
      </c>
      <c r="M685" s="7">
        <v>40</v>
      </c>
      <c r="N685" s="273" t="s">
        <v>108</v>
      </c>
      <c r="O685" s="225" t="s">
        <v>457</v>
      </c>
      <c r="P685" s="225" t="s">
        <v>75</v>
      </c>
      <c r="Q685" s="225" t="s">
        <v>76</v>
      </c>
      <c r="R685" s="274" t="s">
        <v>77</v>
      </c>
      <c r="S685" s="274" t="s">
        <v>109</v>
      </c>
      <c r="T685" s="275">
        <f>V685+Y685</f>
        <v>64200</v>
      </c>
      <c r="U685" s="275" t="s">
        <v>79</v>
      </c>
      <c r="V685" s="238">
        <v>54570</v>
      </c>
      <c r="W685" s="276" t="s">
        <v>98</v>
      </c>
      <c r="X685" s="276" t="s">
        <v>98</v>
      </c>
      <c r="Y685" s="276">
        <v>9630</v>
      </c>
      <c r="Z685" s="276" t="s">
        <v>98</v>
      </c>
      <c r="AA685" s="276" t="s">
        <v>98</v>
      </c>
      <c r="AB685" s="276">
        <v>28843.5</v>
      </c>
      <c r="AC685" s="273" t="s">
        <v>149</v>
      </c>
      <c r="AD685" s="272" t="s">
        <v>79</v>
      </c>
      <c r="AE685" s="272">
        <f>V685+Y685</f>
        <v>64200</v>
      </c>
      <c r="AF685" s="273" t="s">
        <v>79</v>
      </c>
      <c r="AG685" s="273" t="s">
        <v>33</v>
      </c>
      <c r="AH685" s="232" t="s">
        <v>167</v>
      </c>
      <c r="AI685" s="232" t="s">
        <v>407</v>
      </c>
      <c r="AJ685" s="273"/>
    </row>
    <row r="686" spans="2:36" s="90" customFormat="1" ht="57" customHeight="1" x14ac:dyDescent="0.3">
      <c r="B686" s="225"/>
      <c r="C686" s="225"/>
      <c r="D686" s="225"/>
      <c r="E686" s="227"/>
      <c r="F686" s="227"/>
      <c r="G686" s="227"/>
      <c r="H686" s="225"/>
      <c r="I686" s="225"/>
      <c r="J686" s="11" t="s">
        <v>111</v>
      </c>
      <c r="K686" s="7" t="s">
        <v>112</v>
      </c>
      <c r="L686" s="7" t="s">
        <v>85</v>
      </c>
      <c r="M686" s="7">
        <v>1</v>
      </c>
      <c r="N686" s="273"/>
      <c r="O686" s="225"/>
      <c r="P686" s="225"/>
      <c r="Q686" s="225"/>
      <c r="R686" s="274"/>
      <c r="S686" s="274"/>
      <c r="T686" s="275"/>
      <c r="U686" s="275"/>
      <c r="V686" s="239"/>
      <c r="W686" s="276"/>
      <c r="X686" s="276"/>
      <c r="Y686" s="276"/>
      <c r="Z686" s="276"/>
      <c r="AA686" s="276"/>
      <c r="AB686" s="276"/>
      <c r="AC686" s="273"/>
      <c r="AD686" s="272"/>
      <c r="AE686" s="272"/>
      <c r="AF686" s="225"/>
      <c r="AG686" s="273"/>
      <c r="AH686" s="233"/>
      <c r="AI686" s="233"/>
      <c r="AJ686" s="225"/>
    </row>
    <row r="687" spans="2:36" s="90" customFormat="1" ht="67.2" customHeight="1" x14ac:dyDescent="0.3">
      <c r="B687" s="225"/>
      <c r="C687" s="225"/>
      <c r="D687" s="225"/>
      <c r="E687" s="227"/>
      <c r="F687" s="227"/>
      <c r="G687" s="227"/>
      <c r="H687" s="225"/>
      <c r="I687" s="225"/>
      <c r="J687" s="11" t="s">
        <v>127</v>
      </c>
      <c r="K687" s="7" t="s">
        <v>128</v>
      </c>
      <c r="L687" s="7" t="s">
        <v>85</v>
      </c>
      <c r="M687" s="63">
        <v>30</v>
      </c>
      <c r="N687" s="273"/>
      <c r="O687" s="225"/>
      <c r="P687" s="225"/>
      <c r="Q687" s="225"/>
      <c r="R687" s="274"/>
      <c r="S687" s="274"/>
      <c r="T687" s="275"/>
      <c r="U687" s="275"/>
      <c r="V687" s="240"/>
      <c r="W687" s="276"/>
      <c r="X687" s="276"/>
      <c r="Y687" s="276"/>
      <c r="Z687" s="276"/>
      <c r="AA687" s="276"/>
      <c r="AB687" s="276"/>
      <c r="AC687" s="273"/>
      <c r="AD687" s="272"/>
      <c r="AE687" s="272"/>
      <c r="AF687" s="225"/>
      <c r="AG687" s="273"/>
      <c r="AH687" s="234"/>
      <c r="AI687" s="234"/>
      <c r="AJ687" s="225"/>
    </row>
    <row r="688" spans="2:36" s="90" customFormat="1" ht="96.6" x14ac:dyDescent="0.3">
      <c r="B688" s="225" t="s">
        <v>1122</v>
      </c>
      <c r="C688" s="225" t="s">
        <v>834</v>
      </c>
      <c r="D688" s="225" t="s">
        <v>66</v>
      </c>
      <c r="E688" s="227" t="s">
        <v>67</v>
      </c>
      <c r="F688" s="227" t="s">
        <v>134</v>
      </c>
      <c r="G688" s="227" t="s">
        <v>147</v>
      </c>
      <c r="H688" s="225" t="s">
        <v>70</v>
      </c>
      <c r="I688" s="225" t="s">
        <v>79</v>
      </c>
      <c r="J688" s="11" t="s">
        <v>208</v>
      </c>
      <c r="K688" s="7" t="s">
        <v>107</v>
      </c>
      <c r="L688" s="7" t="s">
        <v>86</v>
      </c>
      <c r="M688" s="7">
        <v>40</v>
      </c>
      <c r="N688" s="273" t="s">
        <v>108</v>
      </c>
      <c r="O688" s="225" t="s">
        <v>457</v>
      </c>
      <c r="P688" s="225" t="s">
        <v>75</v>
      </c>
      <c r="Q688" s="225" t="s">
        <v>76</v>
      </c>
      <c r="R688" s="274" t="s">
        <v>77</v>
      </c>
      <c r="S688" s="274" t="s">
        <v>109</v>
      </c>
      <c r="T688" s="527">
        <f>V688+Y688</f>
        <v>91217.790000000008</v>
      </c>
      <c r="U688" s="527" t="s">
        <v>79</v>
      </c>
      <c r="V688" s="369">
        <v>77535.13</v>
      </c>
      <c r="W688" s="369" t="s">
        <v>98</v>
      </c>
      <c r="X688" s="369" t="s">
        <v>98</v>
      </c>
      <c r="Y688" s="369">
        <v>13682.66</v>
      </c>
      <c r="Z688" s="369" t="s">
        <v>98</v>
      </c>
      <c r="AA688" s="369" t="s">
        <v>98</v>
      </c>
      <c r="AB688" s="369">
        <v>40981.96</v>
      </c>
      <c r="AC688" s="273" t="s">
        <v>149</v>
      </c>
      <c r="AD688" s="272" t="s">
        <v>79</v>
      </c>
      <c r="AE688" s="272">
        <f>V688+Y688</f>
        <v>91217.790000000008</v>
      </c>
      <c r="AF688" s="273" t="s">
        <v>79</v>
      </c>
      <c r="AG688" s="273" t="s">
        <v>33</v>
      </c>
      <c r="AH688" s="273" t="s">
        <v>166</v>
      </c>
      <c r="AI688" s="273" t="s">
        <v>167</v>
      </c>
      <c r="AJ688" s="273"/>
    </row>
    <row r="689" spans="2:36" s="90" customFormat="1" ht="41.4" x14ac:dyDescent="0.3">
      <c r="B689" s="225"/>
      <c r="C689" s="225"/>
      <c r="D689" s="225"/>
      <c r="E689" s="227"/>
      <c r="F689" s="227"/>
      <c r="G689" s="227"/>
      <c r="H689" s="225"/>
      <c r="I689" s="225"/>
      <c r="J689" s="11" t="s">
        <v>111</v>
      </c>
      <c r="K689" s="7" t="s">
        <v>112</v>
      </c>
      <c r="L689" s="7" t="s">
        <v>85</v>
      </c>
      <c r="M689" s="7">
        <v>1</v>
      </c>
      <c r="N689" s="273"/>
      <c r="O689" s="225"/>
      <c r="P689" s="225"/>
      <c r="Q689" s="225"/>
      <c r="R689" s="274"/>
      <c r="S689" s="274"/>
      <c r="T689" s="527"/>
      <c r="U689" s="527"/>
      <c r="V689" s="369"/>
      <c r="W689" s="369"/>
      <c r="X689" s="369"/>
      <c r="Y689" s="369"/>
      <c r="Z689" s="369"/>
      <c r="AA689" s="369"/>
      <c r="AB689" s="369"/>
      <c r="AC689" s="273"/>
      <c r="AD689" s="272"/>
      <c r="AE689" s="272"/>
      <c r="AF689" s="225"/>
      <c r="AG689" s="273"/>
      <c r="AH689" s="273"/>
      <c r="AI689" s="273"/>
      <c r="AJ689" s="225"/>
    </row>
    <row r="690" spans="2:36" s="90" customFormat="1" ht="40.200000000000003" customHeight="1" x14ac:dyDescent="0.3">
      <c r="B690" s="225"/>
      <c r="C690" s="225"/>
      <c r="D690" s="225"/>
      <c r="E690" s="227"/>
      <c r="F690" s="227"/>
      <c r="G690" s="227"/>
      <c r="H690" s="225"/>
      <c r="I690" s="225"/>
      <c r="J690" s="11" t="s">
        <v>127</v>
      </c>
      <c r="K690" s="7" t="s">
        <v>128</v>
      </c>
      <c r="L690" s="7" t="s">
        <v>85</v>
      </c>
      <c r="M690" s="63">
        <v>43</v>
      </c>
      <c r="N690" s="273"/>
      <c r="O690" s="225"/>
      <c r="P690" s="225"/>
      <c r="Q690" s="225"/>
      <c r="R690" s="274"/>
      <c r="S690" s="274"/>
      <c r="T690" s="527"/>
      <c r="U690" s="527"/>
      <c r="V690" s="369"/>
      <c r="W690" s="369"/>
      <c r="X690" s="369"/>
      <c r="Y690" s="369"/>
      <c r="Z690" s="369"/>
      <c r="AA690" s="369"/>
      <c r="AB690" s="369"/>
      <c r="AC690" s="273"/>
      <c r="AD690" s="272"/>
      <c r="AE690" s="272"/>
      <c r="AF690" s="225"/>
      <c r="AG690" s="273"/>
      <c r="AH690" s="273"/>
      <c r="AI690" s="273"/>
      <c r="AJ690" s="225"/>
    </row>
    <row r="691" spans="2:36" ht="144" customHeight="1" x14ac:dyDescent="0.3">
      <c r="B691" s="291" t="s">
        <v>1173</v>
      </c>
      <c r="C691" s="291" t="s">
        <v>756</v>
      </c>
      <c r="D691" s="291" t="s">
        <v>66</v>
      </c>
      <c r="E691" s="305" t="s">
        <v>67</v>
      </c>
      <c r="F691" s="305" t="s">
        <v>134</v>
      </c>
      <c r="G691" s="308" t="s">
        <v>147</v>
      </c>
      <c r="H691" s="291" t="s">
        <v>70</v>
      </c>
      <c r="I691" s="291" t="s">
        <v>98</v>
      </c>
      <c r="J691" s="20" t="s">
        <v>757</v>
      </c>
      <c r="K691" s="27" t="s">
        <v>107</v>
      </c>
      <c r="L691" s="57" t="s">
        <v>718</v>
      </c>
      <c r="M691" s="57">
        <v>40</v>
      </c>
      <c r="N691" s="285" t="s">
        <v>108</v>
      </c>
      <c r="O691" s="291" t="s">
        <v>758</v>
      </c>
      <c r="P691" s="291" t="s">
        <v>75</v>
      </c>
      <c r="Q691" s="291" t="s">
        <v>76</v>
      </c>
      <c r="R691" s="478" t="s">
        <v>77</v>
      </c>
      <c r="S691" s="408" t="s">
        <v>109</v>
      </c>
      <c r="T691" s="312">
        <f>V691+Y691</f>
        <v>292864.32</v>
      </c>
      <c r="U691" s="312">
        <f>+T691/M692</f>
        <v>146432.16</v>
      </c>
      <c r="V691" s="293">
        <v>248934.67</v>
      </c>
      <c r="W691" s="284" t="s">
        <v>98</v>
      </c>
      <c r="X691" s="284" t="s">
        <v>98</v>
      </c>
      <c r="Y691" s="293">
        <v>43929.65</v>
      </c>
      <c r="Z691" s="284" t="s">
        <v>98</v>
      </c>
      <c r="AA691" s="284" t="s">
        <v>98</v>
      </c>
      <c r="AB691" s="293">
        <v>55783.68</v>
      </c>
      <c r="AC691" s="314" t="s">
        <v>149</v>
      </c>
      <c r="AD691" s="313" t="s">
        <v>79</v>
      </c>
      <c r="AE691" s="313">
        <f>V691+Y691</f>
        <v>292864.32</v>
      </c>
      <c r="AF691" s="314" t="s">
        <v>79</v>
      </c>
      <c r="AG691" s="314" t="s">
        <v>33</v>
      </c>
      <c r="AH691" s="606" t="s">
        <v>158</v>
      </c>
      <c r="AI691" s="606" t="s">
        <v>176</v>
      </c>
      <c r="AJ691" s="314"/>
    </row>
    <row r="692" spans="2:36" ht="65.25" customHeight="1" x14ac:dyDescent="0.3">
      <c r="B692" s="289"/>
      <c r="C692" s="289"/>
      <c r="D692" s="289"/>
      <c r="E692" s="306"/>
      <c r="F692" s="306"/>
      <c r="G692" s="308"/>
      <c r="H692" s="289"/>
      <c r="I692" s="289"/>
      <c r="J692" s="20" t="s">
        <v>111</v>
      </c>
      <c r="K692" s="27" t="s">
        <v>112</v>
      </c>
      <c r="L692" s="27" t="s">
        <v>85</v>
      </c>
      <c r="M692" s="27">
        <v>2</v>
      </c>
      <c r="N692" s="296"/>
      <c r="O692" s="289"/>
      <c r="P692" s="289"/>
      <c r="Q692" s="289"/>
      <c r="R692" s="479"/>
      <c r="S692" s="408"/>
      <c r="T692" s="312"/>
      <c r="U692" s="312"/>
      <c r="V692" s="294"/>
      <c r="W692" s="284"/>
      <c r="X692" s="284"/>
      <c r="Y692" s="294"/>
      <c r="Z692" s="284"/>
      <c r="AA692" s="284"/>
      <c r="AB692" s="294"/>
      <c r="AC692" s="314"/>
      <c r="AD692" s="313"/>
      <c r="AE692" s="313"/>
      <c r="AF692" s="266"/>
      <c r="AG692" s="314"/>
      <c r="AH692" s="607"/>
      <c r="AI692" s="607"/>
      <c r="AJ692" s="266"/>
    </row>
    <row r="693" spans="2:36" ht="60" customHeight="1" x14ac:dyDescent="0.3">
      <c r="B693" s="290"/>
      <c r="C693" s="290"/>
      <c r="D693" s="290"/>
      <c r="E693" s="307"/>
      <c r="F693" s="307"/>
      <c r="G693" s="308"/>
      <c r="H693" s="290"/>
      <c r="I693" s="290"/>
      <c r="J693" s="20" t="s">
        <v>127</v>
      </c>
      <c r="K693" s="27" t="s">
        <v>128</v>
      </c>
      <c r="L693" s="27" t="s">
        <v>85</v>
      </c>
      <c r="M693" s="27">
        <v>190</v>
      </c>
      <c r="N693" s="297"/>
      <c r="O693" s="290"/>
      <c r="P693" s="290"/>
      <c r="Q693" s="290"/>
      <c r="R693" s="439"/>
      <c r="S693" s="408"/>
      <c r="T693" s="312"/>
      <c r="U693" s="312"/>
      <c r="V693" s="295"/>
      <c r="W693" s="284"/>
      <c r="X693" s="284"/>
      <c r="Y693" s="295"/>
      <c r="Z693" s="284"/>
      <c r="AA693" s="284"/>
      <c r="AB693" s="295"/>
      <c r="AC693" s="314"/>
      <c r="AD693" s="313"/>
      <c r="AE693" s="313"/>
      <c r="AF693" s="266"/>
      <c r="AG693" s="314"/>
      <c r="AH693" s="608"/>
      <c r="AI693" s="608"/>
      <c r="AJ693" s="266"/>
    </row>
    <row r="694" spans="2:36" ht="143.25" customHeight="1" x14ac:dyDescent="0.3">
      <c r="B694" s="261" t="s">
        <v>750</v>
      </c>
      <c r="C694" s="261" t="s">
        <v>744</v>
      </c>
      <c r="D694" s="261" t="s">
        <v>66</v>
      </c>
      <c r="E694" s="311" t="s">
        <v>67</v>
      </c>
      <c r="F694" s="311" t="s">
        <v>134</v>
      </c>
      <c r="G694" s="227" t="s">
        <v>147</v>
      </c>
      <c r="H694" s="261" t="s">
        <v>70</v>
      </c>
      <c r="I694" s="261" t="s">
        <v>98</v>
      </c>
      <c r="J694" s="11" t="s">
        <v>757</v>
      </c>
      <c r="K694" s="7" t="s">
        <v>107</v>
      </c>
      <c r="L694" s="14" t="s">
        <v>718</v>
      </c>
      <c r="M694" s="14">
        <v>40</v>
      </c>
      <c r="N694" s="232" t="s">
        <v>108</v>
      </c>
      <c r="O694" s="261" t="s">
        <v>758</v>
      </c>
      <c r="P694" s="261" t="s">
        <v>75</v>
      </c>
      <c r="Q694" s="261" t="s">
        <v>76</v>
      </c>
      <c r="R694" s="309" t="s">
        <v>77</v>
      </c>
      <c r="S694" s="274" t="s">
        <v>109</v>
      </c>
      <c r="T694" s="275">
        <f>V694+Y694</f>
        <v>101220</v>
      </c>
      <c r="U694" s="275">
        <f>+T694</f>
        <v>101220</v>
      </c>
      <c r="V694" s="292">
        <v>86037</v>
      </c>
      <c r="W694" s="276" t="s">
        <v>98</v>
      </c>
      <c r="X694" s="276" t="s">
        <v>98</v>
      </c>
      <c r="Y694" s="292">
        <v>15183</v>
      </c>
      <c r="Z694" s="276" t="s">
        <v>98</v>
      </c>
      <c r="AA694" s="276" t="s">
        <v>98</v>
      </c>
      <c r="AB694" s="292">
        <v>19280</v>
      </c>
      <c r="AC694" s="273" t="s">
        <v>149</v>
      </c>
      <c r="AD694" s="272" t="s">
        <v>79</v>
      </c>
      <c r="AE694" s="272">
        <f>V694+Y694</f>
        <v>101220</v>
      </c>
      <c r="AF694" s="273" t="s">
        <v>79</v>
      </c>
      <c r="AG694" s="273" t="s">
        <v>33</v>
      </c>
      <c r="AH694" s="366" t="s">
        <v>158</v>
      </c>
      <c r="AI694" s="366" t="s">
        <v>176</v>
      </c>
      <c r="AJ694" s="273"/>
    </row>
    <row r="695" spans="2:36" ht="57.75" customHeight="1" x14ac:dyDescent="0.3">
      <c r="B695" s="241"/>
      <c r="C695" s="241"/>
      <c r="D695" s="241"/>
      <c r="E695" s="249"/>
      <c r="F695" s="249"/>
      <c r="G695" s="227"/>
      <c r="H695" s="241"/>
      <c r="I695" s="241"/>
      <c r="J695" s="11" t="s">
        <v>111</v>
      </c>
      <c r="K695" s="7" t="s">
        <v>112</v>
      </c>
      <c r="L695" s="7" t="s">
        <v>85</v>
      </c>
      <c r="M695" s="7">
        <v>1</v>
      </c>
      <c r="N695" s="233"/>
      <c r="O695" s="241"/>
      <c r="P695" s="241"/>
      <c r="Q695" s="241"/>
      <c r="R695" s="255"/>
      <c r="S695" s="274"/>
      <c r="T695" s="275"/>
      <c r="U695" s="275"/>
      <c r="V695" s="257"/>
      <c r="W695" s="276"/>
      <c r="X695" s="276"/>
      <c r="Y695" s="257"/>
      <c r="Z695" s="276"/>
      <c r="AA695" s="276"/>
      <c r="AB695" s="257"/>
      <c r="AC695" s="273"/>
      <c r="AD695" s="272"/>
      <c r="AE695" s="272"/>
      <c r="AF695" s="225"/>
      <c r="AG695" s="273"/>
      <c r="AH695" s="367"/>
      <c r="AI695" s="367"/>
      <c r="AJ695" s="225"/>
    </row>
    <row r="696" spans="2:36" ht="72.75" customHeight="1" x14ac:dyDescent="0.3">
      <c r="B696" s="242"/>
      <c r="C696" s="242"/>
      <c r="D696" s="242"/>
      <c r="E696" s="265"/>
      <c r="F696" s="265"/>
      <c r="G696" s="227"/>
      <c r="H696" s="242"/>
      <c r="I696" s="242"/>
      <c r="J696" s="11" t="s">
        <v>127</v>
      </c>
      <c r="K696" s="7" t="s">
        <v>128</v>
      </c>
      <c r="L696" s="7" t="s">
        <v>85</v>
      </c>
      <c r="M696" s="7">
        <v>48</v>
      </c>
      <c r="N696" s="234"/>
      <c r="O696" s="242"/>
      <c r="P696" s="242"/>
      <c r="Q696" s="242"/>
      <c r="R696" s="256"/>
      <c r="S696" s="274"/>
      <c r="T696" s="275"/>
      <c r="U696" s="275"/>
      <c r="V696" s="258"/>
      <c r="W696" s="276"/>
      <c r="X696" s="276"/>
      <c r="Y696" s="258"/>
      <c r="Z696" s="276"/>
      <c r="AA696" s="276"/>
      <c r="AB696" s="258"/>
      <c r="AC696" s="273"/>
      <c r="AD696" s="272"/>
      <c r="AE696" s="272"/>
      <c r="AF696" s="225"/>
      <c r="AG696" s="273"/>
      <c r="AH696" s="368"/>
      <c r="AI696" s="368"/>
      <c r="AJ696" s="225"/>
    </row>
    <row r="697" spans="2:36" ht="120" customHeight="1" x14ac:dyDescent="0.3">
      <c r="B697" s="261" t="s">
        <v>751</v>
      </c>
      <c r="C697" s="261" t="s">
        <v>745</v>
      </c>
      <c r="D697" s="261" t="s">
        <v>66</v>
      </c>
      <c r="E697" s="311" t="s">
        <v>67</v>
      </c>
      <c r="F697" s="311" t="s">
        <v>134</v>
      </c>
      <c r="G697" s="227" t="s">
        <v>147</v>
      </c>
      <c r="H697" s="261" t="s">
        <v>70</v>
      </c>
      <c r="I697" s="261" t="s">
        <v>98</v>
      </c>
      <c r="J697" s="11" t="s">
        <v>757</v>
      </c>
      <c r="K697" s="7" t="s">
        <v>107</v>
      </c>
      <c r="L697" s="14" t="s">
        <v>718</v>
      </c>
      <c r="M697" s="14">
        <v>40</v>
      </c>
      <c r="N697" s="232" t="s">
        <v>108</v>
      </c>
      <c r="O697" s="261" t="s">
        <v>758</v>
      </c>
      <c r="P697" s="261" t="s">
        <v>75</v>
      </c>
      <c r="Q697" s="261" t="s">
        <v>76</v>
      </c>
      <c r="R697" s="309" t="s">
        <v>77</v>
      </c>
      <c r="S697" s="274" t="s">
        <v>109</v>
      </c>
      <c r="T697" s="275">
        <f>V697+Y697</f>
        <v>84000</v>
      </c>
      <c r="U697" s="275">
        <f>+T697</f>
        <v>84000</v>
      </c>
      <c r="V697" s="292">
        <v>71400</v>
      </c>
      <c r="W697" s="276" t="s">
        <v>98</v>
      </c>
      <c r="X697" s="276" t="s">
        <v>98</v>
      </c>
      <c r="Y697" s="292">
        <v>12600</v>
      </c>
      <c r="Z697" s="276" t="s">
        <v>98</v>
      </c>
      <c r="AA697" s="276" t="s">
        <v>98</v>
      </c>
      <c r="AB697" s="292">
        <v>16000</v>
      </c>
      <c r="AC697" s="273" t="s">
        <v>149</v>
      </c>
      <c r="AD697" s="272" t="s">
        <v>79</v>
      </c>
      <c r="AE697" s="272">
        <f>V697+Y697</f>
        <v>84000</v>
      </c>
      <c r="AF697" s="273" t="s">
        <v>79</v>
      </c>
      <c r="AG697" s="273" t="s">
        <v>33</v>
      </c>
      <c r="AH697" s="366" t="s">
        <v>158</v>
      </c>
      <c r="AI697" s="366" t="s">
        <v>176</v>
      </c>
      <c r="AJ697" s="273"/>
    </row>
    <row r="698" spans="2:36" ht="76.5" customHeight="1" x14ac:dyDescent="0.3">
      <c r="B698" s="241"/>
      <c r="C698" s="241"/>
      <c r="D698" s="241"/>
      <c r="E698" s="249"/>
      <c r="F698" s="249"/>
      <c r="G698" s="227"/>
      <c r="H698" s="241"/>
      <c r="I698" s="241"/>
      <c r="J698" s="11" t="s">
        <v>111</v>
      </c>
      <c r="K698" s="7" t="s">
        <v>112</v>
      </c>
      <c r="L698" s="7" t="s">
        <v>85</v>
      </c>
      <c r="M698" s="7">
        <v>1</v>
      </c>
      <c r="N698" s="233"/>
      <c r="O698" s="241"/>
      <c r="P698" s="241"/>
      <c r="Q698" s="241"/>
      <c r="R698" s="255"/>
      <c r="S698" s="274"/>
      <c r="T698" s="275"/>
      <c r="U698" s="275"/>
      <c r="V698" s="257"/>
      <c r="W698" s="276"/>
      <c r="X698" s="276"/>
      <c r="Y698" s="257"/>
      <c r="Z698" s="276"/>
      <c r="AA698" s="276"/>
      <c r="AB698" s="257"/>
      <c r="AC698" s="273"/>
      <c r="AD698" s="272"/>
      <c r="AE698" s="272"/>
      <c r="AF698" s="225"/>
      <c r="AG698" s="273"/>
      <c r="AH698" s="367"/>
      <c r="AI698" s="367"/>
      <c r="AJ698" s="225"/>
    </row>
    <row r="699" spans="2:36" ht="75" customHeight="1" x14ac:dyDescent="0.3">
      <c r="B699" s="242"/>
      <c r="C699" s="242"/>
      <c r="D699" s="242"/>
      <c r="E699" s="265"/>
      <c r="F699" s="265"/>
      <c r="G699" s="227"/>
      <c r="H699" s="242"/>
      <c r="I699" s="242"/>
      <c r="J699" s="11" t="s">
        <v>127</v>
      </c>
      <c r="K699" s="7" t="s">
        <v>128</v>
      </c>
      <c r="L699" s="7" t="s">
        <v>85</v>
      </c>
      <c r="M699" s="7">
        <v>50</v>
      </c>
      <c r="N699" s="234"/>
      <c r="O699" s="242"/>
      <c r="P699" s="242"/>
      <c r="Q699" s="242"/>
      <c r="R699" s="256"/>
      <c r="S699" s="274"/>
      <c r="T699" s="275"/>
      <c r="U699" s="275"/>
      <c r="V699" s="258"/>
      <c r="W699" s="276"/>
      <c r="X699" s="276"/>
      <c r="Y699" s="258"/>
      <c r="Z699" s="276"/>
      <c r="AA699" s="276"/>
      <c r="AB699" s="258"/>
      <c r="AC699" s="273"/>
      <c r="AD699" s="272"/>
      <c r="AE699" s="272"/>
      <c r="AF699" s="225"/>
      <c r="AG699" s="273"/>
      <c r="AH699" s="368"/>
      <c r="AI699" s="368"/>
      <c r="AJ699" s="225"/>
    </row>
    <row r="700" spans="2:36" ht="149.25" customHeight="1" x14ac:dyDescent="0.3">
      <c r="B700" s="261" t="s">
        <v>752</v>
      </c>
      <c r="C700" s="261" t="s">
        <v>746</v>
      </c>
      <c r="D700" s="261" t="s">
        <v>66</v>
      </c>
      <c r="E700" s="311" t="s">
        <v>67</v>
      </c>
      <c r="F700" s="311" t="s">
        <v>134</v>
      </c>
      <c r="G700" s="227" t="s">
        <v>147</v>
      </c>
      <c r="H700" s="261" t="s">
        <v>70</v>
      </c>
      <c r="I700" s="261" t="s">
        <v>98</v>
      </c>
      <c r="J700" s="11" t="s">
        <v>757</v>
      </c>
      <c r="K700" s="7" t="s">
        <v>107</v>
      </c>
      <c r="L700" s="14" t="s">
        <v>718</v>
      </c>
      <c r="M700" s="14">
        <v>40</v>
      </c>
      <c r="N700" s="232" t="s">
        <v>108</v>
      </c>
      <c r="O700" s="261" t="s">
        <v>758</v>
      </c>
      <c r="P700" s="261" t="s">
        <v>75</v>
      </c>
      <c r="Q700" s="261" t="s">
        <v>76</v>
      </c>
      <c r="R700" s="309" t="s">
        <v>77</v>
      </c>
      <c r="S700" s="274" t="s">
        <v>109</v>
      </c>
      <c r="T700" s="275">
        <f>V700+Y700</f>
        <v>50400</v>
      </c>
      <c r="U700" s="275">
        <f>+T700</f>
        <v>50400</v>
      </c>
      <c r="V700" s="292">
        <v>42840</v>
      </c>
      <c r="W700" s="276" t="s">
        <v>98</v>
      </c>
      <c r="X700" s="276" t="s">
        <v>98</v>
      </c>
      <c r="Y700" s="292">
        <v>7560</v>
      </c>
      <c r="Z700" s="276" t="s">
        <v>98</v>
      </c>
      <c r="AA700" s="276" t="s">
        <v>98</v>
      </c>
      <c r="AB700" s="292">
        <v>9600</v>
      </c>
      <c r="AC700" s="273" t="s">
        <v>149</v>
      </c>
      <c r="AD700" s="272" t="s">
        <v>79</v>
      </c>
      <c r="AE700" s="272">
        <f>V700+Y700</f>
        <v>50400</v>
      </c>
      <c r="AF700" s="273" t="s">
        <v>79</v>
      </c>
      <c r="AG700" s="273" t="s">
        <v>33</v>
      </c>
      <c r="AH700" s="366" t="s">
        <v>759</v>
      </c>
      <c r="AI700" s="366" t="s">
        <v>356</v>
      </c>
      <c r="AJ700" s="273"/>
    </row>
    <row r="701" spans="2:36" ht="70.5" customHeight="1" x14ac:dyDescent="0.3">
      <c r="B701" s="241"/>
      <c r="C701" s="241"/>
      <c r="D701" s="241"/>
      <c r="E701" s="249"/>
      <c r="F701" s="249"/>
      <c r="G701" s="227"/>
      <c r="H701" s="241"/>
      <c r="I701" s="241"/>
      <c r="J701" s="11" t="s">
        <v>111</v>
      </c>
      <c r="K701" s="7" t="s">
        <v>112</v>
      </c>
      <c r="L701" s="7" t="s">
        <v>85</v>
      </c>
      <c r="M701" s="7">
        <v>1</v>
      </c>
      <c r="N701" s="233"/>
      <c r="O701" s="241"/>
      <c r="P701" s="241"/>
      <c r="Q701" s="241"/>
      <c r="R701" s="255"/>
      <c r="S701" s="274"/>
      <c r="T701" s="275"/>
      <c r="U701" s="275"/>
      <c r="V701" s="257"/>
      <c r="W701" s="276"/>
      <c r="X701" s="276"/>
      <c r="Y701" s="257"/>
      <c r="Z701" s="276"/>
      <c r="AA701" s="276"/>
      <c r="AB701" s="257"/>
      <c r="AC701" s="273"/>
      <c r="AD701" s="272"/>
      <c r="AE701" s="272"/>
      <c r="AF701" s="225"/>
      <c r="AG701" s="273"/>
      <c r="AH701" s="367"/>
      <c r="AI701" s="367"/>
      <c r="AJ701" s="225"/>
    </row>
    <row r="702" spans="2:36" ht="58.5" customHeight="1" x14ac:dyDescent="0.3">
      <c r="B702" s="242"/>
      <c r="C702" s="242"/>
      <c r="D702" s="242"/>
      <c r="E702" s="265"/>
      <c r="F702" s="265"/>
      <c r="G702" s="227"/>
      <c r="H702" s="242"/>
      <c r="I702" s="242"/>
      <c r="J702" s="11" t="s">
        <v>127</v>
      </c>
      <c r="K702" s="7" t="s">
        <v>128</v>
      </c>
      <c r="L702" s="7" t="s">
        <v>85</v>
      </c>
      <c r="M702" s="7">
        <v>30</v>
      </c>
      <c r="N702" s="234"/>
      <c r="O702" s="242"/>
      <c r="P702" s="242"/>
      <c r="Q702" s="242"/>
      <c r="R702" s="256"/>
      <c r="S702" s="274"/>
      <c r="T702" s="275"/>
      <c r="U702" s="275"/>
      <c r="V702" s="258"/>
      <c r="W702" s="276"/>
      <c r="X702" s="276"/>
      <c r="Y702" s="258"/>
      <c r="Z702" s="276"/>
      <c r="AA702" s="276"/>
      <c r="AB702" s="258"/>
      <c r="AC702" s="273"/>
      <c r="AD702" s="272"/>
      <c r="AE702" s="272"/>
      <c r="AF702" s="225"/>
      <c r="AG702" s="273"/>
      <c r="AH702" s="368"/>
      <c r="AI702" s="368"/>
      <c r="AJ702" s="225"/>
    </row>
    <row r="703" spans="2:36" ht="123" customHeight="1" x14ac:dyDescent="0.3">
      <c r="B703" s="261" t="s">
        <v>753</v>
      </c>
      <c r="C703" s="261" t="s">
        <v>747</v>
      </c>
      <c r="D703" s="261" t="s">
        <v>66</v>
      </c>
      <c r="E703" s="311" t="s">
        <v>67</v>
      </c>
      <c r="F703" s="311" t="s">
        <v>134</v>
      </c>
      <c r="G703" s="227" t="s">
        <v>147</v>
      </c>
      <c r="H703" s="261" t="s">
        <v>70</v>
      </c>
      <c r="I703" s="261" t="s">
        <v>98</v>
      </c>
      <c r="J703" s="11" t="s">
        <v>757</v>
      </c>
      <c r="K703" s="7" t="s">
        <v>107</v>
      </c>
      <c r="L703" s="14" t="s">
        <v>718</v>
      </c>
      <c r="M703" s="14">
        <v>40</v>
      </c>
      <c r="N703" s="232" t="s">
        <v>108</v>
      </c>
      <c r="O703" s="261" t="s">
        <v>758</v>
      </c>
      <c r="P703" s="261" t="s">
        <v>75</v>
      </c>
      <c r="Q703" s="261" t="s">
        <v>76</v>
      </c>
      <c r="R703" s="309" t="s">
        <v>77</v>
      </c>
      <c r="S703" s="274" t="s">
        <v>109</v>
      </c>
      <c r="T703" s="275">
        <f>V703+Y703</f>
        <v>42000</v>
      </c>
      <c r="U703" s="275">
        <f>+T703/2</f>
        <v>21000</v>
      </c>
      <c r="V703" s="292">
        <v>35700</v>
      </c>
      <c r="W703" s="276" t="s">
        <v>98</v>
      </c>
      <c r="X703" s="276" t="s">
        <v>98</v>
      </c>
      <c r="Y703" s="292">
        <v>6300</v>
      </c>
      <c r="Z703" s="276" t="s">
        <v>98</v>
      </c>
      <c r="AA703" s="276" t="s">
        <v>98</v>
      </c>
      <c r="AB703" s="292">
        <v>8000</v>
      </c>
      <c r="AC703" s="273" t="s">
        <v>149</v>
      </c>
      <c r="AD703" s="272" t="s">
        <v>79</v>
      </c>
      <c r="AE703" s="272">
        <f>V703+Y703</f>
        <v>42000</v>
      </c>
      <c r="AF703" s="273" t="s">
        <v>79</v>
      </c>
      <c r="AG703" s="273" t="s">
        <v>33</v>
      </c>
      <c r="AH703" s="366" t="s">
        <v>759</v>
      </c>
      <c r="AI703" s="366" t="s">
        <v>356</v>
      </c>
      <c r="AJ703" s="273"/>
    </row>
    <row r="704" spans="2:36" ht="72.75" customHeight="1" x14ac:dyDescent="0.3">
      <c r="B704" s="241"/>
      <c r="C704" s="241"/>
      <c r="D704" s="241"/>
      <c r="E704" s="249"/>
      <c r="F704" s="249"/>
      <c r="G704" s="227"/>
      <c r="H704" s="241"/>
      <c r="I704" s="241"/>
      <c r="J704" s="11" t="s">
        <v>111</v>
      </c>
      <c r="K704" s="7" t="s">
        <v>112</v>
      </c>
      <c r="L704" s="7" t="s">
        <v>85</v>
      </c>
      <c r="M704" s="7">
        <v>2</v>
      </c>
      <c r="N704" s="233"/>
      <c r="O704" s="241"/>
      <c r="P704" s="241"/>
      <c r="Q704" s="241"/>
      <c r="R704" s="255"/>
      <c r="S704" s="274"/>
      <c r="T704" s="275"/>
      <c r="U704" s="275"/>
      <c r="V704" s="257"/>
      <c r="W704" s="276"/>
      <c r="X704" s="276"/>
      <c r="Y704" s="257"/>
      <c r="Z704" s="276"/>
      <c r="AA704" s="276"/>
      <c r="AB704" s="257"/>
      <c r="AC704" s="273"/>
      <c r="AD704" s="272"/>
      <c r="AE704" s="272"/>
      <c r="AF704" s="225"/>
      <c r="AG704" s="273"/>
      <c r="AH704" s="367"/>
      <c r="AI704" s="367"/>
      <c r="AJ704" s="225"/>
    </row>
    <row r="705" spans="2:36" ht="53.25" customHeight="1" x14ac:dyDescent="0.3">
      <c r="B705" s="242"/>
      <c r="C705" s="242"/>
      <c r="D705" s="242"/>
      <c r="E705" s="265"/>
      <c r="F705" s="265"/>
      <c r="G705" s="227"/>
      <c r="H705" s="242"/>
      <c r="I705" s="242"/>
      <c r="J705" s="11" t="s">
        <v>127</v>
      </c>
      <c r="K705" s="7" t="s">
        <v>128</v>
      </c>
      <c r="L705" s="7" t="s">
        <v>85</v>
      </c>
      <c r="M705" s="7">
        <v>24</v>
      </c>
      <c r="N705" s="234"/>
      <c r="O705" s="242"/>
      <c r="P705" s="242"/>
      <c r="Q705" s="242"/>
      <c r="R705" s="256"/>
      <c r="S705" s="274"/>
      <c r="T705" s="275"/>
      <c r="U705" s="275"/>
      <c r="V705" s="258"/>
      <c r="W705" s="276"/>
      <c r="X705" s="276"/>
      <c r="Y705" s="258"/>
      <c r="Z705" s="276"/>
      <c r="AA705" s="276"/>
      <c r="AB705" s="258"/>
      <c r="AC705" s="273"/>
      <c r="AD705" s="272"/>
      <c r="AE705" s="272"/>
      <c r="AF705" s="225"/>
      <c r="AG705" s="273"/>
      <c r="AH705" s="368"/>
      <c r="AI705" s="368"/>
      <c r="AJ705" s="225"/>
    </row>
    <row r="706" spans="2:36" ht="76.5" customHeight="1" x14ac:dyDescent="0.3">
      <c r="B706" s="261" t="s">
        <v>754</v>
      </c>
      <c r="C706" s="261" t="s">
        <v>748</v>
      </c>
      <c r="D706" s="261" t="s">
        <v>66</v>
      </c>
      <c r="E706" s="311" t="s">
        <v>67</v>
      </c>
      <c r="F706" s="31" t="s">
        <v>134</v>
      </c>
      <c r="G706" s="31" t="s">
        <v>147</v>
      </c>
      <c r="H706" s="261" t="s">
        <v>70</v>
      </c>
      <c r="I706" s="261" t="s">
        <v>98</v>
      </c>
      <c r="J706" s="11" t="s">
        <v>111</v>
      </c>
      <c r="K706" s="7" t="s">
        <v>112</v>
      </c>
      <c r="L706" s="7" t="s">
        <v>85</v>
      </c>
      <c r="M706" s="7">
        <v>1</v>
      </c>
      <c r="N706" s="232" t="s">
        <v>108</v>
      </c>
      <c r="O706" s="261" t="s">
        <v>758</v>
      </c>
      <c r="P706" s="261" t="s">
        <v>75</v>
      </c>
      <c r="Q706" s="261" t="s">
        <v>76</v>
      </c>
      <c r="R706" s="261" t="s">
        <v>77</v>
      </c>
      <c r="S706" s="309" t="s">
        <v>109</v>
      </c>
      <c r="T706" s="500">
        <f>+V706+Y706</f>
        <v>152020</v>
      </c>
      <c r="U706" s="500">
        <f>+T706</f>
        <v>152020</v>
      </c>
      <c r="V706" s="292">
        <v>129217</v>
      </c>
      <c r="W706" s="267" t="s">
        <v>98</v>
      </c>
      <c r="X706" s="267" t="s">
        <v>98</v>
      </c>
      <c r="Y706" s="292">
        <v>22803</v>
      </c>
      <c r="Z706" s="267" t="s">
        <v>98</v>
      </c>
      <c r="AA706" s="267" t="s">
        <v>98</v>
      </c>
      <c r="AB706" s="292">
        <v>28956.19</v>
      </c>
      <c r="AC706" s="267" t="s">
        <v>149</v>
      </c>
      <c r="AD706" s="309" t="s">
        <v>98</v>
      </c>
      <c r="AE706" s="390">
        <f>+V706+Y706</f>
        <v>152020</v>
      </c>
      <c r="AF706" s="309" t="s">
        <v>98</v>
      </c>
      <c r="AG706" s="267" t="s">
        <v>33</v>
      </c>
      <c r="AH706" s="366" t="s">
        <v>247</v>
      </c>
      <c r="AI706" s="366" t="s">
        <v>251</v>
      </c>
      <c r="AJ706" s="309"/>
    </row>
    <row r="707" spans="2:36" ht="51" customHeight="1" x14ac:dyDescent="0.3">
      <c r="B707" s="242"/>
      <c r="C707" s="241"/>
      <c r="D707" s="241"/>
      <c r="E707" s="249"/>
      <c r="F707" s="37"/>
      <c r="G707" s="37"/>
      <c r="H707" s="242"/>
      <c r="I707" s="242"/>
      <c r="J707" s="11" t="s">
        <v>127</v>
      </c>
      <c r="K707" s="7" t="s">
        <v>128</v>
      </c>
      <c r="L707" s="7" t="s">
        <v>85</v>
      </c>
      <c r="M707" s="7">
        <v>15</v>
      </c>
      <c r="N707" s="233"/>
      <c r="O707" s="241"/>
      <c r="P707" s="242"/>
      <c r="Q707" s="242"/>
      <c r="R707" s="242"/>
      <c r="S707" s="256"/>
      <c r="T707" s="256"/>
      <c r="U707" s="256"/>
      <c r="V707" s="257"/>
      <c r="W707" s="269"/>
      <c r="X707" s="269"/>
      <c r="Y707" s="257"/>
      <c r="Z707" s="269"/>
      <c r="AA707" s="269"/>
      <c r="AB707" s="257"/>
      <c r="AC707" s="269"/>
      <c r="AD707" s="256"/>
      <c r="AE707" s="269"/>
      <c r="AF707" s="256"/>
      <c r="AG707" s="269"/>
      <c r="AH707" s="367"/>
      <c r="AI707" s="367"/>
      <c r="AJ707" s="256"/>
    </row>
    <row r="708" spans="2:36" ht="54" customHeight="1" x14ac:dyDescent="0.3">
      <c r="B708" s="225" t="s">
        <v>755</v>
      </c>
      <c r="C708" s="225" t="s">
        <v>749</v>
      </c>
      <c r="D708" s="225" t="s">
        <v>66</v>
      </c>
      <c r="E708" s="227" t="s">
        <v>67</v>
      </c>
      <c r="F708" s="227" t="s">
        <v>132</v>
      </c>
      <c r="G708" s="227" t="s">
        <v>69</v>
      </c>
      <c r="H708" s="261" t="s">
        <v>70</v>
      </c>
      <c r="I708" s="261" t="s">
        <v>98</v>
      </c>
      <c r="J708" s="11" t="s">
        <v>113</v>
      </c>
      <c r="K708" s="7" t="s">
        <v>114</v>
      </c>
      <c r="L708" s="7" t="s">
        <v>115</v>
      </c>
      <c r="M708" s="7">
        <v>3.65</v>
      </c>
      <c r="N708" s="273" t="s">
        <v>108</v>
      </c>
      <c r="O708" s="225" t="s">
        <v>758</v>
      </c>
      <c r="P708" s="261" t="s">
        <v>75</v>
      </c>
      <c r="Q708" s="261" t="s">
        <v>76</v>
      </c>
      <c r="R708" s="309" t="s">
        <v>77</v>
      </c>
      <c r="S708" s="274" t="s">
        <v>109</v>
      </c>
      <c r="T708" s="275">
        <f>+V708+Y708</f>
        <v>277495.67999999999</v>
      </c>
      <c r="U708" s="275">
        <f>+T708</f>
        <v>277495.67999999999</v>
      </c>
      <c r="V708" s="272">
        <v>235871.33</v>
      </c>
      <c r="W708" s="276" t="s">
        <v>98</v>
      </c>
      <c r="X708" s="276" t="s">
        <v>98</v>
      </c>
      <c r="Y708" s="272">
        <v>41624.35</v>
      </c>
      <c r="Z708" s="276" t="s">
        <v>98</v>
      </c>
      <c r="AA708" s="276" t="s">
        <v>98</v>
      </c>
      <c r="AB708" s="272">
        <v>52856.32</v>
      </c>
      <c r="AC708" s="273" t="s">
        <v>80</v>
      </c>
      <c r="AD708" s="272" t="s">
        <v>79</v>
      </c>
      <c r="AE708" s="272">
        <f>V708+Y708</f>
        <v>277495.67999999999</v>
      </c>
      <c r="AF708" s="225" t="s">
        <v>79</v>
      </c>
      <c r="AG708" s="273" t="s">
        <v>33</v>
      </c>
      <c r="AH708" s="612" t="s">
        <v>254</v>
      </c>
      <c r="AI708" s="612" t="s">
        <v>166</v>
      </c>
      <c r="AJ708" s="225"/>
    </row>
    <row r="709" spans="2:36" ht="87.75" customHeight="1" x14ac:dyDescent="0.3">
      <c r="B709" s="225"/>
      <c r="C709" s="225"/>
      <c r="D709" s="225"/>
      <c r="E709" s="227"/>
      <c r="F709" s="227"/>
      <c r="G709" s="227"/>
      <c r="H709" s="241"/>
      <c r="I709" s="241"/>
      <c r="J709" s="11" t="s">
        <v>116</v>
      </c>
      <c r="K709" s="7" t="s">
        <v>117</v>
      </c>
      <c r="L709" s="7" t="s">
        <v>85</v>
      </c>
      <c r="M709" s="7">
        <v>1</v>
      </c>
      <c r="N709" s="273"/>
      <c r="O709" s="225"/>
      <c r="P709" s="241"/>
      <c r="Q709" s="241"/>
      <c r="R709" s="255"/>
      <c r="S709" s="274"/>
      <c r="T709" s="275"/>
      <c r="U709" s="275"/>
      <c r="V709" s="272"/>
      <c r="W709" s="276"/>
      <c r="X709" s="276"/>
      <c r="Y709" s="272"/>
      <c r="Z709" s="276"/>
      <c r="AA709" s="276"/>
      <c r="AB709" s="272"/>
      <c r="AC709" s="273"/>
      <c r="AD709" s="272"/>
      <c r="AE709" s="272"/>
      <c r="AF709" s="225"/>
      <c r="AG709" s="273"/>
      <c r="AH709" s="612"/>
      <c r="AI709" s="612"/>
      <c r="AJ709" s="225"/>
    </row>
    <row r="710" spans="2:36" ht="78" customHeight="1" x14ac:dyDescent="0.3">
      <c r="B710" s="225"/>
      <c r="C710" s="225"/>
      <c r="D710" s="225"/>
      <c r="E710" s="227"/>
      <c r="F710" s="227"/>
      <c r="G710" s="227"/>
      <c r="H710" s="241"/>
      <c r="I710" s="241"/>
      <c r="J710" s="11" t="s">
        <v>209</v>
      </c>
      <c r="K710" s="7" t="s">
        <v>118</v>
      </c>
      <c r="L710" s="7" t="s">
        <v>119</v>
      </c>
      <c r="M710" s="7">
        <v>1</v>
      </c>
      <c r="N710" s="273"/>
      <c r="O710" s="225"/>
      <c r="P710" s="241"/>
      <c r="Q710" s="241"/>
      <c r="R710" s="255"/>
      <c r="S710" s="274"/>
      <c r="T710" s="275"/>
      <c r="U710" s="275"/>
      <c r="V710" s="272"/>
      <c r="W710" s="276"/>
      <c r="X710" s="276"/>
      <c r="Y710" s="272"/>
      <c r="Z710" s="276"/>
      <c r="AA710" s="276"/>
      <c r="AB710" s="272"/>
      <c r="AC710" s="273"/>
      <c r="AD710" s="272"/>
      <c r="AE710" s="272"/>
      <c r="AF710" s="225"/>
      <c r="AG710" s="273"/>
      <c r="AH710" s="612"/>
      <c r="AI710" s="612"/>
      <c r="AJ710" s="225"/>
    </row>
    <row r="711" spans="2:36" ht="40.200000000000003" customHeight="1" x14ac:dyDescent="0.3">
      <c r="B711" s="225"/>
      <c r="C711" s="225"/>
      <c r="D711" s="225"/>
      <c r="E711" s="227"/>
      <c r="F711" s="227"/>
      <c r="G711" s="227"/>
      <c r="H711" s="242"/>
      <c r="I711" s="242"/>
      <c r="J711" s="28" t="s">
        <v>120</v>
      </c>
      <c r="K711" s="14" t="s">
        <v>121</v>
      </c>
      <c r="L711" s="14" t="s">
        <v>119</v>
      </c>
      <c r="M711" s="71">
        <v>1</v>
      </c>
      <c r="N711" s="273"/>
      <c r="O711" s="225"/>
      <c r="P711" s="242"/>
      <c r="Q711" s="242"/>
      <c r="R711" s="256"/>
      <c r="S711" s="274"/>
      <c r="T711" s="235"/>
      <c r="U711" s="235"/>
      <c r="V711" s="272"/>
      <c r="W711" s="238"/>
      <c r="X711" s="238"/>
      <c r="Y711" s="272"/>
      <c r="Z711" s="238"/>
      <c r="AA711" s="238"/>
      <c r="AB711" s="272"/>
      <c r="AC711" s="232"/>
      <c r="AD711" s="272"/>
      <c r="AE711" s="292"/>
      <c r="AF711" s="261"/>
      <c r="AG711" s="232"/>
      <c r="AH711" s="612"/>
      <c r="AI711" s="612"/>
      <c r="AJ711" s="225"/>
    </row>
    <row r="712" spans="2:36" ht="143.25" customHeight="1" x14ac:dyDescent="0.3">
      <c r="B712" s="261" t="s">
        <v>983</v>
      </c>
      <c r="C712" s="261" t="s">
        <v>744</v>
      </c>
      <c r="D712" s="261" t="s">
        <v>66</v>
      </c>
      <c r="E712" s="311" t="s">
        <v>67</v>
      </c>
      <c r="F712" s="311" t="s">
        <v>134</v>
      </c>
      <c r="G712" s="227" t="s">
        <v>147</v>
      </c>
      <c r="H712" s="261" t="s">
        <v>70</v>
      </c>
      <c r="I712" s="261" t="s">
        <v>98</v>
      </c>
      <c r="J712" s="11" t="s">
        <v>757</v>
      </c>
      <c r="K712" s="7" t="s">
        <v>107</v>
      </c>
      <c r="L712" s="14" t="s">
        <v>718</v>
      </c>
      <c r="M712" s="14">
        <v>40</v>
      </c>
      <c r="N712" s="232" t="s">
        <v>108</v>
      </c>
      <c r="O712" s="261" t="s">
        <v>758</v>
      </c>
      <c r="P712" s="261" t="s">
        <v>75</v>
      </c>
      <c r="Q712" s="261" t="s">
        <v>76</v>
      </c>
      <c r="R712" s="309" t="s">
        <v>77</v>
      </c>
      <c r="S712" s="274" t="s">
        <v>109</v>
      </c>
      <c r="T712" s="275">
        <f>V712+Y712</f>
        <v>101220</v>
      </c>
      <c r="U712" s="275">
        <f>+T712</f>
        <v>101220</v>
      </c>
      <c r="V712" s="292">
        <v>86037</v>
      </c>
      <c r="W712" s="276" t="s">
        <v>98</v>
      </c>
      <c r="X712" s="276" t="s">
        <v>98</v>
      </c>
      <c r="Y712" s="292">
        <v>15183</v>
      </c>
      <c r="Z712" s="276" t="s">
        <v>98</v>
      </c>
      <c r="AA712" s="276" t="s">
        <v>98</v>
      </c>
      <c r="AB712" s="292">
        <v>19280</v>
      </c>
      <c r="AC712" s="273" t="s">
        <v>149</v>
      </c>
      <c r="AD712" s="272" t="s">
        <v>79</v>
      </c>
      <c r="AE712" s="272">
        <f>V712+Y712</f>
        <v>101220</v>
      </c>
      <c r="AF712" s="273" t="s">
        <v>79</v>
      </c>
      <c r="AG712" s="273" t="s">
        <v>33</v>
      </c>
      <c r="AH712" s="366" t="s">
        <v>247</v>
      </c>
      <c r="AI712" s="366" t="s">
        <v>248</v>
      </c>
      <c r="AJ712" s="273"/>
    </row>
    <row r="713" spans="2:36" ht="57.75" customHeight="1" x14ac:dyDescent="0.3">
      <c r="B713" s="241"/>
      <c r="C713" s="241"/>
      <c r="D713" s="241"/>
      <c r="E713" s="249"/>
      <c r="F713" s="249"/>
      <c r="G713" s="227"/>
      <c r="H713" s="241"/>
      <c r="I713" s="241"/>
      <c r="J713" s="11" t="s">
        <v>111</v>
      </c>
      <c r="K713" s="7" t="s">
        <v>112</v>
      </c>
      <c r="L713" s="7" t="s">
        <v>85</v>
      </c>
      <c r="M713" s="7">
        <v>1</v>
      </c>
      <c r="N713" s="233"/>
      <c r="O713" s="241"/>
      <c r="P713" s="241"/>
      <c r="Q713" s="241"/>
      <c r="R713" s="255"/>
      <c r="S713" s="274"/>
      <c r="T713" s="275"/>
      <c r="U713" s="275"/>
      <c r="V713" s="257"/>
      <c r="W713" s="276"/>
      <c r="X713" s="276"/>
      <c r="Y713" s="257"/>
      <c r="Z713" s="276"/>
      <c r="AA713" s="276"/>
      <c r="AB713" s="257"/>
      <c r="AC713" s="273"/>
      <c r="AD713" s="272"/>
      <c r="AE713" s="272"/>
      <c r="AF713" s="225"/>
      <c r="AG713" s="273"/>
      <c r="AH713" s="367"/>
      <c r="AI713" s="367"/>
      <c r="AJ713" s="225"/>
    </row>
    <row r="714" spans="2:36" ht="72.75" customHeight="1" x14ac:dyDescent="0.3">
      <c r="B714" s="242"/>
      <c r="C714" s="242"/>
      <c r="D714" s="242"/>
      <c r="E714" s="265"/>
      <c r="F714" s="265"/>
      <c r="G714" s="227"/>
      <c r="H714" s="242"/>
      <c r="I714" s="242"/>
      <c r="J714" s="11" t="s">
        <v>127</v>
      </c>
      <c r="K714" s="7" t="s">
        <v>128</v>
      </c>
      <c r="L714" s="7" t="s">
        <v>85</v>
      </c>
      <c r="M714" s="7">
        <v>48</v>
      </c>
      <c r="N714" s="234"/>
      <c r="O714" s="242"/>
      <c r="P714" s="242"/>
      <c r="Q714" s="242"/>
      <c r="R714" s="256"/>
      <c r="S714" s="274"/>
      <c r="T714" s="275"/>
      <c r="U714" s="275"/>
      <c r="V714" s="258"/>
      <c r="W714" s="276"/>
      <c r="X714" s="276"/>
      <c r="Y714" s="258"/>
      <c r="Z714" s="276"/>
      <c r="AA714" s="276"/>
      <c r="AB714" s="258"/>
      <c r="AC714" s="273"/>
      <c r="AD714" s="272"/>
      <c r="AE714" s="272"/>
      <c r="AF714" s="225"/>
      <c r="AG714" s="273"/>
      <c r="AH714" s="368"/>
      <c r="AI714" s="368"/>
      <c r="AJ714" s="225"/>
    </row>
    <row r="715" spans="2:36" ht="144" customHeight="1" x14ac:dyDescent="0.3">
      <c r="B715" s="261" t="s">
        <v>1120</v>
      </c>
      <c r="C715" s="261" t="s">
        <v>756</v>
      </c>
      <c r="D715" s="261" t="s">
        <v>66</v>
      </c>
      <c r="E715" s="311" t="s">
        <v>67</v>
      </c>
      <c r="F715" s="311" t="s">
        <v>134</v>
      </c>
      <c r="G715" s="227" t="s">
        <v>147</v>
      </c>
      <c r="H715" s="261" t="s">
        <v>70</v>
      </c>
      <c r="I715" s="261" t="s">
        <v>98</v>
      </c>
      <c r="J715" s="11" t="s">
        <v>757</v>
      </c>
      <c r="K715" s="7" t="s">
        <v>107</v>
      </c>
      <c r="L715" s="14" t="s">
        <v>718</v>
      </c>
      <c r="M715" s="14">
        <v>40</v>
      </c>
      <c r="N715" s="232" t="s">
        <v>108</v>
      </c>
      <c r="O715" s="261" t="s">
        <v>758</v>
      </c>
      <c r="P715" s="261" t="s">
        <v>75</v>
      </c>
      <c r="Q715" s="261" t="s">
        <v>76</v>
      </c>
      <c r="R715" s="309" t="s">
        <v>77</v>
      </c>
      <c r="S715" s="274" t="s">
        <v>109</v>
      </c>
      <c r="T715" s="275">
        <f>V715+Y715</f>
        <v>292864.32</v>
      </c>
      <c r="U715" s="275">
        <f>+T715/M716</f>
        <v>292864.32</v>
      </c>
      <c r="V715" s="292">
        <v>248934.67</v>
      </c>
      <c r="W715" s="276" t="s">
        <v>98</v>
      </c>
      <c r="X715" s="276" t="s">
        <v>98</v>
      </c>
      <c r="Y715" s="292">
        <v>43929.65</v>
      </c>
      <c r="Z715" s="276" t="s">
        <v>98</v>
      </c>
      <c r="AA715" s="276" t="s">
        <v>98</v>
      </c>
      <c r="AB715" s="292">
        <v>55783.68</v>
      </c>
      <c r="AC715" s="273" t="s">
        <v>149</v>
      </c>
      <c r="AD715" s="272" t="s">
        <v>79</v>
      </c>
      <c r="AE715" s="272">
        <f>V715+Y715</f>
        <v>292864.32</v>
      </c>
      <c r="AF715" s="273" t="s">
        <v>79</v>
      </c>
      <c r="AG715" s="273" t="s">
        <v>33</v>
      </c>
      <c r="AH715" s="366" t="s">
        <v>254</v>
      </c>
      <c r="AI715" s="366" t="s">
        <v>167</v>
      </c>
      <c r="AJ715" s="273"/>
    </row>
    <row r="716" spans="2:36" ht="65.25" customHeight="1" x14ac:dyDescent="0.3">
      <c r="B716" s="241"/>
      <c r="C716" s="241"/>
      <c r="D716" s="241"/>
      <c r="E716" s="249"/>
      <c r="F716" s="249"/>
      <c r="G716" s="227"/>
      <c r="H716" s="241"/>
      <c r="I716" s="241"/>
      <c r="J716" s="11" t="s">
        <v>111</v>
      </c>
      <c r="K716" s="7" t="s">
        <v>112</v>
      </c>
      <c r="L716" s="7" t="s">
        <v>85</v>
      </c>
      <c r="M716" s="7">
        <v>1</v>
      </c>
      <c r="N716" s="233"/>
      <c r="O716" s="241"/>
      <c r="P716" s="241"/>
      <c r="Q716" s="241"/>
      <c r="R716" s="255"/>
      <c r="S716" s="274"/>
      <c r="T716" s="275"/>
      <c r="U716" s="275"/>
      <c r="V716" s="257"/>
      <c r="W716" s="276"/>
      <c r="X716" s="276"/>
      <c r="Y716" s="257"/>
      <c r="Z716" s="276"/>
      <c r="AA716" s="276"/>
      <c r="AB716" s="257"/>
      <c r="AC716" s="273"/>
      <c r="AD716" s="272"/>
      <c r="AE716" s="272"/>
      <c r="AF716" s="225"/>
      <c r="AG716" s="273"/>
      <c r="AH716" s="367"/>
      <c r="AI716" s="367"/>
      <c r="AJ716" s="225"/>
    </row>
    <row r="717" spans="2:36" ht="60" customHeight="1" x14ac:dyDescent="0.3">
      <c r="B717" s="242"/>
      <c r="C717" s="242"/>
      <c r="D717" s="242"/>
      <c r="E717" s="265"/>
      <c r="F717" s="265"/>
      <c r="G717" s="227"/>
      <c r="H717" s="242"/>
      <c r="I717" s="242"/>
      <c r="J717" s="11" t="s">
        <v>127</v>
      </c>
      <c r="K717" s="7" t="s">
        <v>128</v>
      </c>
      <c r="L717" s="7" t="s">
        <v>85</v>
      </c>
      <c r="M717" s="7">
        <v>190</v>
      </c>
      <c r="N717" s="234"/>
      <c r="O717" s="242"/>
      <c r="P717" s="242"/>
      <c r="Q717" s="242"/>
      <c r="R717" s="256"/>
      <c r="S717" s="274"/>
      <c r="T717" s="275"/>
      <c r="U717" s="275"/>
      <c r="V717" s="258"/>
      <c r="W717" s="276"/>
      <c r="X717" s="276"/>
      <c r="Y717" s="258"/>
      <c r="Z717" s="276"/>
      <c r="AA717" s="276"/>
      <c r="AB717" s="258"/>
      <c r="AC717" s="273"/>
      <c r="AD717" s="272"/>
      <c r="AE717" s="272"/>
      <c r="AF717" s="225"/>
      <c r="AG717" s="273"/>
      <c r="AH717" s="368"/>
      <c r="AI717" s="368"/>
      <c r="AJ717" s="225"/>
    </row>
    <row r="718" spans="2:36" ht="123" customHeight="1" x14ac:dyDescent="0.3">
      <c r="B718" s="261" t="s">
        <v>1121</v>
      </c>
      <c r="C718" s="261" t="s">
        <v>747</v>
      </c>
      <c r="D718" s="261" t="s">
        <v>66</v>
      </c>
      <c r="E718" s="311" t="s">
        <v>67</v>
      </c>
      <c r="F718" s="311" t="s">
        <v>134</v>
      </c>
      <c r="G718" s="227" t="s">
        <v>147</v>
      </c>
      <c r="H718" s="261" t="s">
        <v>70</v>
      </c>
      <c r="I718" s="261" t="s">
        <v>98</v>
      </c>
      <c r="J718" s="11" t="s">
        <v>757</v>
      </c>
      <c r="K718" s="7" t="s">
        <v>107</v>
      </c>
      <c r="L718" s="14" t="s">
        <v>718</v>
      </c>
      <c r="M718" s="14">
        <v>40</v>
      </c>
      <c r="N718" s="232" t="s">
        <v>108</v>
      </c>
      <c r="O718" s="261" t="s">
        <v>758</v>
      </c>
      <c r="P718" s="261" t="s">
        <v>75</v>
      </c>
      <c r="Q718" s="261" t="s">
        <v>76</v>
      </c>
      <c r="R718" s="309" t="s">
        <v>77</v>
      </c>
      <c r="S718" s="274" t="s">
        <v>109</v>
      </c>
      <c r="T718" s="275">
        <f>V718+Y718</f>
        <v>21000</v>
      </c>
      <c r="U718" s="275">
        <f>+T718/1</f>
        <v>21000</v>
      </c>
      <c r="V718" s="292">
        <v>17850</v>
      </c>
      <c r="W718" s="276" t="s">
        <v>98</v>
      </c>
      <c r="X718" s="276" t="s">
        <v>98</v>
      </c>
      <c r="Y718" s="292">
        <v>3150</v>
      </c>
      <c r="Z718" s="276" t="s">
        <v>98</v>
      </c>
      <c r="AA718" s="276" t="s">
        <v>98</v>
      </c>
      <c r="AB718" s="292">
        <v>4000</v>
      </c>
      <c r="AC718" s="273" t="s">
        <v>149</v>
      </c>
      <c r="AD718" s="272" t="s">
        <v>79</v>
      </c>
      <c r="AE718" s="272">
        <f>V718+Y718</f>
        <v>21000</v>
      </c>
      <c r="AF718" s="273" t="s">
        <v>79</v>
      </c>
      <c r="AG718" s="273" t="s">
        <v>33</v>
      </c>
      <c r="AH718" s="366" t="s">
        <v>254</v>
      </c>
      <c r="AI718" s="366" t="s">
        <v>166</v>
      </c>
      <c r="AJ718" s="273"/>
    </row>
    <row r="719" spans="2:36" ht="72.75" customHeight="1" x14ac:dyDescent="0.3">
      <c r="B719" s="241"/>
      <c r="C719" s="241"/>
      <c r="D719" s="241"/>
      <c r="E719" s="249"/>
      <c r="F719" s="249"/>
      <c r="G719" s="227"/>
      <c r="H719" s="241"/>
      <c r="I719" s="241"/>
      <c r="J719" s="11" t="s">
        <v>111</v>
      </c>
      <c r="K719" s="7" t="s">
        <v>112</v>
      </c>
      <c r="L719" s="7" t="s">
        <v>85</v>
      </c>
      <c r="M719" s="7">
        <v>1</v>
      </c>
      <c r="N719" s="233"/>
      <c r="O719" s="241"/>
      <c r="P719" s="241"/>
      <c r="Q719" s="241"/>
      <c r="R719" s="255"/>
      <c r="S719" s="274"/>
      <c r="T719" s="275"/>
      <c r="U719" s="275"/>
      <c r="V719" s="257"/>
      <c r="W719" s="276"/>
      <c r="X719" s="276"/>
      <c r="Y719" s="257"/>
      <c r="Z719" s="276"/>
      <c r="AA719" s="276"/>
      <c r="AB719" s="257"/>
      <c r="AC719" s="273"/>
      <c r="AD719" s="272"/>
      <c r="AE719" s="272"/>
      <c r="AF719" s="225"/>
      <c r="AG719" s="273"/>
      <c r="AH719" s="367"/>
      <c r="AI719" s="367"/>
      <c r="AJ719" s="225"/>
    </row>
    <row r="720" spans="2:36" ht="53.25" customHeight="1" x14ac:dyDescent="0.3">
      <c r="B720" s="242"/>
      <c r="C720" s="242"/>
      <c r="D720" s="242"/>
      <c r="E720" s="265"/>
      <c r="F720" s="265"/>
      <c r="G720" s="227"/>
      <c r="H720" s="242"/>
      <c r="I720" s="242"/>
      <c r="J720" s="11" t="s">
        <v>127</v>
      </c>
      <c r="K720" s="7" t="s">
        <v>128</v>
      </c>
      <c r="L720" s="7" t="s">
        <v>85</v>
      </c>
      <c r="M720" s="7">
        <v>12</v>
      </c>
      <c r="N720" s="234"/>
      <c r="O720" s="242"/>
      <c r="P720" s="242"/>
      <c r="Q720" s="242"/>
      <c r="R720" s="256"/>
      <c r="S720" s="274"/>
      <c r="T720" s="275"/>
      <c r="U720" s="275"/>
      <c r="V720" s="258"/>
      <c r="W720" s="276"/>
      <c r="X720" s="276"/>
      <c r="Y720" s="258"/>
      <c r="Z720" s="276"/>
      <c r="AA720" s="276"/>
      <c r="AB720" s="258"/>
      <c r="AC720" s="273"/>
      <c r="AD720" s="272"/>
      <c r="AE720" s="272"/>
      <c r="AF720" s="225"/>
      <c r="AG720" s="273"/>
      <c r="AH720" s="368"/>
      <c r="AI720" s="368"/>
      <c r="AJ720" s="225"/>
    </row>
    <row r="721" spans="2:36" ht="119.25" customHeight="1" x14ac:dyDescent="0.3">
      <c r="B721" s="225" t="s">
        <v>624</v>
      </c>
      <c r="C721" s="225" t="s">
        <v>609</v>
      </c>
      <c r="D721" s="225" t="s">
        <v>66</v>
      </c>
      <c r="E721" s="227" t="s">
        <v>67</v>
      </c>
      <c r="F721" s="227" t="s">
        <v>610</v>
      </c>
      <c r="G721" s="227" t="s">
        <v>612</v>
      </c>
      <c r="H721" s="261" t="s">
        <v>70</v>
      </c>
      <c r="I721" s="225" t="s">
        <v>98</v>
      </c>
      <c r="J721" s="11" t="s">
        <v>208</v>
      </c>
      <c r="K721" s="7" t="s">
        <v>107</v>
      </c>
      <c r="L721" s="7" t="s">
        <v>86</v>
      </c>
      <c r="M721" s="7">
        <v>40</v>
      </c>
      <c r="N721" s="273" t="s">
        <v>108</v>
      </c>
      <c r="O721" s="286" t="s">
        <v>619</v>
      </c>
      <c r="P721" s="225" t="s">
        <v>75</v>
      </c>
      <c r="Q721" s="225" t="s">
        <v>76</v>
      </c>
      <c r="R721" s="274" t="s">
        <v>77</v>
      </c>
      <c r="S721" s="274" t="s">
        <v>109</v>
      </c>
      <c r="T721" s="275">
        <f>V721+Y721</f>
        <v>251581.86</v>
      </c>
      <c r="U721" s="275" t="s">
        <v>79</v>
      </c>
      <c r="V721" s="276">
        <v>213844.58</v>
      </c>
      <c r="W721" s="276" t="s">
        <v>98</v>
      </c>
      <c r="X721" s="276" t="s">
        <v>98</v>
      </c>
      <c r="Y721" s="273">
        <v>37737.279999999999</v>
      </c>
      <c r="Z721" s="276" t="s">
        <v>98</v>
      </c>
      <c r="AA721" s="276" t="s">
        <v>98</v>
      </c>
      <c r="AB721" s="346">
        <v>21876.68</v>
      </c>
      <c r="AC721" s="273" t="s">
        <v>149</v>
      </c>
      <c r="AD721" s="272" t="s">
        <v>79</v>
      </c>
      <c r="AE721" s="272">
        <f>V721+Y721</f>
        <v>251581.86</v>
      </c>
      <c r="AF721" s="225" t="s">
        <v>79</v>
      </c>
      <c r="AG721" s="273" t="s">
        <v>33</v>
      </c>
      <c r="AH721" s="347" t="s">
        <v>157</v>
      </c>
      <c r="AI721" s="347" t="s">
        <v>158</v>
      </c>
      <c r="AJ721" s="273"/>
    </row>
    <row r="722" spans="2:36" ht="59.25" customHeight="1" x14ac:dyDescent="0.3">
      <c r="B722" s="286"/>
      <c r="C722" s="286"/>
      <c r="D722" s="286"/>
      <c r="E722" s="227"/>
      <c r="F722" s="227"/>
      <c r="G722" s="227"/>
      <c r="H722" s="241"/>
      <c r="I722" s="225"/>
      <c r="J722" s="11" t="s">
        <v>111</v>
      </c>
      <c r="K722" s="7" t="s">
        <v>112</v>
      </c>
      <c r="L722" s="7" t="s">
        <v>85</v>
      </c>
      <c r="M722" s="7">
        <v>4</v>
      </c>
      <c r="N722" s="273"/>
      <c r="O722" s="286"/>
      <c r="P722" s="225"/>
      <c r="Q722" s="225"/>
      <c r="R722" s="274"/>
      <c r="S722" s="274"/>
      <c r="T722" s="275"/>
      <c r="U722" s="275"/>
      <c r="V722" s="276"/>
      <c r="W722" s="276"/>
      <c r="X722" s="276"/>
      <c r="Y722" s="347"/>
      <c r="Z722" s="276"/>
      <c r="AA722" s="276"/>
      <c r="AB722" s="347"/>
      <c r="AC722" s="273"/>
      <c r="AD722" s="272"/>
      <c r="AE722" s="272"/>
      <c r="AF722" s="225"/>
      <c r="AG722" s="273"/>
      <c r="AH722" s="347"/>
      <c r="AI722" s="347"/>
      <c r="AJ722" s="225"/>
    </row>
    <row r="723" spans="2:36" ht="40.200000000000003" customHeight="1" x14ac:dyDescent="0.3">
      <c r="B723" s="286"/>
      <c r="C723" s="286"/>
      <c r="D723" s="286"/>
      <c r="E723" s="227"/>
      <c r="F723" s="227"/>
      <c r="G723" s="227"/>
      <c r="H723" s="242"/>
      <c r="I723" s="225"/>
      <c r="J723" s="11" t="s">
        <v>127</v>
      </c>
      <c r="K723" s="7" t="s">
        <v>128</v>
      </c>
      <c r="L723" s="7" t="s">
        <v>85</v>
      </c>
      <c r="M723" s="63">
        <v>120</v>
      </c>
      <c r="N723" s="273"/>
      <c r="O723" s="286"/>
      <c r="P723" s="225"/>
      <c r="Q723" s="225"/>
      <c r="R723" s="274"/>
      <c r="S723" s="274"/>
      <c r="T723" s="275"/>
      <c r="U723" s="275"/>
      <c r="V723" s="276"/>
      <c r="W723" s="276"/>
      <c r="X723" s="276"/>
      <c r="Y723" s="347"/>
      <c r="Z723" s="276"/>
      <c r="AA723" s="276"/>
      <c r="AB723" s="347"/>
      <c r="AC723" s="273"/>
      <c r="AD723" s="272"/>
      <c r="AE723" s="272"/>
      <c r="AF723" s="225"/>
      <c r="AG723" s="273"/>
      <c r="AH723" s="347"/>
      <c r="AI723" s="347"/>
      <c r="AJ723" s="225"/>
    </row>
    <row r="724" spans="2:36" ht="96.6" x14ac:dyDescent="0.3">
      <c r="B724" s="225" t="s">
        <v>625</v>
      </c>
      <c r="C724" s="225" t="s">
        <v>611</v>
      </c>
      <c r="D724" s="225" t="s">
        <v>66</v>
      </c>
      <c r="E724" s="227" t="s">
        <v>67</v>
      </c>
      <c r="F724" s="227" t="s">
        <v>610</v>
      </c>
      <c r="G724" s="227" t="s">
        <v>612</v>
      </c>
      <c r="H724" s="261" t="s">
        <v>70</v>
      </c>
      <c r="I724" s="225" t="s">
        <v>98</v>
      </c>
      <c r="J724" s="11" t="s">
        <v>208</v>
      </c>
      <c r="K724" s="7" t="s">
        <v>107</v>
      </c>
      <c r="L724" s="7" t="s">
        <v>86</v>
      </c>
      <c r="M724" s="7">
        <v>40</v>
      </c>
      <c r="N724" s="273" t="s">
        <v>108</v>
      </c>
      <c r="O724" s="286" t="s">
        <v>619</v>
      </c>
      <c r="P724" s="225" t="s">
        <v>75</v>
      </c>
      <c r="Q724" s="225" t="s">
        <v>76</v>
      </c>
      <c r="R724" s="274" t="s">
        <v>77</v>
      </c>
      <c r="S724" s="274" t="s">
        <v>109</v>
      </c>
      <c r="T724" s="275">
        <f>V724+Y724</f>
        <v>129357.78</v>
      </c>
      <c r="U724" s="275" t="s">
        <v>79</v>
      </c>
      <c r="V724" s="273">
        <v>109954.11</v>
      </c>
      <c r="W724" s="276" t="s">
        <v>98</v>
      </c>
      <c r="X724" s="276" t="s">
        <v>98</v>
      </c>
      <c r="Y724" s="273">
        <v>19403.669999999998</v>
      </c>
      <c r="Z724" s="276" t="s">
        <v>98</v>
      </c>
      <c r="AA724" s="276" t="s">
        <v>98</v>
      </c>
      <c r="AB724" s="346">
        <v>11248.5</v>
      </c>
      <c r="AC724" s="273" t="s">
        <v>149</v>
      </c>
      <c r="AD724" s="272" t="s">
        <v>79</v>
      </c>
      <c r="AE724" s="272">
        <f>V724+Y724</f>
        <v>129357.78</v>
      </c>
      <c r="AF724" s="225" t="s">
        <v>79</v>
      </c>
      <c r="AG724" s="273" t="s">
        <v>33</v>
      </c>
      <c r="AH724" s="347" t="s">
        <v>157</v>
      </c>
      <c r="AI724" s="347" t="s">
        <v>158</v>
      </c>
      <c r="AJ724" s="273"/>
    </row>
    <row r="725" spans="2:36" ht="41.4" x14ac:dyDescent="0.3">
      <c r="B725" s="286"/>
      <c r="C725" s="286"/>
      <c r="D725" s="286"/>
      <c r="E725" s="227"/>
      <c r="F725" s="227"/>
      <c r="G725" s="227"/>
      <c r="H725" s="241"/>
      <c r="I725" s="225"/>
      <c r="J725" s="11" t="s">
        <v>111</v>
      </c>
      <c r="K725" s="7" t="s">
        <v>112</v>
      </c>
      <c r="L725" s="7" t="s">
        <v>85</v>
      </c>
      <c r="M725" s="7">
        <v>2</v>
      </c>
      <c r="N725" s="273"/>
      <c r="O725" s="286"/>
      <c r="P725" s="225"/>
      <c r="Q725" s="225"/>
      <c r="R725" s="274"/>
      <c r="S725" s="274"/>
      <c r="T725" s="275"/>
      <c r="U725" s="275"/>
      <c r="V725" s="347"/>
      <c r="W725" s="276"/>
      <c r="X725" s="276"/>
      <c r="Y725" s="347"/>
      <c r="Z725" s="276"/>
      <c r="AA725" s="276"/>
      <c r="AB725" s="347"/>
      <c r="AC725" s="273"/>
      <c r="AD725" s="272"/>
      <c r="AE725" s="272"/>
      <c r="AF725" s="225"/>
      <c r="AG725" s="273"/>
      <c r="AH725" s="347"/>
      <c r="AI725" s="347"/>
      <c r="AJ725" s="225"/>
    </row>
    <row r="726" spans="2:36" ht="40.200000000000003" customHeight="1" x14ac:dyDescent="0.3">
      <c r="B726" s="286"/>
      <c r="C726" s="286"/>
      <c r="D726" s="286"/>
      <c r="E726" s="227"/>
      <c r="F726" s="227"/>
      <c r="G726" s="227"/>
      <c r="H726" s="242"/>
      <c r="I726" s="225"/>
      <c r="J726" s="11" t="s">
        <v>127</v>
      </c>
      <c r="K726" s="7" t="s">
        <v>128</v>
      </c>
      <c r="L726" s="7" t="s">
        <v>85</v>
      </c>
      <c r="M726" s="63">
        <v>68</v>
      </c>
      <c r="N726" s="273"/>
      <c r="O726" s="286"/>
      <c r="P726" s="225"/>
      <c r="Q726" s="225"/>
      <c r="R726" s="274"/>
      <c r="S726" s="274"/>
      <c r="T726" s="275"/>
      <c r="U726" s="275"/>
      <c r="V726" s="347"/>
      <c r="W726" s="276"/>
      <c r="X726" s="276"/>
      <c r="Y726" s="347"/>
      <c r="Z726" s="276"/>
      <c r="AA726" s="276"/>
      <c r="AB726" s="347"/>
      <c r="AC726" s="273"/>
      <c r="AD726" s="272"/>
      <c r="AE726" s="272"/>
      <c r="AF726" s="225"/>
      <c r="AG726" s="273"/>
      <c r="AH726" s="347"/>
      <c r="AI726" s="347"/>
      <c r="AJ726" s="225"/>
    </row>
    <row r="727" spans="2:36" ht="40.200000000000003" customHeight="1" x14ac:dyDescent="0.3">
      <c r="B727" s="266" t="s">
        <v>1174</v>
      </c>
      <c r="C727" s="266" t="s">
        <v>613</v>
      </c>
      <c r="D727" s="266" t="s">
        <v>66</v>
      </c>
      <c r="E727" s="308" t="s">
        <v>67</v>
      </c>
      <c r="F727" s="308" t="s">
        <v>614</v>
      </c>
      <c r="G727" s="308" t="s">
        <v>615</v>
      </c>
      <c r="H727" s="291" t="s">
        <v>70</v>
      </c>
      <c r="I727" s="266" t="s">
        <v>98</v>
      </c>
      <c r="J727" s="20" t="s">
        <v>113</v>
      </c>
      <c r="K727" s="27" t="s">
        <v>114</v>
      </c>
      <c r="L727" s="27" t="s">
        <v>115</v>
      </c>
      <c r="M727" s="27">
        <v>3</v>
      </c>
      <c r="N727" s="314" t="s">
        <v>108</v>
      </c>
      <c r="O727" s="266" t="s">
        <v>619</v>
      </c>
      <c r="P727" s="291" t="s">
        <v>75</v>
      </c>
      <c r="Q727" s="291" t="s">
        <v>76</v>
      </c>
      <c r="R727" s="291" t="s">
        <v>77</v>
      </c>
      <c r="S727" s="408" t="s">
        <v>109</v>
      </c>
      <c r="T727" s="312">
        <f>+V727+Y727</f>
        <v>188235.29</v>
      </c>
      <c r="U727" s="312" t="s">
        <v>98</v>
      </c>
      <c r="V727" s="360">
        <v>160000</v>
      </c>
      <c r="W727" s="284"/>
      <c r="X727" s="284"/>
      <c r="Y727" s="360">
        <v>28235.29</v>
      </c>
      <c r="Z727" s="284"/>
      <c r="AA727" s="284"/>
      <c r="AB727" s="360">
        <v>16368.29</v>
      </c>
      <c r="AC727" s="314" t="s">
        <v>80</v>
      </c>
      <c r="AD727" s="284" t="s">
        <v>98</v>
      </c>
      <c r="AE727" s="284"/>
      <c r="AF727" s="312"/>
      <c r="AG727" s="284"/>
      <c r="AH727" s="352" t="s">
        <v>176</v>
      </c>
      <c r="AI727" s="352" t="s">
        <v>160</v>
      </c>
      <c r="AJ727" s="266"/>
    </row>
    <row r="728" spans="2:36" ht="40.200000000000003" customHeight="1" x14ac:dyDescent="0.3">
      <c r="B728" s="358"/>
      <c r="C728" s="358"/>
      <c r="D728" s="358"/>
      <c r="E728" s="308"/>
      <c r="F728" s="308"/>
      <c r="G728" s="308"/>
      <c r="H728" s="289"/>
      <c r="I728" s="266"/>
      <c r="J728" s="20" t="s">
        <v>116</v>
      </c>
      <c r="K728" s="27" t="s">
        <v>117</v>
      </c>
      <c r="L728" s="27" t="s">
        <v>85</v>
      </c>
      <c r="M728" s="27">
        <v>1</v>
      </c>
      <c r="N728" s="314"/>
      <c r="O728" s="266"/>
      <c r="P728" s="289"/>
      <c r="Q728" s="289"/>
      <c r="R728" s="289"/>
      <c r="S728" s="408"/>
      <c r="T728" s="312"/>
      <c r="U728" s="312"/>
      <c r="V728" s="352"/>
      <c r="W728" s="284"/>
      <c r="X728" s="284"/>
      <c r="Y728" s="352"/>
      <c r="Z728" s="284"/>
      <c r="AA728" s="284"/>
      <c r="AB728" s="352"/>
      <c r="AC728" s="314"/>
      <c r="AD728" s="284"/>
      <c r="AE728" s="284"/>
      <c r="AF728" s="312"/>
      <c r="AG728" s="284"/>
      <c r="AH728" s="352"/>
      <c r="AI728" s="352"/>
      <c r="AJ728" s="266"/>
    </row>
    <row r="729" spans="2:36" ht="40.200000000000003" customHeight="1" x14ac:dyDescent="0.3">
      <c r="B729" s="358"/>
      <c r="C729" s="358"/>
      <c r="D729" s="358"/>
      <c r="E729" s="308"/>
      <c r="F729" s="308"/>
      <c r="G729" s="308"/>
      <c r="H729" s="289"/>
      <c r="I729" s="266"/>
      <c r="J729" s="20" t="s">
        <v>209</v>
      </c>
      <c r="K729" s="27" t="s">
        <v>118</v>
      </c>
      <c r="L729" s="27" t="s">
        <v>119</v>
      </c>
      <c r="M729" s="27">
        <v>1</v>
      </c>
      <c r="N729" s="314"/>
      <c r="O729" s="266"/>
      <c r="P729" s="289"/>
      <c r="Q729" s="289"/>
      <c r="R729" s="289"/>
      <c r="S729" s="408"/>
      <c r="T729" s="312"/>
      <c r="U729" s="312"/>
      <c r="V729" s="352"/>
      <c r="W729" s="284"/>
      <c r="X729" s="284"/>
      <c r="Y729" s="352"/>
      <c r="Z729" s="284"/>
      <c r="AA729" s="284"/>
      <c r="AB729" s="352"/>
      <c r="AC729" s="314"/>
      <c r="AD729" s="284"/>
      <c r="AE729" s="284"/>
      <c r="AF729" s="312"/>
      <c r="AG729" s="284"/>
      <c r="AH729" s="352"/>
      <c r="AI729" s="352"/>
      <c r="AJ729" s="266"/>
    </row>
    <row r="730" spans="2:36" ht="40.200000000000003" customHeight="1" x14ac:dyDescent="0.3">
      <c r="B730" s="358"/>
      <c r="C730" s="358"/>
      <c r="D730" s="358"/>
      <c r="E730" s="308"/>
      <c r="F730" s="308"/>
      <c r="G730" s="308"/>
      <c r="H730" s="290"/>
      <c r="I730" s="266"/>
      <c r="J730" s="20" t="s">
        <v>120</v>
      </c>
      <c r="K730" s="27" t="s">
        <v>121</v>
      </c>
      <c r="L730" s="27" t="s">
        <v>119</v>
      </c>
      <c r="M730" s="27">
        <v>1</v>
      </c>
      <c r="N730" s="314"/>
      <c r="O730" s="266"/>
      <c r="P730" s="290"/>
      <c r="Q730" s="290"/>
      <c r="R730" s="290"/>
      <c r="S730" s="408"/>
      <c r="T730" s="312"/>
      <c r="U730" s="312"/>
      <c r="V730" s="352"/>
      <c r="W730" s="284"/>
      <c r="X730" s="284"/>
      <c r="Y730" s="352"/>
      <c r="Z730" s="284"/>
      <c r="AA730" s="284"/>
      <c r="AB730" s="352"/>
      <c r="AC730" s="314"/>
      <c r="AD730" s="284"/>
      <c r="AE730" s="284"/>
      <c r="AF730" s="312"/>
      <c r="AG730" s="284"/>
      <c r="AH730" s="352"/>
      <c r="AI730" s="352"/>
      <c r="AJ730" s="266"/>
    </row>
    <row r="731" spans="2:36" ht="96.6" x14ac:dyDescent="0.3">
      <c r="B731" s="225" t="s">
        <v>626</v>
      </c>
      <c r="C731" s="225" t="s">
        <v>616</v>
      </c>
      <c r="D731" s="225" t="s">
        <v>66</v>
      </c>
      <c r="E731" s="227" t="s">
        <v>67</v>
      </c>
      <c r="F731" s="227" t="s">
        <v>610</v>
      </c>
      <c r="G731" s="227" t="s">
        <v>612</v>
      </c>
      <c r="H731" s="261" t="s">
        <v>70</v>
      </c>
      <c r="I731" s="225" t="s">
        <v>98</v>
      </c>
      <c r="J731" s="11" t="s">
        <v>208</v>
      </c>
      <c r="K731" s="7" t="s">
        <v>107</v>
      </c>
      <c r="L731" s="7" t="s">
        <v>86</v>
      </c>
      <c r="M731" s="7">
        <v>40</v>
      </c>
      <c r="N731" s="273" t="s">
        <v>108</v>
      </c>
      <c r="O731" s="225" t="s">
        <v>619</v>
      </c>
      <c r="P731" s="261" t="s">
        <v>75</v>
      </c>
      <c r="Q731" s="261" t="s">
        <v>76</v>
      </c>
      <c r="R731" s="261" t="s">
        <v>77</v>
      </c>
      <c r="S731" s="274" t="s">
        <v>109</v>
      </c>
      <c r="T731" s="275">
        <f>V731+Y731</f>
        <v>139591.32</v>
      </c>
      <c r="U731" s="275" t="s">
        <v>79</v>
      </c>
      <c r="V731" s="346">
        <v>118652.62</v>
      </c>
      <c r="W731" s="276" t="s">
        <v>98</v>
      </c>
      <c r="X731" s="276" t="s">
        <v>98</v>
      </c>
      <c r="Y731" s="346">
        <v>20938.7</v>
      </c>
      <c r="Z731" s="276" t="s">
        <v>98</v>
      </c>
      <c r="AA731" s="276" t="s">
        <v>98</v>
      </c>
      <c r="AB731" s="346">
        <v>12138.38</v>
      </c>
      <c r="AC731" s="273" t="s">
        <v>149</v>
      </c>
      <c r="AD731" s="272" t="s">
        <v>79</v>
      </c>
      <c r="AE731" s="272">
        <f>V731+Y731</f>
        <v>139591.32</v>
      </c>
      <c r="AF731" s="225" t="s">
        <v>79</v>
      </c>
      <c r="AG731" s="273" t="s">
        <v>33</v>
      </c>
      <c r="AH731" s="347" t="s">
        <v>247</v>
      </c>
      <c r="AI731" s="347" t="s">
        <v>248</v>
      </c>
      <c r="AJ731" s="273"/>
    </row>
    <row r="732" spans="2:36" ht="41.4" x14ac:dyDescent="0.3">
      <c r="B732" s="286"/>
      <c r="C732" s="286"/>
      <c r="D732" s="286"/>
      <c r="E732" s="227"/>
      <c r="F732" s="227"/>
      <c r="G732" s="227"/>
      <c r="H732" s="241"/>
      <c r="I732" s="225"/>
      <c r="J732" s="11" t="s">
        <v>111</v>
      </c>
      <c r="K732" s="7" t="s">
        <v>112</v>
      </c>
      <c r="L732" s="7" t="s">
        <v>85</v>
      </c>
      <c r="M732" s="7">
        <v>2</v>
      </c>
      <c r="N732" s="273"/>
      <c r="O732" s="225"/>
      <c r="P732" s="241"/>
      <c r="Q732" s="241"/>
      <c r="R732" s="241"/>
      <c r="S732" s="274"/>
      <c r="T732" s="275"/>
      <c r="U732" s="275"/>
      <c r="V732" s="347"/>
      <c r="W732" s="276"/>
      <c r="X732" s="276"/>
      <c r="Y732" s="347"/>
      <c r="Z732" s="276"/>
      <c r="AA732" s="276"/>
      <c r="AB732" s="347"/>
      <c r="AC732" s="273"/>
      <c r="AD732" s="272"/>
      <c r="AE732" s="272"/>
      <c r="AF732" s="225"/>
      <c r="AG732" s="273"/>
      <c r="AH732" s="347"/>
      <c r="AI732" s="347"/>
      <c r="AJ732" s="225"/>
    </row>
    <row r="733" spans="2:36" ht="40.200000000000003" customHeight="1" x14ac:dyDescent="0.3">
      <c r="B733" s="286"/>
      <c r="C733" s="286"/>
      <c r="D733" s="286"/>
      <c r="E733" s="227"/>
      <c r="F733" s="227"/>
      <c r="G733" s="227"/>
      <c r="H733" s="242"/>
      <c r="I733" s="225"/>
      <c r="J733" s="11" t="s">
        <v>127</v>
      </c>
      <c r="K733" s="7" t="s">
        <v>128</v>
      </c>
      <c r="L733" s="7" t="s">
        <v>85</v>
      </c>
      <c r="M733" s="63">
        <v>65</v>
      </c>
      <c r="N733" s="273"/>
      <c r="O733" s="225"/>
      <c r="P733" s="242"/>
      <c r="Q733" s="242"/>
      <c r="R733" s="242"/>
      <c r="S733" s="274"/>
      <c r="T733" s="275"/>
      <c r="U733" s="275"/>
      <c r="V733" s="347"/>
      <c r="W733" s="276"/>
      <c r="X733" s="276"/>
      <c r="Y733" s="347"/>
      <c r="Z733" s="276"/>
      <c r="AA733" s="276"/>
      <c r="AB733" s="347"/>
      <c r="AC733" s="273"/>
      <c r="AD733" s="272"/>
      <c r="AE733" s="272"/>
      <c r="AF733" s="225"/>
      <c r="AG733" s="273"/>
      <c r="AH733" s="347"/>
      <c r="AI733" s="347"/>
      <c r="AJ733" s="225"/>
    </row>
    <row r="734" spans="2:36" ht="124.2" customHeight="1" x14ac:dyDescent="0.3">
      <c r="B734" s="225" t="s">
        <v>627</v>
      </c>
      <c r="C734" s="225" t="s">
        <v>617</v>
      </c>
      <c r="D734" s="225" t="s">
        <v>66</v>
      </c>
      <c r="E734" s="227" t="s">
        <v>67</v>
      </c>
      <c r="F734" s="227" t="s">
        <v>610</v>
      </c>
      <c r="G734" s="227" t="s">
        <v>612</v>
      </c>
      <c r="H734" s="261" t="s">
        <v>70</v>
      </c>
      <c r="I734" s="225" t="s">
        <v>98</v>
      </c>
      <c r="J734" s="11" t="s">
        <v>208</v>
      </c>
      <c r="K734" s="7" t="s">
        <v>107</v>
      </c>
      <c r="L734" s="7" t="s">
        <v>86</v>
      </c>
      <c r="M734" s="7">
        <v>40</v>
      </c>
      <c r="N734" s="273" t="s">
        <v>108</v>
      </c>
      <c r="O734" s="225" t="s">
        <v>619</v>
      </c>
      <c r="P734" s="261" t="s">
        <v>75</v>
      </c>
      <c r="Q734" s="261" t="s">
        <v>76</v>
      </c>
      <c r="R734" s="261" t="s">
        <v>77</v>
      </c>
      <c r="S734" s="274" t="s">
        <v>109</v>
      </c>
      <c r="T734" s="275">
        <f>V734+Y734</f>
        <v>106875.98</v>
      </c>
      <c r="U734" s="275" t="s">
        <v>79</v>
      </c>
      <c r="V734" s="346">
        <v>90844.58</v>
      </c>
      <c r="W734" s="276" t="s">
        <v>98</v>
      </c>
      <c r="X734" s="276" t="s">
        <v>98</v>
      </c>
      <c r="Y734" s="346">
        <v>16031.4</v>
      </c>
      <c r="Z734" s="276" t="s">
        <v>98</v>
      </c>
      <c r="AA734" s="276" t="s">
        <v>98</v>
      </c>
      <c r="AB734" s="346">
        <v>9293.56</v>
      </c>
      <c r="AC734" s="273" t="s">
        <v>149</v>
      </c>
      <c r="AD734" s="272" t="s">
        <v>79</v>
      </c>
      <c r="AE734" s="272">
        <f>V734+Y734</f>
        <v>106875.98</v>
      </c>
      <c r="AF734" s="225" t="s">
        <v>79</v>
      </c>
      <c r="AG734" s="273" t="s">
        <v>33</v>
      </c>
      <c r="AH734" s="347" t="s">
        <v>248</v>
      </c>
      <c r="AI734" s="347" t="s">
        <v>251</v>
      </c>
      <c r="AJ734" s="273"/>
    </row>
    <row r="735" spans="2:36" ht="85.2" customHeight="1" x14ac:dyDescent="0.3">
      <c r="B735" s="286"/>
      <c r="C735" s="286"/>
      <c r="D735" s="286"/>
      <c r="E735" s="227"/>
      <c r="F735" s="227"/>
      <c r="G735" s="227"/>
      <c r="H735" s="241"/>
      <c r="I735" s="225"/>
      <c r="J735" s="11" t="s">
        <v>111</v>
      </c>
      <c r="K735" s="7" t="s">
        <v>112</v>
      </c>
      <c r="L735" s="7" t="s">
        <v>85</v>
      </c>
      <c r="M735" s="7">
        <v>1</v>
      </c>
      <c r="N735" s="273"/>
      <c r="O735" s="225"/>
      <c r="P735" s="241"/>
      <c r="Q735" s="241"/>
      <c r="R735" s="241"/>
      <c r="S735" s="274"/>
      <c r="T735" s="275"/>
      <c r="U735" s="275"/>
      <c r="V735" s="347"/>
      <c r="W735" s="276"/>
      <c r="X735" s="276"/>
      <c r="Y735" s="347"/>
      <c r="Z735" s="276"/>
      <c r="AA735" s="276"/>
      <c r="AB735" s="347"/>
      <c r="AC735" s="273"/>
      <c r="AD735" s="272"/>
      <c r="AE735" s="272"/>
      <c r="AF735" s="225"/>
      <c r="AG735" s="273"/>
      <c r="AH735" s="347"/>
      <c r="AI735" s="347"/>
      <c r="AJ735" s="225"/>
    </row>
    <row r="736" spans="2:36" ht="68.099999999999994" customHeight="1" x14ac:dyDescent="0.3">
      <c r="B736" s="286"/>
      <c r="C736" s="286"/>
      <c r="D736" s="286"/>
      <c r="E736" s="227"/>
      <c r="F736" s="227"/>
      <c r="G736" s="227"/>
      <c r="H736" s="242"/>
      <c r="I736" s="225"/>
      <c r="J736" s="11" t="s">
        <v>127</v>
      </c>
      <c r="K736" s="7" t="s">
        <v>128</v>
      </c>
      <c r="L736" s="7" t="s">
        <v>85</v>
      </c>
      <c r="M736" s="63">
        <v>40</v>
      </c>
      <c r="N736" s="273"/>
      <c r="O736" s="225"/>
      <c r="P736" s="242"/>
      <c r="Q736" s="242"/>
      <c r="R736" s="242"/>
      <c r="S736" s="274"/>
      <c r="T736" s="275"/>
      <c r="U736" s="275"/>
      <c r="V736" s="347"/>
      <c r="W736" s="276"/>
      <c r="X736" s="276"/>
      <c r="Y736" s="347"/>
      <c r="Z736" s="276"/>
      <c r="AA736" s="276"/>
      <c r="AB736" s="347"/>
      <c r="AC736" s="273"/>
      <c r="AD736" s="272"/>
      <c r="AE736" s="272"/>
      <c r="AF736" s="225"/>
      <c r="AG736" s="273"/>
      <c r="AH736" s="347"/>
      <c r="AI736" s="347"/>
      <c r="AJ736" s="225"/>
    </row>
    <row r="737" spans="2:36" ht="116.1" customHeight="1" x14ac:dyDescent="0.3">
      <c r="B737" s="225" t="s">
        <v>628</v>
      </c>
      <c r="C737" s="225" t="s">
        <v>618</v>
      </c>
      <c r="D737" s="225" t="s">
        <v>66</v>
      </c>
      <c r="E737" s="227" t="s">
        <v>67</v>
      </c>
      <c r="F737" s="227" t="s">
        <v>610</v>
      </c>
      <c r="G737" s="227" t="s">
        <v>612</v>
      </c>
      <c r="H737" s="261" t="s">
        <v>70</v>
      </c>
      <c r="I737" s="225" t="s">
        <v>98</v>
      </c>
      <c r="J737" s="11" t="s">
        <v>208</v>
      </c>
      <c r="K737" s="7" t="s">
        <v>107</v>
      </c>
      <c r="L737" s="7" t="s">
        <v>86</v>
      </c>
      <c r="M737" s="7">
        <v>40</v>
      </c>
      <c r="N737" s="273" t="s">
        <v>108</v>
      </c>
      <c r="O737" s="225" t="s">
        <v>619</v>
      </c>
      <c r="P737" s="261" t="s">
        <v>75</v>
      </c>
      <c r="Q737" s="261" t="s">
        <v>76</v>
      </c>
      <c r="R737" s="261" t="s">
        <v>77</v>
      </c>
      <c r="S737" s="274" t="s">
        <v>109</v>
      </c>
      <c r="T737" s="275">
        <f>V737+Y737</f>
        <v>144935.07</v>
      </c>
      <c r="U737" s="275" t="s">
        <v>79</v>
      </c>
      <c r="V737" s="273">
        <v>123194.82</v>
      </c>
      <c r="W737" s="276" t="s">
        <v>98</v>
      </c>
      <c r="X737" s="276" t="s">
        <v>98</v>
      </c>
      <c r="Y737" s="273">
        <v>21740.25</v>
      </c>
      <c r="Z737" s="276" t="s">
        <v>98</v>
      </c>
      <c r="AA737" s="276" t="s">
        <v>98</v>
      </c>
      <c r="AB737" s="346">
        <v>12603.05</v>
      </c>
      <c r="AC737" s="273" t="s">
        <v>149</v>
      </c>
      <c r="AD737" s="272" t="s">
        <v>79</v>
      </c>
      <c r="AE737" s="272">
        <f>V737+Y737</f>
        <v>144935.07</v>
      </c>
      <c r="AF737" s="225" t="s">
        <v>79</v>
      </c>
      <c r="AG737" s="273" t="s">
        <v>33</v>
      </c>
      <c r="AH737" s="347" t="s">
        <v>254</v>
      </c>
      <c r="AI737" s="347" t="s">
        <v>166</v>
      </c>
      <c r="AJ737" s="273"/>
    </row>
    <row r="738" spans="2:36" ht="73.2" customHeight="1" x14ac:dyDescent="0.3">
      <c r="B738" s="286"/>
      <c r="C738" s="286"/>
      <c r="D738" s="286"/>
      <c r="E738" s="227"/>
      <c r="F738" s="227"/>
      <c r="G738" s="227"/>
      <c r="H738" s="241"/>
      <c r="I738" s="225"/>
      <c r="J738" s="11" t="s">
        <v>111</v>
      </c>
      <c r="K738" s="7" t="s">
        <v>112</v>
      </c>
      <c r="L738" s="7" t="s">
        <v>85</v>
      </c>
      <c r="M738" s="7">
        <v>2</v>
      </c>
      <c r="N738" s="273"/>
      <c r="O738" s="225"/>
      <c r="P738" s="241"/>
      <c r="Q738" s="241"/>
      <c r="R738" s="241"/>
      <c r="S738" s="274"/>
      <c r="T738" s="275"/>
      <c r="U738" s="275"/>
      <c r="V738" s="347"/>
      <c r="W738" s="276"/>
      <c r="X738" s="276"/>
      <c r="Y738" s="347"/>
      <c r="Z738" s="276"/>
      <c r="AA738" s="276"/>
      <c r="AB738" s="347"/>
      <c r="AC738" s="273"/>
      <c r="AD738" s="272"/>
      <c r="AE738" s="272"/>
      <c r="AF738" s="225"/>
      <c r="AG738" s="273"/>
      <c r="AH738" s="347"/>
      <c r="AI738" s="347"/>
      <c r="AJ738" s="225"/>
    </row>
    <row r="739" spans="2:36" ht="86.1" customHeight="1" x14ac:dyDescent="0.3">
      <c r="B739" s="286"/>
      <c r="C739" s="286"/>
      <c r="D739" s="286"/>
      <c r="E739" s="227"/>
      <c r="F739" s="227"/>
      <c r="G739" s="227"/>
      <c r="H739" s="242"/>
      <c r="I739" s="225"/>
      <c r="J739" s="11" t="s">
        <v>127</v>
      </c>
      <c r="K739" s="7" t="s">
        <v>128</v>
      </c>
      <c r="L739" s="7" t="s">
        <v>85</v>
      </c>
      <c r="M739" s="63">
        <v>67</v>
      </c>
      <c r="N739" s="273"/>
      <c r="O739" s="225"/>
      <c r="P739" s="242"/>
      <c r="Q739" s="242"/>
      <c r="R739" s="242"/>
      <c r="S739" s="274"/>
      <c r="T739" s="275"/>
      <c r="U739" s="275"/>
      <c r="V739" s="347"/>
      <c r="W739" s="276"/>
      <c r="X739" s="276"/>
      <c r="Y739" s="347"/>
      <c r="Z739" s="276"/>
      <c r="AA739" s="276"/>
      <c r="AB739" s="347"/>
      <c r="AC739" s="273"/>
      <c r="AD739" s="272"/>
      <c r="AE739" s="272"/>
      <c r="AF739" s="225"/>
      <c r="AG739" s="273"/>
      <c r="AH739" s="347"/>
      <c r="AI739" s="347"/>
      <c r="AJ739" s="225"/>
    </row>
    <row r="740" spans="2:36" ht="143.1" customHeight="1" x14ac:dyDescent="0.3">
      <c r="B740" s="266" t="s">
        <v>1056</v>
      </c>
      <c r="C740" s="266" t="s">
        <v>616</v>
      </c>
      <c r="D740" s="266" t="s">
        <v>66</v>
      </c>
      <c r="E740" s="308" t="s">
        <v>67</v>
      </c>
      <c r="F740" s="308" t="s">
        <v>610</v>
      </c>
      <c r="G740" s="308" t="s">
        <v>612</v>
      </c>
      <c r="H740" s="291" t="s">
        <v>70</v>
      </c>
      <c r="I740" s="266" t="s">
        <v>98</v>
      </c>
      <c r="J740" s="20" t="s">
        <v>208</v>
      </c>
      <c r="K740" s="27" t="s">
        <v>107</v>
      </c>
      <c r="L740" s="27" t="s">
        <v>86</v>
      </c>
      <c r="M740" s="27">
        <v>40</v>
      </c>
      <c r="N740" s="314" t="s">
        <v>108</v>
      </c>
      <c r="O740" s="266" t="s">
        <v>619</v>
      </c>
      <c r="P740" s="291" t="s">
        <v>75</v>
      </c>
      <c r="Q740" s="291" t="s">
        <v>76</v>
      </c>
      <c r="R740" s="291" t="s">
        <v>77</v>
      </c>
      <c r="S740" s="408" t="s">
        <v>109</v>
      </c>
      <c r="T740" s="312">
        <f>V740+Y740</f>
        <v>69795.66</v>
      </c>
      <c r="U740" s="312" t="s">
        <v>79</v>
      </c>
      <c r="V740" s="360">
        <v>59326.31</v>
      </c>
      <c r="W740" s="284" t="s">
        <v>98</v>
      </c>
      <c r="X740" s="284" t="s">
        <v>98</v>
      </c>
      <c r="Y740" s="360">
        <v>10469.35</v>
      </c>
      <c r="Z740" s="284" t="s">
        <v>98</v>
      </c>
      <c r="AA740" s="284" t="s">
        <v>98</v>
      </c>
      <c r="AB740" s="360">
        <v>6069.19</v>
      </c>
      <c r="AC740" s="314" t="s">
        <v>149</v>
      </c>
      <c r="AD740" s="313" t="s">
        <v>79</v>
      </c>
      <c r="AE740" s="313">
        <f>V740+Y740</f>
        <v>69795.66</v>
      </c>
      <c r="AF740" s="266" t="s">
        <v>79</v>
      </c>
      <c r="AG740" s="314" t="s">
        <v>33</v>
      </c>
      <c r="AH740" s="352" t="s">
        <v>233</v>
      </c>
      <c r="AI740" s="352" t="s">
        <v>407</v>
      </c>
      <c r="AJ740" s="266"/>
    </row>
    <row r="741" spans="2:36" ht="69" customHeight="1" x14ac:dyDescent="0.3">
      <c r="B741" s="362"/>
      <c r="C741" s="641"/>
      <c r="D741" s="643"/>
      <c r="E741" s="512"/>
      <c r="F741" s="511"/>
      <c r="G741" s="512"/>
      <c r="H741" s="289"/>
      <c r="I741" s="266"/>
      <c r="J741" s="20" t="s">
        <v>111</v>
      </c>
      <c r="K741" s="27" t="s">
        <v>112</v>
      </c>
      <c r="L741" s="27" t="s">
        <v>85</v>
      </c>
      <c r="M741" s="27">
        <v>1</v>
      </c>
      <c r="N741" s="314"/>
      <c r="O741" s="266"/>
      <c r="P741" s="289"/>
      <c r="Q741" s="289"/>
      <c r="R741" s="289"/>
      <c r="S741" s="408"/>
      <c r="T741" s="312"/>
      <c r="U741" s="312"/>
      <c r="V741" s="352"/>
      <c r="W741" s="284"/>
      <c r="X741" s="284"/>
      <c r="Y741" s="352"/>
      <c r="Z741" s="284"/>
      <c r="AA741" s="284"/>
      <c r="AB741" s="352"/>
      <c r="AC741" s="314"/>
      <c r="AD741" s="313"/>
      <c r="AE741" s="313"/>
      <c r="AF741" s="266"/>
      <c r="AG741" s="314"/>
      <c r="AH741" s="352"/>
      <c r="AI741" s="352"/>
      <c r="AJ741" s="266"/>
    </row>
    <row r="742" spans="2:36" ht="64.2" customHeight="1" x14ac:dyDescent="0.3">
      <c r="B742" s="362"/>
      <c r="C742" s="641"/>
      <c r="D742" s="643"/>
      <c r="E742" s="512"/>
      <c r="F742" s="511"/>
      <c r="G742" s="512"/>
      <c r="H742" s="290"/>
      <c r="I742" s="266"/>
      <c r="J742" s="20" t="s">
        <v>127</v>
      </c>
      <c r="K742" s="27" t="s">
        <v>128</v>
      </c>
      <c r="L742" s="27" t="s">
        <v>85</v>
      </c>
      <c r="M742" s="61">
        <v>32</v>
      </c>
      <c r="N742" s="314"/>
      <c r="O742" s="266"/>
      <c r="P742" s="290"/>
      <c r="Q742" s="290"/>
      <c r="R742" s="290"/>
      <c r="S742" s="408"/>
      <c r="T742" s="312"/>
      <c r="U742" s="312"/>
      <c r="V742" s="352"/>
      <c r="W742" s="284"/>
      <c r="X742" s="284"/>
      <c r="Y742" s="352"/>
      <c r="Z742" s="284"/>
      <c r="AA742" s="284"/>
      <c r="AB742" s="352"/>
      <c r="AC742" s="314"/>
      <c r="AD742" s="313"/>
      <c r="AE742" s="313"/>
      <c r="AF742" s="266"/>
      <c r="AG742" s="314"/>
      <c r="AH742" s="352"/>
      <c r="AI742" s="352"/>
      <c r="AJ742" s="266"/>
    </row>
    <row r="743" spans="2:36" ht="119.25" customHeight="1" x14ac:dyDescent="0.3">
      <c r="B743" s="225" t="s">
        <v>954</v>
      </c>
      <c r="C743" s="225" t="s">
        <v>955</v>
      </c>
      <c r="D743" s="225" t="s">
        <v>66</v>
      </c>
      <c r="E743" s="227" t="s">
        <v>67</v>
      </c>
      <c r="F743" s="227" t="s">
        <v>610</v>
      </c>
      <c r="G743" s="227" t="s">
        <v>612</v>
      </c>
      <c r="H743" s="261" t="s">
        <v>70</v>
      </c>
      <c r="I743" s="225" t="s">
        <v>98</v>
      </c>
      <c r="J743" s="11" t="s">
        <v>208</v>
      </c>
      <c r="K743" s="7" t="s">
        <v>107</v>
      </c>
      <c r="L743" s="7" t="s">
        <v>86</v>
      </c>
      <c r="M743" s="7">
        <v>40</v>
      </c>
      <c r="N743" s="273" t="s">
        <v>108</v>
      </c>
      <c r="O743" s="286" t="s">
        <v>619</v>
      </c>
      <c r="P743" s="225" t="s">
        <v>75</v>
      </c>
      <c r="Q743" s="225" t="s">
        <v>76</v>
      </c>
      <c r="R743" s="274" t="s">
        <v>77</v>
      </c>
      <c r="S743" s="274" t="s">
        <v>109</v>
      </c>
      <c r="T743" s="275">
        <f>V743+Y743</f>
        <v>127056.07</v>
      </c>
      <c r="U743" s="275" t="s">
        <v>79</v>
      </c>
      <c r="V743" s="276">
        <v>107997.67</v>
      </c>
      <c r="W743" s="276" t="s">
        <v>98</v>
      </c>
      <c r="X743" s="276" t="s">
        <v>98</v>
      </c>
      <c r="Y743" s="273">
        <v>19058.400000000001</v>
      </c>
      <c r="Z743" s="276" t="s">
        <v>98</v>
      </c>
      <c r="AA743" s="276" t="s">
        <v>98</v>
      </c>
      <c r="AB743" s="346">
        <v>11048.35</v>
      </c>
      <c r="AC743" s="273" t="s">
        <v>149</v>
      </c>
      <c r="AD743" s="272" t="s">
        <v>79</v>
      </c>
      <c r="AE743" s="272">
        <f>V743+Y743</f>
        <v>127056.07</v>
      </c>
      <c r="AF743" s="225" t="s">
        <v>79</v>
      </c>
      <c r="AG743" s="273" t="s">
        <v>33</v>
      </c>
      <c r="AH743" s="347" t="s">
        <v>295</v>
      </c>
      <c r="AI743" s="347" t="s">
        <v>356</v>
      </c>
      <c r="AJ743" s="273"/>
    </row>
    <row r="744" spans="2:36" ht="59.25" customHeight="1" x14ac:dyDescent="0.3">
      <c r="B744" s="286"/>
      <c r="C744" s="286"/>
      <c r="D744" s="286"/>
      <c r="E744" s="227"/>
      <c r="F744" s="227"/>
      <c r="G744" s="227"/>
      <c r="H744" s="241"/>
      <c r="I744" s="225"/>
      <c r="J744" s="11" t="s">
        <v>111</v>
      </c>
      <c r="K744" s="7" t="s">
        <v>112</v>
      </c>
      <c r="L744" s="7" t="s">
        <v>85</v>
      </c>
      <c r="M744" s="7">
        <v>2</v>
      </c>
      <c r="N744" s="273"/>
      <c r="O744" s="286"/>
      <c r="P744" s="225"/>
      <c r="Q744" s="225"/>
      <c r="R744" s="274"/>
      <c r="S744" s="274"/>
      <c r="T744" s="275"/>
      <c r="U744" s="275"/>
      <c r="V744" s="276"/>
      <c r="W744" s="276"/>
      <c r="X744" s="276"/>
      <c r="Y744" s="347"/>
      <c r="Z744" s="276"/>
      <c r="AA744" s="276"/>
      <c r="AB744" s="347"/>
      <c r="AC744" s="273"/>
      <c r="AD744" s="272"/>
      <c r="AE744" s="272"/>
      <c r="AF744" s="225"/>
      <c r="AG744" s="273"/>
      <c r="AH744" s="347"/>
      <c r="AI744" s="347"/>
      <c r="AJ744" s="225"/>
    </row>
    <row r="745" spans="2:36" ht="40.200000000000003" customHeight="1" x14ac:dyDescent="0.3">
      <c r="B745" s="286"/>
      <c r="C745" s="286"/>
      <c r="D745" s="286"/>
      <c r="E745" s="227"/>
      <c r="F745" s="227"/>
      <c r="G745" s="227"/>
      <c r="H745" s="242"/>
      <c r="I745" s="225"/>
      <c r="J745" s="11" t="s">
        <v>127</v>
      </c>
      <c r="K745" s="7" t="s">
        <v>128</v>
      </c>
      <c r="L745" s="7" t="s">
        <v>85</v>
      </c>
      <c r="M745" s="63">
        <v>60</v>
      </c>
      <c r="N745" s="273"/>
      <c r="O745" s="286"/>
      <c r="P745" s="225"/>
      <c r="Q745" s="225"/>
      <c r="R745" s="274"/>
      <c r="S745" s="274"/>
      <c r="T745" s="275"/>
      <c r="U745" s="275"/>
      <c r="V745" s="276"/>
      <c r="W745" s="276"/>
      <c r="X745" s="276"/>
      <c r="Y745" s="347"/>
      <c r="Z745" s="276"/>
      <c r="AA745" s="276"/>
      <c r="AB745" s="347"/>
      <c r="AC745" s="273"/>
      <c r="AD745" s="272"/>
      <c r="AE745" s="272"/>
      <c r="AF745" s="225"/>
      <c r="AG745" s="273"/>
      <c r="AH745" s="347"/>
      <c r="AI745" s="347"/>
      <c r="AJ745" s="225"/>
    </row>
    <row r="746" spans="2:36" ht="40.200000000000003" customHeight="1" x14ac:dyDescent="0.3">
      <c r="B746" s="225" t="s">
        <v>1108</v>
      </c>
      <c r="C746" s="225" t="s">
        <v>613</v>
      </c>
      <c r="D746" s="225" t="s">
        <v>66</v>
      </c>
      <c r="E746" s="227" t="s">
        <v>67</v>
      </c>
      <c r="F746" s="227" t="s">
        <v>614</v>
      </c>
      <c r="G746" s="227" t="s">
        <v>615</v>
      </c>
      <c r="H746" s="261" t="s">
        <v>70</v>
      </c>
      <c r="I746" s="225" t="s">
        <v>98</v>
      </c>
      <c r="J746" s="11" t="s">
        <v>113</v>
      </c>
      <c r="K746" s="7" t="s">
        <v>114</v>
      </c>
      <c r="L746" s="7" t="s">
        <v>115</v>
      </c>
      <c r="M746" s="7">
        <v>3</v>
      </c>
      <c r="N746" s="273" t="s">
        <v>108</v>
      </c>
      <c r="O746" s="225" t="s">
        <v>619</v>
      </c>
      <c r="P746" s="261" t="s">
        <v>75</v>
      </c>
      <c r="Q746" s="261" t="s">
        <v>76</v>
      </c>
      <c r="R746" s="261" t="s">
        <v>77</v>
      </c>
      <c r="S746" s="274" t="s">
        <v>109</v>
      </c>
      <c r="T746" s="275">
        <f>+V746+Y746</f>
        <v>188235.29</v>
      </c>
      <c r="U746" s="275" t="s">
        <v>98</v>
      </c>
      <c r="V746" s="346">
        <v>160000</v>
      </c>
      <c r="W746" s="276"/>
      <c r="X746" s="276"/>
      <c r="Y746" s="346">
        <v>28235.29</v>
      </c>
      <c r="Z746" s="276"/>
      <c r="AA746" s="276"/>
      <c r="AB746" s="346">
        <v>16368.29</v>
      </c>
      <c r="AC746" s="273" t="s">
        <v>80</v>
      </c>
      <c r="AD746" s="276" t="s">
        <v>98</v>
      </c>
      <c r="AE746" s="276"/>
      <c r="AF746" s="275"/>
      <c r="AG746" s="276"/>
      <c r="AH746" s="347" t="s">
        <v>166</v>
      </c>
      <c r="AI746" s="347" t="s">
        <v>167</v>
      </c>
      <c r="AJ746" s="225"/>
    </row>
    <row r="747" spans="2:36" ht="40.200000000000003" customHeight="1" x14ac:dyDescent="0.3">
      <c r="B747" s="286"/>
      <c r="C747" s="286"/>
      <c r="D747" s="286"/>
      <c r="E747" s="227"/>
      <c r="F747" s="227"/>
      <c r="G747" s="227"/>
      <c r="H747" s="241"/>
      <c r="I747" s="225"/>
      <c r="J747" s="11" t="s">
        <v>116</v>
      </c>
      <c r="K747" s="7" t="s">
        <v>117</v>
      </c>
      <c r="L747" s="7" t="s">
        <v>85</v>
      </c>
      <c r="M747" s="7">
        <v>1</v>
      </c>
      <c r="N747" s="273"/>
      <c r="O747" s="225"/>
      <c r="P747" s="241"/>
      <c r="Q747" s="241"/>
      <c r="R747" s="241"/>
      <c r="S747" s="274"/>
      <c r="T747" s="275"/>
      <c r="U747" s="275"/>
      <c r="V747" s="347"/>
      <c r="W747" s="276"/>
      <c r="X747" s="276"/>
      <c r="Y747" s="347"/>
      <c r="Z747" s="276"/>
      <c r="AA747" s="276"/>
      <c r="AB747" s="347"/>
      <c r="AC747" s="273"/>
      <c r="AD747" s="276"/>
      <c r="AE747" s="276"/>
      <c r="AF747" s="275"/>
      <c r="AG747" s="276"/>
      <c r="AH747" s="347"/>
      <c r="AI747" s="347"/>
      <c r="AJ747" s="225"/>
    </row>
    <row r="748" spans="2:36" ht="40.200000000000003" customHeight="1" x14ac:dyDescent="0.3">
      <c r="B748" s="286"/>
      <c r="C748" s="286"/>
      <c r="D748" s="286"/>
      <c r="E748" s="227"/>
      <c r="F748" s="227"/>
      <c r="G748" s="227"/>
      <c r="H748" s="241"/>
      <c r="I748" s="225"/>
      <c r="J748" s="11" t="s">
        <v>209</v>
      </c>
      <c r="K748" s="7" t="s">
        <v>118</v>
      </c>
      <c r="L748" s="7" t="s">
        <v>119</v>
      </c>
      <c r="M748" s="7">
        <v>1</v>
      </c>
      <c r="N748" s="273"/>
      <c r="O748" s="225"/>
      <c r="P748" s="241"/>
      <c r="Q748" s="241"/>
      <c r="R748" s="241"/>
      <c r="S748" s="274"/>
      <c r="T748" s="275"/>
      <c r="U748" s="275"/>
      <c r="V748" s="347"/>
      <c r="W748" s="276"/>
      <c r="X748" s="276"/>
      <c r="Y748" s="347"/>
      <c r="Z748" s="276"/>
      <c r="AA748" s="276"/>
      <c r="AB748" s="347"/>
      <c r="AC748" s="273"/>
      <c r="AD748" s="276"/>
      <c r="AE748" s="276"/>
      <c r="AF748" s="275"/>
      <c r="AG748" s="276"/>
      <c r="AH748" s="347"/>
      <c r="AI748" s="347"/>
      <c r="AJ748" s="225"/>
    </row>
    <row r="749" spans="2:36" ht="40.200000000000003" customHeight="1" x14ac:dyDescent="0.3">
      <c r="B749" s="286"/>
      <c r="C749" s="286"/>
      <c r="D749" s="286"/>
      <c r="E749" s="227"/>
      <c r="F749" s="227"/>
      <c r="G749" s="227"/>
      <c r="H749" s="242"/>
      <c r="I749" s="225"/>
      <c r="J749" s="11" t="s">
        <v>120</v>
      </c>
      <c r="K749" s="7" t="s">
        <v>121</v>
      </c>
      <c r="L749" s="7" t="s">
        <v>119</v>
      </c>
      <c r="M749" s="7">
        <v>1</v>
      </c>
      <c r="N749" s="273"/>
      <c r="O749" s="225"/>
      <c r="P749" s="242"/>
      <c r="Q749" s="242"/>
      <c r="R749" s="242"/>
      <c r="S749" s="274"/>
      <c r="T749" s="275"/>
      <c r="U749" s="275"/>
      <c r="V749" s="347"/>
      <c r="W749" s="276"/>
      <c r="X749" s="276"/>
      <c r="Y749" s="347"/>
      <c r="Z749" s="276"/>
      <c r="AA749" s="276"/>
      <c r="AB749" s="347"/>
      <c r="AC749" s="273"/>
      <c r="AD749" s="276"/>
      <c r="AE749" s="276"/>
      <c r="AF749" s="275"/>
      <c r="AG749" s="276"/>
      <c r="AH749" s="347"/>
      <c r="AI749" s="347"/>
      <c r="AJ749" s="225"/>
    </row>
    <row r="750" spans="2:36" ht="139.5" customHeight="1" x14ac:dyDescent="0.3">
      <c r="B750" s="225" t="s">
        <v>595</v>
      </c>
      <c r="C750" s="225" t="s">
        <v>596</v>
      </c>
      <c r="D750" s="225" t="s">
        <v>106</v>
      </c>
      <c r="E750" s="227" t="s">
        <v>67</v>
      </c>
      <c r="F750" s="227" t="s">
        <v>134</v>
      </c>
      <c r="G750" s="227" t="s">
        <v>147</v>
      </c>
      <c r="H750" s="261" t="s">
        <v>70</v>
      </c>
      <c r="I750" s="225" t="s">
        <v>98</v>
      </c>
      <c r="J750" s="11" t="s">
        <v>208</v>
      </c>
      <c r="K750" s="7" t="s">
        <v>107</v>
      </c>
      <c r="L750" s="7" t="s">
        <v>86</v>
      </c>
      <c r="M750" s="7">
        <v>40</v>
      </c>
      <c r="N750" s="273" t="s">
        <v>108</v>
      </c>
      <c r="O750" s="286" t="s">
        <v>597</v>
      </c>
      <c r="P750" s="261" t="s">
        <v>75</v>
      </c>
      <c r="Q750" s="261" t="s">
        <v>76</v>
      </c>
      <c r="R750" s="261" t="s">
        <v>77</v>
      </c>
      <c r="S750" s="344" t="s">
        <v>109</v>
      </c>
      <c r="T750" s="275">
        <f>V750+Y750</f>
        <v>732499.53</v>
      </c>
      <c r="U750" s="275">
        <f>+T750/M751</f>
        <v>122083.255</v>
      </c>
      <c r="V750" s="272">
        <v>622624.6</v>
      </c>
      <c r="W750" s="365" t="s">
        <v>98</v>
      </c>
      <c r="X750" s="365" t="s">
        <v>98</v>
      </c>
      <c r="Y750" s="272">
        <v>109874.93</v>
      </c>
      <c r="Z750" s="276" t="s">
        <v>98</v>
      </c>
      <c r="AA750" s="276" t="s">
        <v>79</v>
      </c>
      <c r="AB750" s="272">
        <v>63695.61</v>
      </c>
      <c r="AC750" s="273" t="s">
        <v>149</v>
      </c>
      <c r="AD750" s="272" t="s">
        <v>98</v>
      </c>
      <c r="AE750" s="272">
        <f>+V750+Y750</f>
        <v>732499.53</v>
      </c>
      <c r="AF750" s="225" t="s">
        <v>79</v>
      </c>
      <c r="AG750" s="273" t="s">
        <v>33</v>
      </c>
      <c r="AH750" s="273" t="s">
        <v>174</v>
      </c>
      <c r="AI750" s="273" t="s">
        <v>158</v>
      </c>
      <c r="AJ750" s="225"/>
    </row>
    <row r="751" spans="2:36" ht="73.2" customHeight="1" x14ac:dyDescent="0.3">
      <c r="B751" s="225"/>
      <c r="C751" s="225"/>
      <c r="D751" s="225"/>
      <c r="E751" s="227"/>
      <c r="F751" s="227"/>
      <c r="G751" s="227"/>
      <c r="H751" s="241"/>
      <c r="I751" s="225"/>
      <c r="J751" s="11" t="s">
        <v>111</v>
      </c>
      <c r="K751" s="7" t="s">
        <v>112</v>
      </c>
      <c r="L751" s="7" t="s">
        <v>85</v>
      </c>
      <c r="M751" s="7">
        <v>6</v>
      </c>
      <c r="N751" s="273"/>
      <c r="O751" s="286"/>
      <c r="P751" s="241"/>
      <c r="Q751" s="241"/>
      <c r="R751" s="241"/>
      <c r="S751" s="344"/>
      <c r="T751" s="275"/>
      <c r="U751" s="275"/>
      <c r="V751" s="272"/>
      <c r="W751" s="365"/>
      <c r="X751" s="365"/>
      <c r="Y751" s="272"/>
      <c r="Z751" s="276"/>
      <c r="AA751" s="276"/>
      <c r="AB751" s="272"/>
      <c r="AC751" s="273"/>
      <c r="AD751" s="272"/>
      <c r="AE751" s="272"/>
      <c r="AF751" s="225"/>
      <c r="AG751" s="273"/>
      <c r="AH751" s="273"/>
      <c r="AI751" s="273"/>
      <c r="AJ751" s="225"/>
    </row>
    <row r="752" spans="2:36" ht="54" customHeight="1" x14ac:dyDescent="0.3">
      <c r="B752" s="225"/>
      <c r="C752" s="225"/>
      <c r="D752" s="225"/>
      <c r="E752" s="227"/>
      <c r="F752" s="227"/>
      <c r="G752" s="227"/>
      <c r="H752" s="242"/>
      <c r="I752" s="225"/>
      <c r="J752" s="11" t="s">
        <v>127</v>
      </c>
      <c r="K752" s="7" t="s">
        <v>128</v>
      </c>
      <c r="L752" s="7" t="s">
        <v>85</v>
      </c>
      <c r="M752" s="63">
        <v>350</v>
      </c>
      <c r="N752" s="273"/>
      <c r="O752" s="286"/>
      <c r="P752" s="242"/>
      <c r="Q752" s="242"/>
      <c r="R752" s="242"/>
      <c r="S752" s="344"/>
      <c r="T752" s="275"/>
      <c r="U752" s="275"/>
      <c r="V752" s="272"/>
      <c r="W752" s="365"/>
      <c r="X752" s="365"/>
      <c r="Y752" s="272"/>
      <c r="Z752" s="276"/>
      <c r="AA752" s="276"/>
      <c r="AB752" s="272"/>
      <c r="AC752" s="273"/>
      <c r="AD752" s="272"/>
      <c r="AE752" s="272"/>
      <c r="AF752" s="225"/>
      <c r="AG752" s="273"/>
      <c r="AH752" s="273"/>
      <c r="AI752" s="273"/>
      <c r="AJ752" s="225"/>
    </row>
    <row r="753" spans="2:36" ht="41.4" x14ac:dyDescent="0.3">
      <c r="B753" s="266" t="s">
        <v>1114</v>
      </c>
      <c r="C753" s="266" t="s">
        <v>598</v>
      </c>
      <c r="D753" s="266" t="s">
        <v>106</v>
      </c>
      <c r="E753" s="308" t="s">
        <v>67</v>
      </c>
      <c r="F753" s="308" t="s">
        <v>134</v>
      </c>
      <c r="G753" s="308" t="s">
        <v>147</v>
      </c>
      <c r="H753" s="291" t="s">
        <v>70</v>
      </c>
      <c r="I753" s="266" t="s">
        <v>98</v>
      </c>
      <c r="J753" s="20" t="s">
        <v>111</v>
      </c>
      <c r="K753" s="27" t="s">
        <v>112</v>
      </c>
      <c r="L753" s="27" t="s">
        <v>85</v>
      </c>
      <c r="M753" s="27">
        <v>1</v>
      </c>
      <c r="N753" s="314" t="s">
        <v>108</v>
      </c>
      <c r="O753" s="358" t="s">
        <v>597</v>
      </c>
      <c r="P753" s="291" t="s">
        <v>75</v>
      </c>
      <c r="Q753" s="291" t="s">
        <v>76</v>
      </c>
      <c r="R753" s="291" t="s">
        <v>77</v>
      </c>
      <c r="S753" s="408" t="s">
        <v>608</v>
      </c>
      <c r="T753" s="312">
        <f>V753+Y753</f>
        <v>117700</v>
      </c>
      <c r="U753" s="312">
        <f>+T753/M753</f>
        <v>117700</v>
      </c>
      <c r="V753" s="313">
        <v>100045</v>
      </c>
      <c r="W753" s="284" t="s">
        <v>98</v>
      </c>
      <c r="X753" s="284" t="s">
        <v>79</v>
      </c>
      <c r="Y753" s="313">
        <v>17655</v>
      </c>
      <c r="Z753" s="284" t="s">
        <v>98</v>
      </c>
      <c r="AA753" s="284" t="s">
        <v>79</v>
      </c>
      <c r="AB753" s="313">
        <v>10234.780000000001</v>
      </c>
      <c r="AC753" s="314" t="s">
        <v>149</v>
      </c>
      <c r="AD753" s="313" t="s">
        <v>98</v>
      </c>
      <c r="AE753" s="313">
        <f>+V753+Y753</f>
        <v>117700</v>
      </c>
      <c r="AF753" s="266" t="s">
        <v>79</v>
      </c>
      <c r="AG753" s="314" t="s">
        <v>33</v>
      </c>
      <c r="AH753" s="314" t="s">
        <v>295</v>
      </c>
      <c r="AI753" s="314" t="s">
        <v>620</v>
      </c>
      <c r="AJ753" s="266"/>
    </row>
    <row r="754" spans="2:36" ht="129" customHeight="1" x14ac:dyDescent="0.3">
      <c r="B754" s="266"/>
      <c r="C754" s="266"/>
      <c r="D754" s="266"/>
      <c r="E754" s="308"/>
      <c r="F754" s="308"/>
      <c r="G754" s="308"/>
      <c r="H754" s="290"/>
      <c r="I754" s="266"/>
      <c r="J754" s="20" t="s">
        <v>127</v>
      </c>
      <c r="K754" s="27" t="s">
        <v>128</v>
      </c>
      <c r="L754" s="27" t="s">
        <v>85</v>
      </c>
      <c r="M754" s="61">
        <v>10</v>
      </c>
      <c r="N754" s="314"/>
      <c r="O754" s="358"/>
      <c r="P754" s="290"/>
      <c r="Q754" s="290"/>
      <c r="R754" s="290"/>
      <c r="S754" s="408"/>
      <c r="T754" s="312"/>
      <c r="U754" s="312"/>
      <c r="V754" s="313"/>
      <c r="W754" s="284"/>
      <c r="X754" s="284"/>
      <c r="Y754" s="313"/>
      <c r="Z754" s="284"/>
      <c r="AA754" s="284"/>
      <c r="AB754" s="313"/>
      <c r="AC754" s="314"/>
      <c r="AD754" s="313"/>
      <c r="AE754" s="313"/>
      <c r="AF754" s="266"/>
      <c r="AG754" s="314"/>
      <c r="AH754" s="314"/>
      <c r="AI754" s="314"/>
      <c r="AJ754" s="266"/>
    </row>
    <row r="755" spans="2:36" ht="75.599999999999994" customHeight="1" x14ac:dyDescent="0.3">
      <c r="B755" s="225" t="s">
        <v>633</v>
      </c>
      <c r="C755" s="225" t="s">
        <v>599</v>
      </c>
      <c r="D755" s="225" t="s">
        <v>106</v>
      </c>
      <c r="E755" s="227" t="s">
        <v>67</v>
      </c>
      <c r="F755" s="227" t="s">
        <v>132</v>
      </c>
      <c r="G755" s="227" t="s">
        <v>69</v>
      </c>
      <c r="H755" s="261" t="s">
        <v>70</v>
      </c>
      <c r="I755" s="261" t="s">
        <v>98</v>
      </c>
      <c r="J755" s="11" t="s">
        <v>113</v>
      </c>
      <c r="K755" s="7" t="s">
        <v>114</v>
      </c>
      <c r="L755" s="7" t="s">
        <v>115</v>
      </c>
      <c r="M755" s="7">
        <v>2</v>
      </c>
      <c r="N755" s="273" t="s">
        <v>108</v>
      </c>
      <c r="O755" s="225" t="s">
        <v>600</v>
      </c>
      <c r="P755" s="261" t="s">
        <v>75</v>
      </c>
      <c r="Q755" s="261" t="s">
        <v>76</v>
      </c>
      <c r="R755" s="261" t="s">
        <v>77</v>
      </c>
      <c r="S755" s="274" t="s">
        <v>109</v>
      </c>
      <c r="T755" s="275">
        <f>V755+Y755</f>
        <v>149800</v>
      </c>
      <c r="U755" s="275">
        <f>+T755/M756</f>
        <v>74900</v>
      </c>
      <c r="V755" s="364">
        <v>127330</v>
      </c>
      <c r="W755" s="276" t="s">
        <v>98</v>
      </c>
      <c r="X755" s="276" t="s">
        <v>98</v>
      </c>
      <c r="Y755" s="364">
        <v>22470</v>
      </c>
      <c r="Z755" s="276" t="s">
        <v>98</v>
      </c>
      <c r="AA755" s="276" t="s">
        <v>98</v>
      </c>
      <c r="AB755" s="364">
        <v>13026.09</v>
      </c>
      <c r="AC755" s="273" t="s">
        <v>80</v>
      </c>
      <c r="AD755" s="272"/>
      <c r="AE755" s="272">
        <f>V755+Y755</f>
        <v>149800</v>
      </c>
      <c r="AF755" s="225" t="s">
        <v>79</v>
      </c>
      <c r="AG755" s="273" t="s">
        <v>33</v>
      </c>
      <c r="AH755" s="347" t="s">
        <v>295</v>
      </c>
      <c r="AI755" s="347" t="s">
        <v>247</v>
      </c>
      <c r="AJ755" s="225"/>
    </row>
    <row r="756" spans="2:36" ht="75.599999999999994" customHeight="1" x14ac:dyDescent="0.3">
      <c r="B756" s="225"/>
      <c r="C756" s="225"/>
      <c r="D756" s="225"/>
      <c r="E756" s="227"/>
      <c r="F756" s="227"/>
      <c r="G756" s="227"/>
      <c r="H756" s="241"/>
      <c r="I756" s="241"/>
      <c r="J756" s="11" t="s">
        <v>116</v>
      </c>
      <c r="K756" s="7" t="s">
        <v>117</v>
      </c>
      <c r="L756" s="7" t="s">
        <v>85</v>
      </c>
      <c r="M756" s="7">
        <v>2</v>
      </c>
      <c r="N756" s="273"/>
      <c r="O756" s="225"/>
      <c r="P756" s="241"/>
      <c r="Q756" s="241"/>
      <c r="R756" s="241"/>
      <c r="S756" s="274"/>
      <c r="T756" s="275"/>
      <c r="U756" s="275"/>
      <c r="V756" s="364"/>
      <c r="W756" s="276"/>
      <c r="X756" s="276"/>
      <c r="Y756" s="364"/>
      <c r="Z756" s="276"/>
      <c r="AA756" s="276"/>
      <c r="AB756" s="364"/>
      <c r="AC756" s="273"/>
      <c r="AD756" s="272"/>
      <c r="AE756" s="272"/>
      <c r="AF756" s="225"/>
      <c r="AG756" s="273"/>
      <c r="AH756" s="347"/>
      <c r="AI756" s="347"/>
      <c r="AJ756" s="225"/>
    </row>
    <row r="757" spans="2:36" ht="75.599999999999994" customHeight="1" x14ac:dyDescent="0.3">
      <c r="B757" s="225"/>
      <c r="C757" s="225"/>
      <c r="D757" s="225"/>
      <c r="E757" s="227"/>
      <c r="F757" s="227"/>
      <c r="G757" s="227"/>
      <c r="H757" s="241"/>
      <c r="I757" s="241"/>
      <c r="J757" s="11" t="s">
        <v>209</v>
      </c>
      <c r="K757" s="7" t="s">
        <v>118</v>
      </c>
      <c r="L757" s="7" t="s">
        <v>119</v>
      </c>
      <c r="M757" s="7">
        <v>2</v>
      </c>
      <c r="N757" s="273"/>
      <c r="O757" s="225"/>
      <c r="P757" s="241"/>
      <c r="Q757" s="241"/>
      <c r="R757" s="241"/>
      <c r="S757" s="274"/>
      <c r="T757" s="275"/>
      <c r="U757" s="275"/>
      <c r="V757" s="364"/>
      <c r="W757" s="276"/>
      <c r="X757" s="276"/>
      <c r="Y757" s="364"/>
      <c r="Z757" s="276"/>
      <c r="AA757" s="276"/>
      <c r="AB757" s="364"/>
      <c r="AC757" s="273"/>
      <c r="AD757" s="272"/>
      <c r="AE757" s="272"/>
      <c r="AF757" s="225"/>
      <c r="AG757" s="273"/>
      <c r="AH757" s="347"/>
      <c r="AI757" s="347"/>
      <c r="AJ757" s="225"/>
    </row>
    <row r="758" spans="2:36" ht="75.599999999999994" customHeight="1" x14ac:dyDescent="0.3">
      <c r="B758" s="225"/>
      <c r="C758" s="225"/>
      <c r="D758" s="225"/>
      <c r="E758" s="227"/>
      <c r="F758" s="227"/>
      <c r="G758" s="227"/>
      <c r="H758" s="242"/>
      <c r="I758" s="242"/>
      <c r="J758" s="11" t="s">
        <v>120</v>
      </c>
      <c r="K758" s="7" t="s">
        <v>121</v>
      </c>
      <c r="L758" s="7" t="s">
        <v>119</v>
      </c>
      <c r="M758" s="63">
        <v>2</v>
      </c>
      <c r="N758" s="273"/>
      <c r="O758" s="225"/>
      <c r="P758" s="242"/>
      <c r="Q758" s="242"/>
      <c r="R758" s="242"/>
      <c r="S758" s="274"/>
      <c r="T758" s="275"/>
      <c r="U758" s="275"/>
      <c r="V758" s="364"/>
      <c r="W758" s="276"/>
      <c r="X758" s="276"/>
      <c r="Y758" s="364"/>
      <c r="Z758" s="276"/>
      <c r="AA758" s="276"/>
      <c r="AB758" s="364"/>
      <c r="AC758" s="273"/>
      <c r="AD758" s="272"/>
      <c r="AE758" s="272"/>
      <c r="AF758" s="225"/>
      <c r="AG758" s="273"/>
      <c r="AH758" s="347"/>
      <c r="AI758" s="347"/>
      <c r="AJ758" s="225"/>
    </row>
    <row r="759" spans="2:36" ht="41.4" x14ac:dyDescent="0.3">
      <c r="B759" s="225" t="s">
        <v>1112</v>
      </c>
      <c r="C759" s="225" t="s">
        <v>598</v>
      </c>
      <c r="D759" s="225" t="s">
        <v>106</v>
      </c>
      <c r="E759" s="227" t="s">
        <v>67</v>
      </c>
      <c r="F759" s="227" t="s">
        <v>134</v>
      </c>
      <c r="G759" s="227" t="s">
        <v>147</v>
      </c>
      <c r="H759" s="261" t="s">
        <v>70</v>
      </c>
      <c r="I759" s="225" t="s">
        <v>98</v>
      </c>
      <c r="J759" s="11" t="s">
        <v>111</v>
      </c>
      <c r="K759" s="7" t="s">
        <v>112</v>
      </c>
      <c r="L759" s="7" t="s">
        <v>85</v>
      </c>
      <c r="M759" s="7">
        <v>1</v>
      </c>
      <c r="N759" s="273" t="s">
        <v>108</v>
      </c>
      <c r="O759" s="286" t="s">
        <v>597</v>
      </c>
      <c r="P759" s="261" t="s">
        <v>75</v>
      </c>
      <c r="Q759" s="261" t="s">
        <v>76</v>
      </c>
      <c r="R759" s="261" t="s">
        <v>77</v>
      </c>
      <c r="S759" s="274" t="s">
        <v>608</v>
      </c>
      <c r="T759" s="275">
        <f>V759+Y759</f>
        <v>117700</v>
      </c>
      <c r="U759" s="275">
        <f>+T759/M759</f>
        <v>117700</v>
      </c>
      <c r="V759" s="272">
        <v>100045</v>
      </c>
      <c r="W759" s="276" t="s">
        <v>98</v>
      </c>
      <c r="X759" s="276" t="s">
        <v>79</v>
      </c>
      <c r="Y759" s="272">
        <v>17655</v>
      </c>
      <c r="Z759" s="276" t="s">
        <v>98</v>
      </c>
      <c r="AA759" s="276" t="s">
        <v>79</v>
      </c>
      <c r="AB759" s="272">
        <v>10234.780000000001</v>
      </c>
      <c r="AC759" s="273" t="s">
        <v>149</v>
      </c>
      <c r="AD759" s="272" t="s">
        <v>98</v>
      </c>
      <c r="AE759" s="272">
        <f>+V759+Y759</f>
        <v>117700</v>
      </c>
      <c r="AF759" s="225" t="s">
        <v>79</v>
      </c>
      <c r="AG759" s="273" t="s">
        <v>33</v>
      </c>
      <c r="AH759" s="273" t="s">
        <v>166</v>
      </c>
      <c r="AI759" s="273" t="s">
        <v>233</v>
      </c>
      <c r="AJ759" s="225"/>
    </row>
    <row r="760" spans="2:36" ht="129" customHeight="1" x14ac:dyDescent="0.3">
      <c r="B760" s="225"/>
      <c r="C760" s="225"/>
      <c r="D760" s="225"/>
      <c r="E760" s="227"/>
      <c r="F760" s="227"/>
      <c r="G760" s="227"/>
      <c r="H760" s="242"/>
      <c r="I760" s="225"/>
      <c r="J760" s="11" t="s">
        <v>127</v>
      </c>
      <c r="K760" s="7" t="s">
        <v>128</v>
      </c>
      <c r="L760" s="7" t="s">
        <v>85</v>
      </c>
      <c r="M760" s="63">
        <v>10</v>
      </c>
      <c r="N760" s="273"/>
      <c r="O760" s="286"/>
      <c r="P760" s="242"/>
      <c r="Q760" s="242"/>
      <c r="R760" s="242"/>
      <c r="S760" s="274"/>
      <c r="T760" s="275"/>
      <c r="U760" s="275"/>
      <c r="V760" s="272"/>
      <c r="W760" s="276"/>
      <c r="X760" s="276"/>
      <c r="Y760" s="272"/>
      <c r="Z760" s="276"/>
      <c r="AA760" s="276"/>
      <c r="AB760" s="272"/>
      <c r="AC760" s="273"/>
      <c r="AD760" s="272"/>
      <c r="AE760" s="272"/>
      <c r="AF760" s="225"/>
      <c r="AG760" s="273"/>
      <c r="AH760" s="273"/>
      <c r="AI760" s="273"/>
      <c r="AJ760" s="225"/>
    </row>
    <row r="761" spans="2:36" ht="75.599999999999994" customHeight="1" x14ac:dyDescent="0.3">
      <c r="B761" s="225" t="s">
        <v>1113</v>
      </c>
      <c r="C761" s="225" t="s">
        <v>599</v>
      </c>
      <c r="D761" s="225" t="s">
        <v>106</v>
      </c>
      <c r="E761" s="227" t="s">
        <v>67</v>
      </c>
      <c r="F761" s="227" t="s">
        <v>132</v>
      </c>
      <c r="G761" s="227" t="s">
        <v>69</v>
      </c>
      <c r="H761" s="261" t="s">
        <v>70</v>
      </c>
      <c r="I761" s="261" t="s">
        <v>98</v>
      </c>
      <c r="J761" s="11" t="s">
        <v>113</v>
      </c>
      <c r="K761" s="7" t="s">
        <v>114</v>
      </c>
      <c r="L761" s="7" t="s">
        <v>115</v>
      </c>
      <c r="M761" s="7">
        <v>1</v>
      </c>
      <c r="N761" s="273" t="s">
        <v>108</v>
      </c>
      <c r="O761" s="225" t="s">
        <v>600</v>
      </c>
      <c r="P761" s="261" t="s">
        <v>75</v>
      </c>
      <c r="Q761" s="261" t="s">
        <v>76</v>
      </c>
      <c r="R761" s="261" t="s">
        <v>77</v>
      </c>
      <c r="S761" s="274" t="s">
        <v>109</v>
      </c>
      <c r="T761" s="275">
        <f>V761+Y761</f>
        <v>74915.77</v>
      </c>
      <c r="U761" s="275">
        <f>+T761/M762</f>
        <v>74915.77</v>
      </c>
      <c r="V761" s="364">
        <v>63678.400000000001</v>
      </c>
      <c r="W761" s="276" t="s">
        <v>98</v>
      </c>
      <c r="X761" s="276" t="s">
        <v>98</v>
      </c>
      <c r="Y761" s="364">
        <v>11237.37</v>
      </c>
      <c r="Z761" s="276" t="s">
        <v>98</v>
      </c>
      <c r="AA761" s="276" t="s">
        <v>98</v>
      </c>
      <c r="AB761" s="364">
        <v>6514.41</v>
      </c>
      <c r="AC761" s="273" t="s">
        <v>80</v>
      </c>
      <c r="AD761" s="272"/>
      <c r="AE761" s="272">
        <f>V761+Y761</f>
        <v>74915.77</v>
      </c>
      <c r="AF761" s="225" t="s">
        <v>79</v>
      </c>
      <c r="AG761" s="273" t="s">
        <v>33</v>
      </c>
      <c r="AH761" s="347" t="s">
        <v>166</v>
      </c>
      <c r="AI761" s="347" t="s">
        <v>233</v>
      </c>
      <c r="AJ761" s="225"/>
    </row>
    <row r="762" spans="2:36" ht="75.599999999999994" customHeight="1" x14ac:dyDescent="0.3">
      <c r="B762" s="225"/>
      <c r="C762" s="225"/>
      <c r="D762" s="225"/>
      <c r="E762" s="227"/>
      <c r="F762" s="227"/>
      <c r="G762" s="227"/>
      <c r="H762" s="241"/>
      <c r="I762" s="241"/>
      <c r="J762" s="11" t="s">
        <v>116</v>
      </c>
      <c r="K762" s="7" t="s">
        <v>117</v>
      </c>
      <c r="L762" s="7" t="s">
        <v>85</v>
      </c>
      <c r="M762" s="7">
        <v>1</v>
      </c>
      <c r="N762" s="273"/>
      <c r="O762" s="225"/>
      <c r="P762" s="241"/>
      <c r="Q762" s="241"/>
      <c r="R762" s="241"/>
      <c r="S762" s="274"/>
      <c r="T762" s="275"/>
      <c r="U762" s="275"/>
      <c r="V762" s="364"/>
      <c r="W762" s="276"/>
      <c r="X762" s="276"/>
      <c r="Y762" s="364"/>
      <c r="Z762" s="276"/>
      <c r="AA762" s="276"/>
      <c r="AB762" s="364"/>
      <c r="AC762" s="273"/>
      <c r="AD762" s="272"/>
      <c r="AE762" s="272"/>
      <c r="AF762" s="225"/>
      <c r="AG762" s="273"/>
      <c r="AH762" s="347"/>
      <c r="AI762" s="347"/>
      <c r="AJ762" s="225"/>
    </row>
    <row r="763" spans="2:36" ht="75.599999999999994" customHeight="1" x14ac:dyDescent="0.3">
      <c r="B763" s="225"/>
      <c r="C763" s="225"/>
      <c r="D763" s="225"/>
      <c r="E763" s="227"/>
      <c r="F763" s="227"/>
      <c r="G763" s="227"/>
      <c r="H763" s="241"/>
      <c r="I763" s="241"/>
      <c r="J763" s="11" t="s">
        <v>209</v>
      </c>
      <c r="K763" s="7" t="s">
        <v>118</v>
      </c>
      <c r="L763" s="7" t="s">
        <v>119</v>
      </c>
      <c r="M763" s="7">
        <v>1</v>
      </c>
      <c r="N763" s="273"/>
      <c r="O763" s="225"/>
      <c r="P763" s="241"/>
      <c r="Q763" s="241"/>
      <c r="R763" s="241"/>
      <c r="S763" s="274"/>
      <c r="T763" s="275"/>
      <c r="U763" s="275"/>
      <c r="V763" s="364"/>
      <c r="W763" s="276"/>
      <c r="X763" s="276"/>
      <c r="Y763" s="364"/>
      <c r="Z763" s="276"/>
      <c r="AA763" s="276"/>
      <c r="AB763" s="364"/>
      <c r="AC763" s="273"/>
      <c r="AD763" s="272"/>
      <c r="AE763" s="272"/>
      <c r="AF763" s="225"/>
      <c r="AG763" s="273"/>
      <c r="AH763" s="347"/>
      <c r="AI763" s="347"/>
      <c r="AJ763" s="225"/>
    </row>
    <row r="764" spans="2:36" ht="75.599999999999994" customHeight="1" x14ac:dyDescent="0.3">
      <c r="B764" s="225"/>
      <c r="C764" s="225"/>
      <c r="D764" s="225"/>
      <c r="E764" s="227"/>
      <c r="F764" s="227"/>
      <c r="G764" s="227"/>
      <c r="H764" s="242"/>
      <c r="I764" s="242"/>
      <c r="J764" s="11" t="s">
        <v>120</v>
      </c>
      <c r="K764" s="7" t="s">
        <v>121</v>
      </c>
      <c r="L764" s="7" t="s">
        <v>119</v>
      </c>
      <c r="M764" s="7">
        <v>1</v>
      </c>
      <c r="N764" s="273"/>
      <c r="O764" s="225"/>
      <c r="P764" s="242"/>
      <c r="Q764" s="242"/>
      <c r="R764" s="242"/>
      <c r="S764" s="274"/>
      <c r="T764" s="275"/>
      <c r="U764" s="275"/>
      <c r="V764" s="364"/>
      <c r="W764" s="276"/>
      <c r="X764" s="276"/>
      <c r="Y764" s="364"/>
      <c r="Z764" s="276"/>
      <c r="AA764" s="276"/>
      <c r="AB764" s="364"/>
      <c r="AC764" s="273"/>
      <c r="AD764" s="272"/>
      <c r="AE764" s="272"/>
      <c r="AF764" s="225"/>
      <c r="AG764" s="273"/>
      <c r="AH764" s="347"/>
      <c r="AI764" s="347"/>
      <c r="AJ764" s="225"/>
    </row>
    <row r="765" spans="2:36" s="36" customFormat="1" ht="96.6" x14ac:dyDescent="0.3">
      <c r="B765" s="241" t="s">
        <v>369</v>
      </c>
      <c r="C765" s="241" t="s">
        <v>370</v>
      </c>
      <c r="D765" s="241" t="s">
        <v>106</v>
      </c>
      <c r="E765" s="249" t="s">
        <v>67</v>
      </c>
      <c r="F765" s="249" t="s">
        <v>134</v>
      </c>
      <c r="G765" s="249" t="s">
        <v>147</v>
      </c>
      <c r="H765" s="241" t="s">
        <v>70</v>
      </c>
      <c r="I765" s="241" t="s">
        <v>79</v>
      </c>
      <c r="J765" s="72" t="s">
        <v>208</v>
      </c>
      <c r="K765" s="22" t="s">
        <v>107</v>
      </c>
      <c r="L765" s="22" t="s">
        <v>86</v>
      </c>
      <c r="M765" s="22">
        <v>40</v>
      </c>
      <c r="N765" s="233" t="s">
        <v>108</v>
      </c>
      <c r="O765" s="241" t="s">
        <v>371</v>
      </c>
      <c r="P765" s="241" t="s">
        <v>75</v>
      </c>
      <c r="Q765" s="241" t="s">
        <v>76</v>
      </c>
      <c r="R765" s="255" t="s">
        <v>77</v>
      </c>
      <c r="S765" s="255" t="s">
        <v>109</v>
      </c>
      <c r="T765" s="236">
        <f>V765+Y765</f>
        <v>440884.58</v>
      </c>
      <c r="U765" s="236" t="s">
        <v>79</v>
      </c>
      <c r="V765" s="239">
        <v>374751.89</v>
      </c>
      <c r="W765" s="239" t="s">
        <v>79</v>
      </c>
      <c r="X765" s="239" t="s">
        <v>79</v>
      </c>
      <c r="Y765" s="239">
        <v>66132.69</v>
      </c>
      <c r="Z765" s="239" t="s">
        <v>98</v>
      </c>
      <c r="AA765" s="239" t="s">
        <v>79</v>
      </c>
      <c r="AB765" s="239">
        <v>77864.19</v>
      </c>
      <c r="AC765" s="233" t="s">
        <v>149</v>
      </c>
      <c r="AD765" s="257" t="s">
        <v>79</v>
      </c>
      <c r="AE765" s="257">
        <f>V765+Y765</f>
        <v>440884.58</v>
      </c>
      <c r="AF765" s="241" t="s">
        <v>79</v>
      </c>
      <c r="AG765" s="233" t="s">
        <v>33</v>
      </c>
      <c r="AH765" s="233" t="s">
        <v>157</v>
      </c>
      <c r="AI765" s="233" t="s">
        <v>158</v>
      </c>
      <c r="AJ765" s="241"/>
    </row>
    <row r="766" spans="2:36" s="36" customFormat="1" ht="86.1" customHeight="1" x14ac:dyDescent="0.3">
      <c r="B766" s="241"/>
      <c r="C766" s="241"/>
      <c r="D766" s="241"/>
      <c r="E766" s="249"/>
      <c r="F766" s="249"/>
      <c r="G766" s="249"/>
      <c r="H766" s="241"/>
      <c r="I766" s="241"/>
      <c r="J766" s="11" t="s">
        <v>111</v>
      </c>
      <c r="K766" s="7" t="s">
        <v>112</v>
      </c>
      <c r="L766" s="7" t="s">
        <v>85</v>
      </c>
      <c r="M766" s="7">
        <v>11</v>
      </c>
      <c r="N766" s="233"/>
      <c r="O766" s="241"/>
      <c r="P766" s="241"/>
      <c r="Q766" s="241"/>
      <c r="R766" s="255"/>
      <c r="S766" s="255"/>
      <c r="T766" s="236"/>
      <c r="U766" s="236"/>
      <c r="V766" s="239"/>
      <c r="W766" s="239"/>
      <c r="X766" s="239"/>
      <c r="Y766" s="239"/>
      <c r="Z766" s="239"/>
      <c r="AA766" s="239"/>
      <c r="AB766" s="239"/>
      <c r="AC766" s="233"/>
      <c r="AD766" s="257"/>
      <c r="AE766" s="257"/>
      <c r="AF766" s="241"/>
      <c r="AG766" s="233"/>
      <c r="AH766" s="233"/>
      <c r="AI766" s="233"/>
      <c r="AJ766" s="241"/>
    </row>
    <row r="767" spans="2:36" s="36" customFormat="1" ht="66.599999999999994" customHeight="1" x14ac:dyDescent="0.3">
      <c r="B767" s="242"/>
      <c r="C767" s="242"/>
      <c r="D767" s="242"/>
      <c r="E767" s="265"/>
      <c r="F767" s="265"/>
      <c r="G767" s="265"/>
      <c r="H767" s="242"/>
      <c r="I767" s="242"/>
      <c r="J767" s="11" t="s">
        <v>127</v>
      </c>
      <c r="K767" s="7" t="s">
        <v>128</v>
      </c>
      <c r="L767" s="7" t="s">
        <v>85</v>
      </c>
      <c r="M767" s="63">
        <v>255</v>
      </c>
      <c r="N767" s="234"/>
      <c r="O767" s="242"/>
      <c r="P767" s="242"/>
      <c r="Q767" s="242"/>
      <c r="R767" s="256"/>
      <c r="S767" s="256"/>
      <c r="T767" s="237"/>
      <c r="U767" s="237"/>
      <c r="V767" s="240"/>
      <c r="W767" s="240"/>
      <c r="X767" s="240"/>
      <c r="Y767" s="240"/>
      <c r="Z767" s="240"/>
      <c r="AA767" s="240"/>
      <c r="AB767" s="240"/>
      <c r="AC767" s="234"/>
      <c r="AD767" s="258"/>
      <c r="AE767" s="258"/>
      <c r="AF767" s="242"/>
      <c r="AG767" s="234"/>
      <c r="AH767" s="234"/>
      <c r="AI767" s="234"/>
      <c r="AJ767" s="242"/>
    </row>
    <row r="768" spans="2:36" s="36" customFormat="1" ht="113.7" customHeight="1" x14ac:dyDescent="0.3">
      <c r="B768" s="261" t="s">
        <v>372</v>
      </c>
      <c r="C768" s="261" t="s">
        <v>373</v>
      </c>
      <c r="D768" s="261" t="s">
        <v>106</v>
      </c>
      <c r="E768" s="311" t="s">
        <v>67</v>
      </c>
      <c r="F768" s="299" t="s">
        <v>134</v>
      </c>
      <c r="G768" s="311" t="s">
        <v>147</v>
      </c>
      <c r="H768" s="304" t="s">
        <v>70</v>
      </c>
      <c r="I768" s="304" t="s">
        <v>79</v>
      </c>
      <c r="J768" s="11" t="s">
        <v>208</v>
      </c>
      <c r="K768" s="7" t="s">
        <v>107</v>
      </c>
      <c r="L768" s="7" t="s">
        <v>86</v>
      </c>
      <c r="M768" s="7">
        <v>40</v>
      </c>
      <c r="N768" s="303" t="s">
        <v>108</v>
      </c>
      <c r="O768" s="261" t="s">
        <v>371</v>
      </c>
      <c r="P768" s="261" t="s">
        <v>75</v>
      </c>
      <c r="Q768" s="261" t="s">
        <v>76</v>
      </c>
      <c r="R768" s="309" t="s">
        <v>77</v>
      </c>
      <c r="S768" s="309" t="s">
        <v>109</v>
      </c>
      <c r="T768" s="235">
        <f>V768+Y768</f>
        <v>164151.37</v>
      </c>
      <c r="U768" s="235" t="s">
        <v>79</v>
      </c>
      <c r="V768" s="238">
        <v>139528.66</v>
      </c>
      <c r="W768" s="238" t="s">
        <v>79</v>
      </c>
      <c r="X768" s="238" t="s">
        <v>79</v>
      </c>
      <c r="Y768" s="238">
        <v>24622.71</v>
      </c>
      <c r="Z768" s="238" t="s">
        <v>98</v>
      </c>
      <c r="AA768" s="238" t="s">
        <v>79</v>
      </c>
      <c r="AB768" s="238">
        <v>28990.61</v>
      </c>
      <c r="AC768" s="232" t="s">
        <v>149</v>
      </c>
      <c r="AD768" s="292" t="s">
        <v>79</v>
      </c>
      <c r="AE768" s="292">
        <f>V768+Y768</f>
        <v>164151.37</v>
      </c>
      <c r="AF768" s="232" t="s">
        <v>79</v>
      </c>
      <c r="AG768" s="232" t="s">
        <v>33</v>
      </c>
      <c r="AH768" s="303" t="s">
        <v>176</v>
      </c>
      <c r="AI768" s="232" t="s">
        <v>160</v>
      </c>
      <c r="AJ768" s="232"/>
    </row>
    <row r="769" spans="2:442" s="36" customFormat="1" ht="86.1" customHeight="1" x14ac:dyDescent="0.3">
      <c r="B769" s="241"/>
      <c r="C769" s="241"/>
      <c r="D769" s="241"/>
      <c r="E769" s="249"/>
      <c r="F769" s="249"/>
      <c r="G769" s="249"/>
      <c r="H769" s="241"/>
      <c r="I769" s="241"/>
      <c r="J769" s="11" t="s">
        <v>111</v>
      </c>
      <c r="K769" s="7" t="s">
        <v>112</v>
      </c>
      <c r="L769" s="7" t="s">
        <v>85</v>
      </c>
      <c r="M769" s="7">
        <v>6</v>
      </c>
      <c r="N769" s="233"/>
      <c r="O769" s="241"/>
      <c r="P769" s="241"/>
      <c r="Q769" s="241"/>
      <c r="R769" s="255"/>
      <c r="S769" s="255"/>
      <c r="T769" s="236"/>
      <c r="U769" s="236"/>
      <c r="V769" s="239"/>
      <c r="W769" s="239"/>
      <c r="X769" s="239"/>
      <c r="Y769" s="239"/>
      <c r="Z769" s="239"/>
      <c r="AA769" s="239"/>
      <c r="AB769" s="239"/>
      <c r="AC769" s="233"/>
      <c r="AD769" s="257"/>
      <c r="AE769" s="257"/>
      <c r="AF769" s="241"/>
      <c r="AG769" s="233"/>
      <c r="AH769" s="233"/>
      <c r="AI769" s="233"/>
      <c r="AJ769" s="241"/>
    </row>
    <row r="770" spans="2:442" s="36" customFormat="1" ht="66.599999999999994" customHeight="1" x14ac:dyDescent="0.3">
      <c r="B770" s="242"/>
      <c r="C770" s="242"/>
      <c r="D770" s="242"/>
      <c r="E770" s="265"/>
      <c r="F770" s="265"/>
      <c r="G770" s="265"/>
      <c r="H770" s="242"/>
      <c r="I770" s="242"/>
      <c r="J770" s="11" t="s">
        <v>127</v>
      </c>
      <c r="K770" s="7" t="s">
        <v>128</v>
      </c>
      <c r="L770" s="7" t="s">
        <v>85</v>
      </c>
      <c r="M770" s="63">
        <v>45</v>
      </c>
      <c r="N770" s="234"/>
      <c r="O770" s="242"/>
      <c r="P770" s="242"/>
      <c r="Q770" s="242"/>
      <c r="R770" s="256"/>
      <c r="S770" s="256"/>
      <c r="T770" s="237"/>
      <c r="U770" s="237"/>
      <c r="V770" s="240"/>
      <c r="W770" s="240"/>
      <c r="X770" s="240"/>
      <c r="Y770" s="240"/>
      <c r="Z770" s="240"/>
      <c r="AA770" s="240"/>
      <c r="AB770" s="240"/>
      <c r="AC770" s="234"/>
      <c r="AD770" s="258"/>
      <c r="AE770" s="258"/>
      <c r="AF770" s="242"/>
      <c r="AG770" s="234"/>
      <c r="AH770" s="234"/>
      <c r="AI770" s="234"/>
      <c r="AJ770" s="242"/>
    </row>
    <row r="771" spans="2:442" ht="52.2" customHeight="1" x14ac:dyDescent="0.3">
      <c r="B771" s="225" t="s">
        <v>374</v>
      </c>
      <c r="C771" s="225" t="s">
        <v>375</v>
      </c>
      <c r="D771" s="225" t="s">
        <v>66</v>
      </c>
      <c r="E771" s="227" t="s">
        <v>67</v>
      </c>
      <c r="F771" s="227" t="s">
        <v>132</v>
      </c>
      <c r="G771" s="227" t="s">
        <v>69</v>
      </c>
      <c r="H771" s="225" t="s">
        <v>70</v>
      </c>
      <c r="I771" s="225" t="s">
        <v>79</v>
      </c>
      <c r="J771" s="11" t="s">
        <v>113</v>
      </c>
      <c r="K771" s="7" t="s">
        <v>114</v>
      </c>
      <c r="L771" s="7" t="s">
        <v>115</v>
      </c>
      <c r="M771" s="7">
        <v>4</v>
      </c>
      <c r="N771" s="273" t="s">
        <v>108</v>
      </c>
      <c r="O771" s="225" t="s">
        <v>371</v>
      </c>
      <c r="P771" s="225" t="s">
        <v>75</v>
      </c>
      <c r="Q771" s="225" t="s">
        <v>76</v>
      </c>
      <c r="R771" s="274" t="s">
        <v>77</v>
      </c>
      <c r="S771" s="274" t="s">
        <v>109</v>
      </c>
      <c r="T771" s="275">
        <f>V771+Y771</f>
        <v>295320</v>
      </c>
      <c r="U771" s="275" t="s">
        <v>79</v>
      </c>
      <c r="V771" s="276">
        <v>251022</v>
      </c>
      <c r="W771" s="276" t="s">
        <v>79</v>
      </c>
      <c r="X771" s="276" t="s">
        <v>79</v>
      </c>
      <c r="Y771" s="276">
        <v>44298</v>
      </c>
      <c r="Z771" s="276" t="s">
        <v>79</v>
      </c>
      <c r="AA771" s="276" t="s">
        <v>79</v>
      </c>
      <c r="AB771" s="276">
        <v>52156.17</v>
      </c>
      <c r="AC771" s="273" t="s">
        <v>80</v>
      </c>
      <c r="AD771" s="272" t="s">
        <v>79</v>
      </c>
      <c r="AE771" s="272">
        <f>V771+Y771</f>
        <v>295320</v>
      </c>
      <c r="AF771" s="273" t="s">
        <v>79</v>
      </c>
      <c r="AG771" s="273" t="s">
        <v>33</v>
      </c>
      <c r="AH771" s="273" t="s">
        <v>161</v>
      </c>
      <c r="AI771" s="273" t="s">
        <v>179</v>
      </c>
      <c r="AJ771" s="273"/>
    </row>
    <row r="772" spans="2:442" ht="55.2" x14ac:dyDescent="0.3">
      <c r="B772" s="225"/>
      <c r="C772" s="225"/>
      <c r="D772" s="225"/>
      <c r="E772" s="227"/>
      <c r="F772" s="227"/>
      <c r="G772" s="227"/>
      <c r="H772" s="225"/>
      <c r="I772" s="225"/>
      <c r="J772" s="11" t="s">
        <v>116</v>
      </c>
      <c r="K772" s="7" t="s">
        <v>117</v>
      </c>
      <c r="L772" s="7" t="s">
        <v>85</v>
      </c>
      <c r="M772" s="7">
        <v>4</v>
      </c>
      <c r="N772" s="273"/>
      <c r="O772" s="225"/>
      <c r="P772" s="225"/>
      <c r="Q772" s="225"/>
      <c r="R772" s="274"/>
      <c r="S772" s="274"/>
      <c r="T772" s="275"/>
      <c r="U772" s="275"/>
      <c r="V772" s="276"/>
      <c r="W772" s="276"/>
      <c r="X772" s="276"/>
      <c r="Y772" s="276"/>
      <c r="Z772" s="276"/>
      <c r="AA772" s="276"/>
      <c r="AB772" s="276"/>
      <c r="AC772" s="273"/>
      <c r="AD772" s="272"/>
      <c r="AE772" s="272"/>
      <c r="AF772" s="225"/>
      <c r="AG772" s="273"/>
      <c r="AH772" s="273"/>
      <c r="AI772" s="273"/>
      <c r="AJ772" s="225"/>
    </row>
    <row r="773" spans="2:442" ht="41.4" x14ac:dyDescent="0.3">
      <c r="B773" s="225"/>
      <c r="C773" s="225"/>
      <c r="D773" s="225"/>
      <c r="E773" s="227"/>
      <c r="F773" s="227"/>
      <c r="G773" s="227"/>
      <c r="H773" s="225"/>
      <c r="I773" s="225"/>
      <c r="J773" s="11" t="s">
        <v>209</v>
      </c>
      <c r="K773" s="7" t="s">
        <v>118</v>
      </c>
      <c r="L773" s="7" t="s">
        <v>119</v>
      </c>
      <c r="M773" s="7">
        <v>4</v>
      </c>
      <c r="N773" s="273"/>
      <c r="O773" s="225"/>
      <c r="P773" s="225"/>
      <c r="Q773" s="225"/>
      <c r="R773" s="274"/>
      <c r="S773" s="274"/>
      <c r="T773" s="275"/>
      <c r="U773" s="275"/>
      <c r="V773" s="276"/>
      <c r="W773" s="276"/>
      <c r="X773" s="276"/>
      <c r="Y773" s="276"/>
      <c r="Z773" s="276"/>
      <c r="AA773" s="276"/>
      <c r="AB773" s="276"/>
      <c r="AC773" s="273"/>
      <c r="AD773" s="272"/>
      <c r="AE773" s="272"/>
      <c r="AF773" s="225"/>
      <c r="AG773" s="273"/>
      <c r="AH773" s="273"/>
      <c r="AI773" s="273"/>
      <c r="AJ773" s="225"/>
    </row>
    <row r="774" spans="2:442" ht="43.5" customHeight="1" x14ac:dyDescent="0.3">
      <c r="B774" s="225"/>
      <c r="C774" s="225"/>
      <c r="D774" s="225"/>
      <c r="E774" s="227"/>
      <c r="F774" s="227"/>
      <c r="G774" s="227"/>
      <c r="H774" s="225"/>
      <c r="I774" s="225"/>
      <c r="J774" s="11" t="s">
        <v>120</v>
      </c>
      <c r="K774" s="7" t="s">
        <v>121</v>
      </c>
      <c r="L774" s="7" t="s">
        <v>119</v>
      </c>
      <c r="M774" s="63">
        <v>4</v>
      </c>
      <c r="N774" s="273"/>
      <c r="O774" s="225"/>
      <c r="P774" s="225"/>
      <c r="Q774" s="225"/>
      <c r="R774" s="274"/>
      <c r="S774" s="274"/>
      <c r="T774" s="275"/>
      <c r="U774" s="275"/>
      <c r="V774" s="276"/>
      <c r="W774" s="276"/>
      <c r="X774" s="276"/>
      <c r="Y774" s="276"/>
      <c r="Z774" s="276"/>
      <c r="AA774" s="276"/>
      <c r="AB774" s="276"/>
      <c r="AC774" s="273"/>
      <c r="AD774" s="272"/>
      <c r="AE774" s="272"/>
      <c r="AF774" s="225"/>
      <c r="AG774" s="273"/>
      <c r="AH774" s="273"/>
      <c r="AI774" s="273"/>
      <c r="AJ774" s="225"/>
    </row>
    <row r="775" spans="2:442" s="64" customFormat="1" ht="102" customHeight="1" x14ac:dyDescent="0.3">
      <c r="B775" s="266" t="s">
        <v>1033</v>
      </c>
      <c r="C775" s="266" t="s">
        <v>376</v>
      </c>
      <c r="D775" s="266" t="s">
        <v>106</v>
      </c>
      <c r="E775" s="308" t="s">
        <v>67</v>
      </c>
      <c r="F775" s="308" t="s">
        <v>134</v>
      </c>
      <c r="G775" s="308" t="s">
        <v>147</v>
      </c>
      <c r="H775" s="266" t="s">
        <v>70</v>
      </c>
      <c r="I775" s="266" t="s">
        <v>79</v>
      </c>
      <c r="J775" s="20" t="s">
        <v>208</v>
      </c>
      <c r="K775" s="27" t="s">
        <v>107</v>
      </c>
      <c r="L775" s="27" t="s">
        <v>86</v>
      </c>
      <c r="M775" s="27">
        <v>40</v>
      </c>
      <c r="N775" s="314" t="s">
        <v>108</v>
      </c>
      <c r="O775" s="266" t="s">
        <v>371</v>
      </c>
      <c r="P775" s="266" t="s">
        <v>75</v>
      </c>
      <c r="Q775" s="266" t="s">
        <v>76</v>
      </c>
      <c r="R775" s="408" t="s">
        <v>77</v>
      </c>
      <c r="S775" s="408" t="s">
        <v>109</v>
      </c>
      <c r="T775" s="312">
        <f>V775+Y775</f>
        <v>94797.56</v>
      </c>
      <c r="U775" s="312" t="s">
        <v>79</v>
      </c>
      <c r="V775" s="283">
        <v>80577.929999999993</v>
      </c>
      <c r="W775" s="284" t="s">
        <v>79</v>
      </c>
      <c r="X775" s="284" t="s">
        <v>79</v>
      </c>
      <c r="Y775" s="284">
        <v>14219.63</v>
      </c>
      <c r="Z775" s="284" t="s">
        <v>98</v>
      </c>
      <c r="AA775" s="284" t="s">
        <v>79</v>
      </c>
      <c r="AB775" s="284">
        <v>16742.099999999999</v>
      </c>
      <c r="AC775" s="314" t="s">
        <v>149</v>
      </c>
      <c r="AD775" s="313" t="s">
        <v>79</v>
      </c>
      <c r="AE775" s="313">
        <f>V775+Y775</f>
        <v>94797.56</v>
      </c>
      <c r="AF775" s="314" t="s">
        <v>79</v>
      </c>
      <c r="AG775" s="314" t="s">
        <v>33</v>
      </c>
      <c r="AH775" s="314" t="s">
        <v>254</v>
      </c>
      <c r="AI775" s="314" t="s">
        <v>166</v>
      </c>
      <c r="AJ775" s="314"/>
      <c r="AK775" s="156"/>
      <c r="AL775" s="156"/>
      <c r="AN775" s="156"/>
      <c r="AO775" s="156"/>
      <c r="AP775" s="156"/>
      <c r="AQ775" s="156"/>
      <c r="AR775" s="156"/>
      <c r="AS775" s="156"/>
      <c r="AT775" s="156"/>
      <c r="AU775" s="156"/>
      <c r="AV775" s="156"/>
      <c r="AW775" s="156"/>
      <c r="AX775" s="156"/>
      <c r="AY775" s="156"/>
      <c r="AZ775" s="156"/>
      <c r="BA775" s="156"/>
      <c r="BB775" s="156"/>
      <c r="BC775" s="156"/>
      <c r="BD775" s="156"/>
      <c r="BE775" s="156"/>
      <c r="BF775" s="156"/>
      <c r="BG775" s="156"/>
      <c r="BH775" s="156"/>
      <c r="BI775" s="156"/>
      <c r="BJ775" s="156"/>
      <c r="BK775" s="156"/>
      <c r="BL775" s="156"/>
      <c r="BM775" s="156"/>
      <c r="BN775" s="156"/>
      <c r="BO775" s="156"/>
      <c r="BP775" s="156"/>
      <c r="BQ775" s="156"/>
      <c r="BR775" s="156"/>
      <c r="BS775" s="156"/>
      <c r="BT775" s="156"/>
      <c r="BU775" s="156"/>
      <c r="BV775" s="156"/>
      <c r="BW775" s="156"/>
      <c r="BX775" s="156"/>
      <c r="BY775" s="156"/>
      <c r="BZ775" s="156"/>
      <c r="CA775" s="156"/>
      <c r="CB775" s="156"/>
      <c r="CC775" s="156"/>
      <c r="CD775" s="156"/>
      <c r="CE775" s="156"/>
      <c r="CF775" s="156"/>
      <c r="CG775" s="156"/>
      <c r="CH775" s="156"/>
      <c r="CI775" s="156"/>
      <c r="CJ775" s="156"/>
      <c r="CK775" s="156"/>
      <c r="CL775" s="156"/>
      <c r="CM775" s="156"/>
      <c r="CN775" s="156"/>
      <c r="CO775" s="156"/>
      <c r="CP775" s="156"/>
      <c r="CQ775" s="156"/>
      <c r="CR775" s="156"/>
      <c r="CS775" s="156"/>
      <c r="CT775" s="156"/>
      <c r="CU775" s="156"/>
      <c r="CV775" s="156"/>
      <c r="CW775" s="156"/>
      <c r="CX775" s="156"/>
      <c r="CY775" s="156"/>
      <c r="CZ775" s="156"/>
      <c r="DA775" s="156"/>
      <c r="DB775" s="156"/>
      <c r="DC775" s="156"/>
      <c r="DD775" s="156"/>
      <c r="DE775" s="156"/>
      <c r="DF775" s="156"/>
      <c r="DG775" s="156"/>
      <c r="DH775" s="156"/>
      <c r="DI775" s="156"/>
      <c r="DJ775" s="156"/>
      <c r="DK775" s="156"/>
      <c r="DL775" s="156"/>
      <c r="DM775" s="156"/>
      <c r="DN775" s="156"/>
      <c r="DO775" s="156"/>
      <c r="DP775" s="156"/>
      <c r="DQ775" s="156"/>
      <c r="DR775" s="156"/>
      <c r="DS775" s="156"/>
      <c r="DT775" s="156"/>
      <c r="DU775" s="156"/>
      <c r="DV775" s="156"/>
      <c r="DW775" s="156"/>
      <c r="DX775" s="156"/>
      <c r="DY775" s="156"/>
      <c r="DZ775" s="156"/>
      <c r="EA775" s="156"/>
      <c r="EB775" s="156"/>
      <c r="EC775" s="156"/>
      <c r="ED775" s="156"/>
      <c r="EE775" s="156"/>
      <c r="EF775" s="156"/>
      <c r="EG775" s="156"/>
      <c r="EH775" s="156"/>
      <c r="EI775" s="156"/>
      <c r="EJ775" s="156"/>
      <c r="EK775" s="156"/>
      <c r="EL775" s="156"/>
      <c r="EM775" s="156"/>
      <c r="EN775" s="156"/>
      <c r="EO775" s="156"/>
      <c r="EP775" s="156"/>
      <c r="EQ775" s="156"/>
      <c r="ER775" s="156"/>
      <c r="ES775" s="156"/>
      <c r="ET775" s="156"/>
      <c r="EU775" s="156"/>
      <c r="EV775" s="156"/>
      <c r="EW775" s="156"/>
      <c r="EX775" s="156"/>
      <c r="EY775" s="156"/>
      <c r="EZ775" s="156"/>
      <c r="FA775" s="156"/>
      <c r="FB775" s="156"/>
      <c r="FC775" s="156"/>
      <c r="FD775" s="156"/>
      <c r="FE775" s="156"/>
      <c r="FF775" s="156"/>
      <c r="FG775" s="156"/>
      <c r="FH775" s="156"/>
      <c r="FI775" s="156"/>
      <c r="FJ775" s="156"/>
      <c r="FK775" s="156"/>
      <c r="FL775" s="156"/>
      <c r="FM775" s="156"/>
      <c r="FN775" s="156"/>
      <c r="FO775" s="156"/>
      <c r="FP775" s="156"/>
      <c r="FQ775" s="156"/>
      <c r="FR775" s="156"/>
      <c r="FS775" s="156"/>
      <c r="FT775" s="156"/>
      <c r="FU775" s="156"/>
      <c r="FV775" s="156"/>
      <c r="FW775" s="156"/>
      <c r="FX775" s="156"/>
      <c r="FY775" s="156"/>
      <c r="FZ775" s="156"/>
      <c r="GA775" s="156"/>
      <c r="GB775" s="156"/>
      <c r="GC775" s="156"/>
      <c r="GD775" s="156"/>
      <c r="GE775" s="156"/>
      <c r="GF775" s="156"/>
      <c r="GG775" s="156"/>
      <c r="GH775" s="156"/>
      <c r="GI775" s="156"/>
      <c r="GJ775" s="156"/>
      <c r="GK775" s="156"/>
      <c r="GL775" s="156"/>
      <c r="GM775" s="156"/>
      <c r="GN775" s="156"/>
      <c r="GO775" s="156"/>
      <c r="GP775" s="156"/>
      <c r="GQ775" s="156"/>
      <c r="GR775" s="156"/>
      <c r="GS775" s="156"/>
      <c r="GT775" s="156"/>
      <c r="GU775" s="156"/>
      <c r="GV775" s="156"/>
      <c r="GW775" s="156"/>
      <c r="GX775" s="156"/>
      <c r="GY775" s="156"/>
      <c r="GZ775" s="156"/>
      <c r="HA775" s="156"/>
      <c r="HB775" s="156"/>
      <c r="HC775" s="156"/>
      <c r="HD775" s="156"/>
      <c r="HE775" s="156"/>
      <c r="HF775" s="156"/>
      <c r="HG775" s="156"/>
      <c r="HH775" s="156"/>
      <c r="HI775" s="156"/>
      <c r="HJ775" s="156"/>
      <c r="HK775" s="156"/>
      <c r="HL775" s="156"/>
      <c r="HM775" s="156"/>
      <c r="HN775" s="156"/>
      <c r="HO775" s="156"/>
      <c r="HP775" s="156"/>
      <c r="HQ775" s="156"/>
      <c r="HR775" s="156"/>
      <c r="HS775" s="156"/>
      <c r="HT775" s="156"/>
      <c r="HU775" s="156"/>
      <c r="HV775" s="156"/>
      <c r="HW775" s="156"/>
      <c r="HX775" s="156"/>
      <c r="HY775" s="156"/>
      <c r="HZ775" s="156"/>
      <c r="IA775" s="156"/>
      <c r="IB775" s="156"/>
      <c r="IC775" s="156"/>
      <c r="ID775" s="156"/>
      <c r="IE775" s="156"/>
      <c r="IF775" s="156"/>
      <c r="IG775" s="156"/>
      <c r="IH775" s="156"/>
      <c r="II775" s="156"/>
      <c r="IJ775" s="156"/>
      <c r="IK775" s="156"/>
      <c r="IL775" s="156"/>
      <c r="IM775" s="156"/>
      <c r="IN775" s="156"/>
      <c r="IO775" s="156"/>
      <c r="IP775" s="156"/>
      <c r="IQ775" s="156"/>
      <c r="IR775" s="156"/>
      <c r="IS775" s="156"/>
      <c r="IT775" s="156"/>
      <c r="IU775" s="156"/>
      <c r="IV775" s="156"/>
      <c r="IW775" s="156"/>
      <c r="IX775" s="156"/>
      <c r="IY775" s="156"/>
      <c r="IZ775" s="156"/>
      <c r="JA775" s="156"/>
      <c r="JB775" s="156"/>
      <c r="JC775" s="156"/>
      <c r="JD775" s="156"/>
      <c r="JE775" s="156"/>
      <c r="JF775" s="156"/>
      <c r="JG775" s="156"/>
      <c r="JH775" s="156"/>
      <c r="JI775" s="156"/>
      <c r="JJ775" s="156"/>
      <c r="JK775" s="156"/>
      <c r="JL775" s="156"/>
      <c r="JM775" s="156"/>
      <c r="JN775" s="156"/>
      <c r="JO775" s="156"/>
      <c r="JP775" s="156"/>
      <c r="JQ775" s="156"/>
      <c r="JR775" s="156"/>
      <c r="JS775" s="156"/>
      <c r="JT775" s="156"/>
      <c r="JU775" s="156"/>
      <c r="JV775" s="156"/>
      <c r="JW775" s="156"/>
      <c r="JX775" s="156"/>
      <c r="JY775" s="156"/>
      <c r="JZ775" s="156"/>
      <c r="KA775" s="156"/>
      <c r="KB775" s="156"/>
      <c r="KC775" s="156"/>
      <c r="KD775" s="156"/>
      <c r="KE775" s="156"/>
      <c r="KF775" s="156"/>
      <c r="KG775" s="156"/>
      <c r="KH775" s="156"/>
      <c r="KI775" s="156"/>
      <c r="KJ775" s="156"/>
      <c r="KK775" s="156"/>
      <c r="KL775" s="156"/>
      <c r="KM775" s="156"/>
      <c r="KN775" s="156"/>
      <c r="KO775" s="156"/>
      <c r="KP775" s="156"/>
      <c r="KQ775" s="156"/>
      <c r="KR775" s="156"/>
      <c r="KS775" s="156"/>
      <c r="KT775" s="156"/>
      <c r="KU775" s="156"/>
      <c r="KV775" s="156"/>
      <c r="KW775" s="156"/>
      <c r="KX775" s="156"/>
      <c r="KY775" s="156"/>
      <c r="KZ775" s="156"/>
      <c r="LA775" s="156"/>
      <c r="LB775" s="156"/>
      <c r="LC775" s="156"/>
      <c r="LD775" s="156"/>
      <c r="LE775" s="156"/>
      <c r="LF775" s="156"/>
      <c r="LG775" s="156"/>
      <c r="LH775" s="156"/>
      <c r="LI775" s="156"/>
      <c r="LJ775" s="156"/>
      <c r="LK775" s="156"/>
      <c r="LL775" s="156"/>
      <c r="LM775" s="156"/>
      <c r="LN775" s="156"/>
      <c r="LO775" s="156"/>
      <c r="LP775" s="156"/>
      <c r="LQ775" s="156"/>
      <c r="LR775" s="156"/>
      <c r="LS775" s="156"/>
      <c r="LT775" s="156"/>
      <c r="LU775" s="156"/>
      <c r="LV775" s="156"/>
      <c r="LW775" s="156"/>
      <c r="LX775" s="156"/>
      <c r="LY775" s="156"/>
      <c r="LZ775" s="156"/>
      <c r="MA775" s="156"/>
      <c r="MB775" s="156"/>
      <c r="MC775" s="156"/>
      <c r="MD775" s="156"/>
      <c r="ME775" s="156"/>
      <c r="MF775" s="156"/>
      <c r="MG775" s="156"/>
      <c r="MH775" s="156"/>
      <c r="MI775" s="156"/>
      <c r="MJ775" s="156"/>
      <c r="MK775" s="156"/>
      <c r="ML775" s="156"/>
      <c r="MM775" s="156"/>
      <c r="MN775" s="156"/>
      <c r="MO775" s="156"/>
      <c r="MP775" s="156"/>
      <c r="MQ775" s="156"/>
      <c r="MR775" s="156"/>
      <c r="MS775" s="156"/>
      <c r="MT775" s="156"/>
      <c r="MU775" s="156"/>
      <c r="MV775" s="156"/>
      <c r="MW775" s="156"/>
      <c r="MX775" s="156"/>
      <c r="MY775" s="156"/>
      <c r="MZ775" s="156"/>
      <c r="NA775" s="156"/>
      <c r="NB775" s="156"/>
      <c r="NC775" s="156"/>
      <c r="ND775" s="156"/>
      <c r="NE775" s="156"/>
      <c r="NF775" s="156"/>
      <c r="NG775" s="156"/>
      <c r="NH775" s="156"/>
      <c r="NI775" s="156"/>
      <c r="NJ775" s="156"/>
      <c r="NK775" s="156"/>
      <c r="NL775" s="156"/>
      <c r="NM775" s="156"/>
      <c r="NN775" s="156"/>
      <c r="NO775" s="156"/>
      <c r="NP775" s="156"/>
      <c r="NQ775" s="156"/>
      <c r="NR775" s="156"/>
      <c r="NS775" s="156"/>
      <c r="NT775" s="156"/>
      <c r="NU775" s="156"/>
      <c r="NV775" s="156"/>
      <c r="NW775" s="156"/>
      <c r="NX775" s="156"/>
      <c r="NY775" s="156"/>
      <c r="NZ775" s="156"/>
      <c r="OA775" s="156"/>
      <c r="OB775" s="156"/>
      <c r="OC775" s="156"/>
      <c r="OD775" s="156"/>
      <c r="OE775" s="156"/>
      <c r="OF775" s="156"/>
      <c r="OG775" s="156"/>
      <c r="OH775" s="156"/>
      <c r="OI775" s="156"/>
      <c r="OJ775" s="156"/>
      <c r="OK775" s="156"/>
      <c r="OL775" s="156"/>
      <c r="OM775" s="156"/>
      <c r="ON775" s="156"/>
      <c r="OO775" s="156"/>
      <c r="OP775" s="156"/>
      <c r="OQ775" s="156"/>
      <c r="OR775" s="156"/>
      <c r="OS775" s="156"/>
      <c r="OT775" s="156"/>
      <c r="OU775" s="156"/>
      <c r="OV775" s="156"/>
      <c r="OW775" s="156"/>
      <c r="OX775" s="156"/>
      <c r="OY775" s="156"/>
      <c r="OZ775" s="156"/>
      <c r="PA775" s="156"/>
      <c r="PB775" s="156"/>
      <c r="PC775" s="156"/>
      <c r="PD775" s="156"/>
      <c r="PE775" s="156"/>
      <c r="PF775" s="156"/>
      <c r="PG775" s="156"/>
      <c r="PH775" s="156"/>
      <c r="PI775" s="156"/>
      <c r="PJ775" s="156"/>
      <c r="PK775" s="156"/>
      <c r="PL775" s="156"/>
      <c r="PM775" s="156"/>
      <c r="PN775" s="156"/>
      <c r="PO775" s="156"/>
      <c r="PP775" s="156"/>
      <c r="PQ775" s="156"/>
      <c r="PR775" s="156"/>
      <c r="PS775" s="156"/>
      <c r="PT775" s="156"/>
      <c r="PU775" s="156"/>
      <c r="PV775" s="156"/>
      <c r="PW775" s="156"/>
      <c r="PX775" s="156"/>
      <c r="PY775" s="156"/>
      <c r="PZ775" s="156"/>
    </row>
    <row r="776" spans="2:442" s="64" customFormat="1" ht="56.7" customHeight="1" x14ac:dyDescent="0.3">
      <c r="B776" s="266"/>
      <c r="C776" s="266"/>
      <c r="D776" s="266"/>
      <c r="E776" s="308"/>
      <c r="F776" s="308"/>
      <c r="G776" s="308"/>
      <c r="H776" s="266"/>
      <c r="I776" s="266"/>
      <c r="J776" s="20" t="s">
        <v>111</v>
      </c>
      <c r="K776" s="27" t="s">
        <v>112</v>
      </c>
      <c r="L776" s="27" t="s">
        <v>85</v>
      </c>
      <c r="M776" s="27">
        <v>3</v>
      </c>
      <c r="N776" s="314"/>
      <c r="O776" s="266"/>
      <c r="P776" s="266"/>
      <c r="Q776" s="266"/>
      <c r="R776" s="408"/>
      <c r="S776" s="408"/>
      <c r="T776" s="312"/>
      <c r="U776" s="312"/>
      <c r="V776" s="287"/>
      <c r="W776" s="284"/>
      <c r="X776" s="284"/>
      <c r="Y776" s="284"/>
      <c r="Z776" s="284"/>
      <c r="AA776" s="284"/>
      <c r="AB776" s="284"/>
      <c r="AC776" s="314"/>
      <c r="AD776" s="313"/>
      <c r="AE776" s="313"/>
      <c r="AF776" s="266"/>
      <c r="AG776" s="314"/>
      <c r="AH776" s="314"/>
      <c r="AI776" s="314"/>
      <c r="AJ776" s="266"/>
      <c r="AK776" s="156"/>
      <c r="AL776" s="156"/>
      <c r="AM776" s="156"/>
      <c r="AN776" s="156"/>
      <c r="AO776" s="156"/>
      <c r="AP776" s="156"/>
      <c r="AQ776" s="156"/>
      <c r="AR776" s="156"/>
      <c r="AS776" s="156"/>
      <c r="AT776" s="156"/>
      <c r="AU776" s="156"/>
      <c r="AV776" s="156"/>
      <c r="AW776" s="156"/>
      <c r="AX776" s="156"/>
      <c r="AY776" s="156"/>
      <c r="AZ776" s="156"/>
      <c r="BA776" s="156"/>
      <c r="BB776" s="156"/>
      <c r="BC776" s="156"/>
      <c r="BD776" s="156"/>
      <c r="BE776" s="156"/>
      <c r="BF776" s="156"/>
      <c r="BG776" s="156"/>
      <c r="BH776" s="156"/>
      <c r="BI776" s="156"/>
      <c r="BJ776" s="156"/>
      <c r="BK776" s="156"/>
      <c r="BL776" s="156"/>
      <c r="BM776" s="156"/>
      <c r="BN776" s="156"/>
      <c r="BO776" s="156"/>
      <c r="BP776" s="156"/>
      <c r="BQ776" s="156"/>
      <c r="BR776" s="156"/>
      <c r="BS776" s="156"/>
      <c r="BT776" s="156"/>
      <c r="BU776" s="156"/>
      <c r="BV776" s="156"/>
      <c r="BW776" s="156"/>
      <c r="BX776" s="156"/>
      <c r="BY776" s="156"/>
      <c r="BZ776" s="156"/>
      <c r="CA776" s="156"/>
      <c r="CB776" s="156"/>
      <c r="CC776" s="156"/>
      <c r="CD776" s="156"/>
      <c r="CE776" s="156"/>
      <c r="CF776" s="156"/>
      <c r="CG776" s="156"/>
      <c r="CH776" s="156"/>
      <c r="CI776" s="156"/>
      <c r="CJ776" s="156"/>
      <c r="CK776" s="156"/>
      <c r="CL776" s="156"/>
      <c r="CM776" s="156"/>
      <c r="CN776" s="156"/>
      <c r="CO776" s="156"/>
      <c r="CP776" s="156"/>
      <c r="CQ776" s="156"/>
      <c r="CR776" s="156"/>
      <c r="CS776" s="156"/>
      <c r="CT776" s="156"/>
      <c r="CU776" s="156"/>
      <c r="CV776" s="156"/>
      <c r="CW776" s="156"/>
      <c r="CX776" s="156"/>
      <c r="CY776" s="156"/>
      <c r="CZ776" s="156"/>
      <c r="DA776" s="156"/>
      <c r="DB776" s="156"/>
      <c r="DC776" s="156"/>
      <c r="DD776" s="156"/>
      <c r="DE776" s="156"/>
      <c r="DF776" s="156"/>
      <c r="DG776" s="156"/>
      <c r="DH776" s="156"/>
      <c r="DI776" s="156"/>
      <c r="DJ776" s="156"/>
      <c r="DK776" s="156"/>
      <c r="DL776" s="156"/>
      <c r="DM776" s="156"/>
      <c r="DN776" s="156"/>
      <c r="DO776" s="156"/>
      <c r="DP776" s="156"/>
      <c r="DQ776" s="156"/>
      <c r="DR776" s="156"/>
      <c r="DS776" s="156"/>
      <c r="DT776" s="156"/>
      <c r="DU776" s="156"/>
      <c r="DV776" s="156"/>
      <c r="DW776" s="156"/>
      <c r="DX776" s="156"/>
      <c r="DY776" s="156"/>
      <c r="DZ776" s="156"/>
      <c r="EA776" s="156"/>
      <c r="EB776" s="156"/>
      <c r="EC776" s="156"/>
      <c r="ED776" s="156"/>
      <c r="EE776" s="156"/>
      <c r="EF776" s="156"/>
      <c r="EG776" s="156"/>
      <c r="EH776" s="156"/>
      <c r="EI776" s="156"/>
      <c r="EJ776" s="156"/>
      <c r="EK776" s="156"/>
      <c r="EL776" s="156"/>
      <c r="EM776" s="156"/>
      <c r="EN776" s="156"/>
      <c r="EO776" s="156"/>
      <c r="EP776" s="156"/>
      <c r="EQ776" s="156"/>
      <c r="ER776" s="156"/>
      <c r="ES776" s="156"/>
      <c r="ET776" s="156"/>
      <c r="EU776" s="156"/>
      <c r="EV776" s="156"/>
      <c r="EW776" s="156"/>
      <c r="EX776" s="156"/>
      <c r="EY776" s="156"/>
      <c r="EZ776" s="156"/>
      <c r="FA776" s="156"/>
      <c r="FB776" s="156"/>
      <c r="FC776" s="156"/>
      <c r="FD776" s="156"/>
      <c r="FE776" s="156"/>
      <c r="FF776" s="156"/>
      <c r="FG776" s="156"/>
      <c r="FH776" s="156"/>
      <c r="FI776" s="156"/>
      <c r="FJ776" s="156"/>
      <c r="FK776" s="156"/>
      <c r="FL776" s="156"/>
      <c r="FM776" s="156"/>
      <c r="FN776" s="156"/>
      <c r="FO776" s="156"/>
      <c r="FP776" s="156"/>
      <c r="FQ776" s="156"/>
      <c r="FR776" s="156"/>
      <c r="FS776" s="156"/>
      <c r="FT776" s="156"/>
      <c r="FU776" s="156"/>
      <c r="FV776" s="156"/>
      <c r="FW776" s="156"/>
      <c r="FX776" s="156"/>
      <c r="FY776" s="156"/>
      <c r="FZ776" s="156"/>
      <c r="GA776" s="156"/>
      <c r="GB776" s="156"/>
      <c r="GC776" s="156"/>
      <c r="GD776" s="156"/>
      <c r="GE776" s="156"/>
      <c r="GF776" s="156"/>
      <c r="GG776" s="156"/>
      <c r="GH776" s="156"/>
      <c r="GI776" s="156"/>
      <c r="GJ776" s="156"/>
      <c r="GK776" s="156"/>
      <c r="GL776" s="156"/>
      <c r="GM776" s="156"/>
      <c r="GN776" s="156"/>
      <c r="GO776" s="156"/>
      <c r="GP776" s="156"/>
      <c r="GQ776" s="156"/>
      <c r="GR776" s="156"/>
      <c r="GS776" s="156"/>
      <c r="GT776" s="156"/>
      <c r="GU776" s="156"/>
      <c r="GV776" s="156"/>
      <c r="GW776" s="156"/>
      <c r="GX776" s="156"/>
      <c r="GY776" s="156"/>
      <c r="GZ776" s="156"/>
      <c r="HA776" s="156"/>
      <c r="HB776" s="156"/>
      <c r="HC776" s="156"/>
      <c r="HD776" s="156"/>
      <c r="HE776" s="156"/>
      <c r="HF776" s="156"/>
      <c r="HG776" s="156"/>
      <c r="HH776" s="156"/>
      <c r="HI776" s="156"/>
      <c r="HJ776" s="156"/>
      <c r="HK776" s="156"/>
      <c r="HL776" s="156"/>
      <c r="HM776" s="156"/>
      <c r="HN776" s="156"/>
      <c r="HO776" s="156"/>
      <c r="HP776" s="156"/>
      <c r="HQ776" s="156"/>
      <c r="HR776" s="156"/>
      <c r="HS776" s="156"/>
      <c r="HT776" s="156"/>
      <c r="HU776" s="156"/>
      <c r="HV776" s="156"/>
      <c r="HW776" s="156"/>
      <c r="HX776" s="156"/>
      <c r="HY776" s="156"/>
      <c r="HZ776" s="156"/>
      <c r="IA776" s="156"/>
      <c r="IB776" s="156"/>
      <c r="IC776" s="156"/>
      <c r="ID776" s="156"/>
      <c r="IE776" s="156"/>
      <c r="IF776" s="156"/>
      <c r="IG776" s="156"/>
      <c r="IH776" s="156"/>
      <c r="II776" s="156"/>
      <c r="IJ776" s="156"/>
      <c r="IK776" s="156"/>
      <c r="IL776" s="156"/>
      <c r="IM776" s="156"/>
      <c r="IN776" s="156"/>
      <c r="IO776" s="156"/>
      <c r="IP776" s="156"/>
      <c r="IQ776" s="156"/>
      <c r="IR776" s="156"/>
      <c r="IS776" s="156"/>
      <c r="IT776" s="156"/>
      <c r="IU776" s="156"/>
      <c r="IV776" s="156"/>
      <c r="IW776" s="156"/>
      <c r="IX776" s="156"/>
      <c r="IY776" s="156"/>
      <c r="IZ776" s="156"/>
      <c r="JA776" s="156"/>
      <c r="JB776" s="156"/>
      <c r="JC776" s="156"/>
      <c r="JD776" s="156"/>
      <c r="JE776" s="156"/>
      <c r="JF776" s="156"/>
      <c r="JG776" s="156"/>
      <c r="JH776" s="156"/>
      <c r="JI776" s="156"/>
      <c r="JJ776" s="156"/>
      <c r="JK776" s="156"/>
      <c r="JL776" s="156"/>
      <c r="JM776" s="156"/>
      <c r="JN776" s="156"/>
      <c r="JO776" s="156"/>
      <c r="JP776" s="156"/>
      <c r="JQ776" s="156"/>
      <c r="JR776" s="156"/>
      <c r="JS776" s="156"/>
      <c r="JT776" s="156"/>
      <c r="JU776" s="156"/>
      <c r="JV776" s="156"/>
      <c r="JW776" s="156"/>
      <c r="JX776" s="156"/>
      <c r="JY776" s="156"/>
      <c r="JZ776" s="156"/>
      <c r="KA776" s="156"/>
      <c r="KB776" s="156"/>
      <c r="KC776" s="156"/>
      <c r="KD776" s="156"/>
      <c r="KE776" s="156"/>
      <c r="KF776" s="156"/>
      <c r="KG776" s="156"/>
      <c r="KH776" s="156"/>
      <c r="KI776" s="156"/>
      <c r="KJ776" s="156"/>
      <c r="KK776" s="156"/>
      <c r="KL776" s="156"/>
      <c r="KM776" s="156"/>
      <c r="KN776" s="156"/>
      <c r="KO776" s="156"/>
      <c r="KP776" s="156"/>
      <c r="KQ776" s="156"/>
      <c r="KR776" s="156"/>
      <c r="KS776" s="156"/>
      <c r="KT776" s="156"/>
      <c r="KU776" s="156"/>
      <c r="KV776" s="156"/>
      <c r="KW776" s="156"/>
      <c r="KX776" s="156"/>
      <c r="KY776" s="156"/>
      <c r="KZ776" s="156"/>
      <c r="LA776" s="156"/>
      <c r="LB776" s="156"/>
      <c r="LC776" s="156"/>
      <c r="LD776" s="156"/>
      <c r="LE776" s="156"/>
      <c r="LF776" s="156"/>
      <c r="LG776" s="156"/>
      <c r="LH776" s="156"/>
      <c r="LI776" s="156"/>
      <c r="LJ776" s="156"/>
      <c r="LK776" s="156"/>
      <c r="LL776" s="156"/>
      <c r="LM776" s="156"/>
      <c r="LN776" s="156"/>
      <c r="LO776" s="156"/>
      <c r="LP776" s="156"/>
      <c r="LQ776" s="156"/>
      <c r="LR776" s="156"/>
      <c r="LS776" s="156"/>
      <c r="LT776" s="156"/>
      <c r="LU776" s="156"/>
      <c r="LV776" s="156"/>
      <c r="LW776" s="156"/>
      <c r="LX776" s="156"/>
      <c r="LY776" s="156"/>
      <c r="LZ776" s="156"/>
      <c r="MA776" s="156"/>
      <c r="MB776" s="156"/>
      <c r="MC776" s="156"/>
      <c r="MD776" s="156"/>
      <c r="ME776" s="156"/>
      <c r="MF776" s="156"/>
      <c r="MG776" s="156"/>
      <c r="MH776" s="156"/>
      <c r="MI776" s="156"/>
      <c r="MJ776" s="156"/>
      <c r="MK776" s="156"/>
      <c r="ML776" s="156"/>
      <c r="MM776" s="156"/>
      <c r="MN776" s="156"/>
      <c r="MO776" s="156"/>
      <c r="MP776" s="156"/>
      <c r="MQ776" s="156"/>
      <c r="MR776" s="156"/>
      <c r="MS776" s="156"/>
      <c r="MT776" s="156"/>
      <c r="MU776" s="156"/>
      <c r="MV776" s="156"/>
      <c r="MW776" s="156"/>
      <c r="MX776" s="156"/>
      <c r="MY776" s="156"/>
      <c r="MZ776" s="156"/>
      <c r="NA776" s="156"/>
      <c r="NB776" s="156"/>
      <c r="NC776" s="156"/>
      <c r="ND776" s="156"/>
      <c r="NE776" s="156"/>
      <c r="NF776" s="156"/>
      <c r="NG776" s="156"/>
      <c r="NH776" s="156"/>
      <c r="NI776" s="156"/>
      <c r="NJ776" s="156"/>
      <c r="NK776" s="156"/>
      <c r="NL776" s="156"/>
      <c r="NM776" s="156"/>
      <c r="NN776" s="156"/>
      <c r="NO776" s="156"/>
      <c r="NP776" s="156"/>
      <c r="NQ776" s="156"/>
      <c r="NR776" s="156"/>
      <c r="NS776" s="156"/>
      <c r="NT776" s="156"/>
      <c r="NU776" s="156"/>
      <c r="NV776" s="156"/>
      <c r="NW776" s="156"/>
      <c r="NX776" s="156"/>
      <c r="NY776" s="156"/>
      <c r="NZ776" s="156"/>
      <c r="OA776" s="156"/>
      <c r="OB776" s="156"/>
      <c r="OC776" s="156"/>
      <c r="OD776" s="156"/>
      <c r="OE776" s="156"/>
      <c r="OF776" s="156"/>
      <c r="OG776" s="156"/>
      <c r="OH776" s="156"/>
      <c r="OI776" s="156"/>
      <c r="OJ776" s="156"/>
      <c r="OK776" s="156"/>
      <c r="OL776" s="156"/>
      <c r="OM776" s="156"/>
      <c r="ON776" s="156"/>
      <c r="OO776" s="156"/>
      <c r="OP776" s="156"/>
      <c r="OQ776" s="156"/>
      <c r="OR776" s="156"/>
      <c r="OS776" s="156"/>
      <c r="OT776" s="156"/>
      <c r="OU776" s="156"/>
      <c r="OV776" s="156"/>
      <c r="OW776" s="156"/>
      <c r="OX776" s="156"/>
      <c r="OY776" s="156"/>
      <c r="OZ776" s="156"/>
      <c r="PA776" s="156"/>
      <c r="PB776" s="156"/>
      <c r="PC776" s="156"/>
      <c r="PD776" s="156"/>
      <c r="PE776" s="156"/>
      <c r="PF776" s="156"/>
      <c r="PG776" s="156"/>
      <c r="PH776" s="156"/>
      <c r="PI776" s="156"/>
      <c r="PJ776" s="156"/>
      <c r="PK776" s="156"/>
      <c r="PL776" s="156"/>
      <c r="PM776" s="156"/>
      <c r="PN776" s="156"/>
      <c r="PO776" s="156"/>
      <c r="PP776" s="156"/>
      <c r="PQ776" s="156"/>
      <c r="PR776" s="156"/>
      <c r="PS776" s="156"/>
      <c r="PT776" s="156"/>
      <c r="PU776" s="156"/>
      <c r="PV776" s="156"/>
      <c r="PW776" s="156"/>
      <c r="PX776" s="156"/>
      <c r="PY776" s="156"/>
      <c r="PZ776" s="156"/>
    </row>
    <row r="777" spans="2:442" s="64" customFormat="1" ht="64.5" customHeight="1" x14ac:dyDescent="0.3">
      <c r="B777" s="266"/>
      <c r="C777" s="266"/>
      <c r="D777" s="266"/>
      <c r="E777" s="308"/>
      <c r="F777" s="308"/>
      <c r="G777" s="308"/>
      <c r="H777" s="266"/>
      <c r="I777" s="266"/>
      <c r="J777" s="20" t="s">
        <v>127</v>
      </c>
      <c r="K777" s="27" t="s">
        <v>128</v>
      </c>
      <c r="L777" s="27" t="s">
        <v>85</v>
      </c>
      <c r="M777" s="61">
        <v>55</v>
      </c>
      <c r="N777" s="314"/>
      <c r="O777" s="266"/>
      <c r="P777" s="266"/>
      <c r="Q777" s="266"/>
      <c r="R777" s="408"/>
      <c r="S777" s="408"/>
      <c r="T777" s="312"/>
      <c r="U777" s="312"/>
      <c r="V777" s="288"/>
      <c r="W777" s="284"/>
      <c r="X777" s="284"/>
      <c r="Y777" s="284"/>
      <c r="Z777" s="284"/>
      <c r="AA777" s="284"/>
      <c r="AB777" s="284"/>
      <c r="AC777" s="314"/>
      <c r="AD777" s="313"/>
      <c r="AE777" s="313"/>
      <c r="AF777" s="266"/>
      <c r="AG777" s="314"/>
      <c r="AH777" s="314"/>
      <c r="AI777" s="314"/>
      <c r="AJ777" s="266"/>
      <c r="AK777" s="156"/>
      <c r="AL777" s="156"/>
      <c r="AM777" s="156"/>
      <c r="AN777" s="156"/>
      <c r="AO777" s="156"/>
      <c r="AP777" s="156"/>
      <c r="AQ777" s="156"/>
      <c r="AR777" s="156"/>
      <c r="AS777" s="156"/>
      <c r="AT777" s="156"/>
      <c r="AU777" s="156"/>
      <c r="AV777" s="156"/>
      <c r="AW777" s="156"/>
      <c r="AX777" s="156"/>
      <c r="AY777" s="156"/>
      <c r="AZ777" s="156"/>
      <c r="BA777" s="156"/>
      <c r="BB777" s="156"/>
      <c r="BC777" s="156"/>
      <c r="BD777" s="156"/>
      <c r="BE777" s="156"/>
      <c r="BF777" s="156"/>
      <c r="BG777" s="156"/>
      <c r="BH777" s="156"/>
      <c r="BI777" s="156"/>
      <c r="BJ777" s="156"/>
      <c r="BK777" s="156"/>
      <c r="BL777" s="156"/>
      <c r="BM777" s="156"/>
      <c r="BN777" s="156"/>
      <c r="BO777" s="156"/>
      <c r="BP777" s="156"/>
      <c r="BQ777" s="156"/>
      <c r="BR777" s="156"/>
      <c r="BS777" s="156"/>
      <c r="BT777" s="156"/>
      <c r="BU777" s="156"/>
      <c r="BV777" s="156"/>
      <c r="BW777" s="156"/>
      <c r="BX777" s="156"/>
      <c r="BY777" s="156"/>
      <c r="BZ777" s="156"/>
      <c r="CA777" s="156"/>
      <c r="CB777" s="156"/>
      <c r="CC777" s="156"/>
      <c r="CD777" s="156"/>
      <c r="CE777" s="156"/>
      <c r="CF777" s="156"/>
      <c r="CG777" s="156"/>
      <c r="CH777" s="156"/>
      <c r="CI777" s="156"/>
      <c r="CJ777" s="156"/>
      <c r="CK777" s="156"/>
      <c r="CL777" s="156"/>
      <c r="CM777" s="156"/>
      <c r="CN777" s="156"/>
      <c r="CO777" s="156"/>
      <c r="CP777" s="156"/>
      <c r="CQ777" s="156"/>
      <c r="CR777" s="156"/>
      <c r="CS777" s="156"/>
      <c r="CT777" s="156"/>
      <c r="CU777" s="156"/>
      <c r="CV777" s="156"/>
      <c r="CW777" s="156"/>
      <c r="CX777" s="156"/>
      <c r="CY777" s="156"/>
      <c r="CZ777" s="156"/>
      <c r="DA777" s="156"/>
      <c r="DB777" s="156"/>
      <c r="DC777" s="156"/>
      <c r="DD777" s="156"/>
      <c r="DE777" s="156"/>
      <c r="DF777" s="156"/>
      <c r="DG777" s="156"/>
      <c r="DH777" s="156"/>
      <c r="DI777" s="156"/>
      <c r="DJ777" s="156"/>
      <c r="DK777" s="156"/>
      <c r="DL777" s="156"/>
      <c r="DM777" s="156"/>
      <c r="DN777" s="156"/>
      <c r="DO777" s="156"/>
      <c r="DP777" s="156"/>
      <c r="DQ777" s="156"/>
      <c r="DR777" s="156"/>
      <c r="DS777" s="156"/>
      <c r="DT777" s="156"/>
      <c r="DU777" s="156"/>
      <c r="DV777" s="156"/>
      <c r="DW777" s="156"/>
      <c r="DX777" s="156"/>
      <c r="DY777" s="156"/>
      <c r="DZ777" s="156"/>
      <c r="EA777" s="156"/>
      <c r="EB777" s="156"/>
      <c r="EC777" s="156"/>
      <c r="ED777" s="156"/>
      <c r="EE777" s="156"/>
      <c r="EF777" s="156"/>
      <c r="EG777" s="156"/>
      <c r="EH777" s="156"/>
      <c r="EI777" s="156"/>
      <c r="EJ777" s="156"/>
      <c r="EK777" s="156"/>
      <c r="EL777" s="156"/>
      <c r="EM777" s="156"/>
      <c r="EN777" s="156"/>
      <c r="EO777" s="156"/>
      <c r="EP777" s="156"/>
      <c r="EQ777" s="156"/>
      <c r="ER777" s="156"/>
      <c r="ES777" s="156"/>
      <c r="ET777" s="156"/>
      <c r="EU777" s="156"/>
      <c r="EV777" s="156"/>
      <c r="EW777" s="156"/>
      <c r="EX777" s="156"/>
      <c r="EY777" s="156"/>
      <c r="EZ777" s="156"/>
      <c r="FA777" s="156"/>
      <c r="FB777" s="156"/>
      <c r="FC777" s="156"/>
      <c r="FD777" s="156"/>
      <c r="FE777" s="156"/>
      <c r="FF777" s="156"/>
      <c r="FG777" s="156"/>
      <c r="FH777" s="156"/>
      <c r="FI777" s="156"/>
      <c r="FJ777" s="156"/>
      <c r="FK777" s="156"/>
      <c r="FL777" s="156"/>
      <c r="FM777" s="156"/>
      <c r="FN777" s="156"/>
      <c r="FO777" s="156"/>
      <c r="FP777" s="156"/>
      <c r="FQ777" s="156"/>
      <c r="FR777" s="156"/>
      <c r="FS777" s="156"/>
      <c r="FT777" s="156"/>
      <c r="FU777" s="156"/>
      <c r="FV777" s="156"/>
      <c r="FW777" s="156"/>
      <c r="FX777" s="156"/>
      <c r="FY777" s="156"/>
      <c r="FZ777" s="156"/>
      <c r="GA777" s="156"/>
      <c r="GB777" s="156"/>
      <c r="GC777" s="156"/>
      <c r="GD777" s="156"/>
      <c r="GE777" s="156"/>
      <c r="GF777" s="156"/>
      <c r="GG777" s="156"/>
      <c r="GH777" s="156"/>
      <c r="GI777" s="156"/>
      <c r="GJ777" s="156"/>
      <c r="GK777" s="156"/>
      <c r="GL777" s="156"/>
      <c r="GM777" s="156"/>
      <c r="GN777" s="156"/>
      <c r="GO777" s="156"/>
      <c r="GP777" s="156"/>
      <c r="GQ777" s="156"/>
      <c r="GR777" s="156"/>
      <c r="GS777" s="156"/>
      <c r="GT777" s="156"/>
      <c r="GU777" s="156"/>
      <c r="GV777" s="156"/>
      <c r="GW777" s="156"/>
      <c r="GX777" s="156"/>
      <c r="GY777" s="156"/>
      <c r="GZ777" s="156"/>
      <c r="HA777" s="156"/>
      <c r="HB777" s="156"/>
      <c r="HC777" s="156"/>
      <c r="HD777" s="156"/>
      <c r="HE777" s="156"/>
      <c r="HF777" s="156"/>
      <c r="HG777" s="156"/>
      <c r="HH777" s="156"/>
      <c r="HI777" s="156"/>
      <c r="HJ777" s="156"/>
      <c r="HK777" s="156"/>
      <c r="HL777" s="156"/>
      <c r="HM777" s="156"/>
      <c r="HN777" s="156"/>
      <c r="HO777" s="156"/>
      <c r="HP777" s="156"/>
      <c r="HQ777" s="156"/>
      <c r="HR777" s="156"/>
      <c r="HS777" s="156"/>
      <c r="HT777" s="156"/>
      <c r="HU777" s="156"/>
      <c r="HV777" s="156"/>
      <c r="HW777" s="156"/>
      <c r="HX777" s="156"/>
      <c r="HY777" s="156"/>
      <c r="HZ777" s="156"/>
      <c r="IA777" s="156"/>
      <c r="IB777" s="156"/>
      <c r="IC777" s="156"/>
      <c r="ID777" s="156"/>
      <c r="IE777" s="156"/>
      <c r="IF777" s="156"/>
      <c r="IG777" s="156"/>
      <c r="IH777" s="156"/>
      <c r="II777" s="156"/>
      <c r="IJ777" s="156"/>
      <c r="IK777" s="156"/>
      <c r="IL777" s="156"/>
      <c r="IM777" s="156"/>
      <c r="IN777" s="156"/>
      <c r="IO777" s="156"/>
      <c r="IP777" s="156"/>
      <c r="IQ777" s="156"/>
      <c r="IR777" s="156"/>
      <c r="IS777" s="156"/>
      <c r="IT777" s="156"/>
      <c r="IU777" s="156"/>
      <c r="IV777" s="156"/>
      <c r="IW777" s="156"/>
      <c r="IX777" s="156"/>
      <c r="IY777" s="156"/>
      <c r="IZ777" s="156"/>
      <c r="JA777" s="156"/>
      <c r="JB777" s="156"/>
      <c r="JC777" s="156"/>
      <c r="JD777" s="156"/>
      <c r="JE777" s="156"/>
      <c r="JF777" s="156"/>
      <c r="JG777" s="156"/>
      <c r="JH777" s="156"/>
      <c r="JI777" s="156"/>
      <c r="JJ777" s="156"/>
      <c r="JK777" s="156"/>
      <c r="JL777" s="156"/>
      <c r="JM777" s="156"/>
      <c r="JN777" s="156"/>
      <c r="JO777" s="156"/>
      <c r="JP777" s="156"/>
      <c r="JQ777" s="156"/>
      <c r="JR777" s="156"/>
      <c r="JS777" s="156"/>
      <c r="JT777" s="156"/>
      <c r="JU777" s="156"/>
      <c r="JV777" s="156"/>
      <c r="JW777" s="156"/>
      <c r="JX777" s="156"/>
      <c r="JY777" s="156"/>
      <c r="JZ777" s="156"/>
      <c r="KA777" s="156"/>
      <c r="KB777" s="156"/>
      <c r="KC777" s="156"/>
      <c r="KD777" s="156"/>
      <c r="KE777" s="156"/>
      <c r="KF777" s="156"/>
      <c r="KG777" s="156"/>
      <c r="KH777" s="156"/>
      <c r="KI777" s="156"/>
      <c r="KJ777" s="156"/>
      <c r="KK777" s="156"/>
      <c r="KL777" s="156"/>
      <c r="KM777" s="156"/>
      <c r="KN777" s="156"/>
      <c r="KO777" s="156"/>
      <c r="KP777" s="156"/>
      <c r="KQ777" s="156"/>
      <c r="KR777" s="156"/>
      <c r="KS777" s="156"/>
      <c r="KT777" s="156"/>
      <c r="KU777" s="156"/>
      <c r="KV777" s="156"/>
      <c r="KW777" s="156"/>
      <c r="KX777" s="156"/>
      <c r="KY777" s="156"/>
      <c r="KZ777" s="156"/>
      <c r="LA777" s="156"/>
      <c r="LB777" s="156"/>
      <c r="LC777" s="156"/>
      <c r="LD777" s="156"/>
      <c r="LE777" s="156"/>
      <c r="LF777" s="156"/>
      <c r="LG777" s="156"/>
      <c r="LH777" s="156"/>
      <c r="LI777" s="156"/>
      <c r="LJ777" s="156"/>
      <c r="LK777" s="156"/>
      <c r="LL777" s="156"/>
      <c r="LM777" s="156"/>
      <c r="LN777" s="156"/>
      <c r="LO777" s="156"/>
      <c r="LP777" s="156"/>
      <c r="LQ777" s="156"/>
      <c r="LR777" s="156"/>
      <c r="LS777" s="156"/>
      <c r="LT777" s="156"/>
      <c r="LU777" s="156"/>
      <c r="LV777" s="156"/>
      <c r="LW777" s="156"/>
      <c r="LX777" s="156"/>
      <c r="LY777" s="156"/>
      <c r="LZ777" s="156"/>
      <c r="MA777" s="156"/>
      <c r="MB777" s="156"/>
      <c r="MC777" s="156"/>
      <c r="MD777" s="156"/>
      <c r="ME777" s="156"/>
      <c r="MF777" s="156"/>
      <c r="MG777" s="156"/>
      <c r="MH777" s="156"/>
      <c r="MI777" s="156"/>
      <c r="MJ777" s="156"/>
      <c r="MK777" s="156"/>
      <c r="ML777" s="156"/>
      <c r="MM777" s="156"/>
      <c r="MN777" s="156"/>
      <c r="MO777" s="156"/>
      <c r="MP777" s="156"/>
      <c r="MQ777" s="156"/>
      <c r="MR777" s="156"/>
      <c r="MS777" s="156"/>
      <c r="MT777" s="156"/>
      <c r="MU777" s="156"/>
      <c r="MV777" s="156"/>
      <c r="MW777" s="156"/>
      <c r="MX777" s="156"/>
      <c r="MY777" s="156"/>
      <c r="MZ777" s="156"/>
      <c r="NA777" s="156"/>
      <c r="NB777" s="156"/>
      <c r="NC777" s="156"/>
      <c r="ND777" s="156"/>
      <c r="NE777" s="156"/>
      <c r="NF777" s="156"/>
      <c r="NG777" s="156"/>
      <c r="NH777" s="156"/>
      <c r="NI777" s="156"/>
      <c r="NJ777" s="156"/>
      <c r="NK777" s="156"/>
      <c r="NL777" s="156"/>
      <c r="NM777" s="156"/>
      <c r="NN777" s="156"/>
      <c r="NO777" s="156"/>
      <c r="NP777" s="156"/>
      <c r="NQ777" s="156"/>
      <c r="NR777" s="156"/>
      <c r="NS777" s="156"/>
      <c r="NT777" s="156"/>
      <c r="NU777" s="156"/>
      <c r="NV777" s="156"/>
      <c r="NW777" s="156"/>
      <c r="NX777" s="156"/>
      <c r="NY777" s="156"/>
      <c r="NZ777" s="156"/>
      <c r="OA777" s="156"/>
      <c r="OB777" s="156"/>
      <c r="OC777" s="156"/>
      <c r="OD777" s="156"/>
      <c r="OE777" s="156"/>
      <c r="OF777" s="156"/>
      <c r="OG777" s="156"/>
      <c r="OH777" s="156"/>
      <c r="OI777" s="156"/>
      <c r="OJ777" s="156"/>
      <c r="OK777" s="156"/>
      <c r="OL777" s="156"/>
      <c r="OM777" s="156"/>
      <c r="ON777" s="156"/>
      <c r="OO777" s="156"/>
      <c r="OP777" s="156"/>
      <c r="OQ777" s="156"/>
      <c r="OR777" s="156"/>
      <c r="OS777" s="156"/>
      <c r="OT777" s="156"/>
      <c r="OU777" s="156"/>
      <c r="OV777" s="156"/>
      <c r="OW777" s="156"/>
      <c r="OX777" s="156"/>
      <c r="OY777" s="156"/>
      <c r="OZ777" s="156"/>
      <c r="PA777" s="156"/>
      <c r="PB777" s="156"/>
      <c r="PC777" s="156"/>
      <c r="PD777" s="156"/>
      <c r="PE777" s="156"/>
      <c r="PF777" s="156"/>
      <c r="PG777" s="156"/>
      <c r="PH777" s="156"/>
      <c r="PI777" s="156"/>
      <c r="PJ777" s="156"/>
      <c r="PK777" s="156"/>
      <c r="PL777" s="156"/>
      <c r="PM777" s="156"/>
      <c r="PN777" s="156"/>
      <c r="PO777" s="156"/>
      <c r="PP777" s="156"/>
      <c r="PQ777" s="156"/>
      <c r="PR777" s="156"/>
      <c r="PS777" s="156"/>
      <c r="PT777" s="156"/>
      <c r="PU777" s="156"/>
      <c r="PV777" s="156"/>
      <c r="PW777" s="156"/>
      <c r="PX777" s="156"/>
      <c r="PY777" s="156"/>
      <c r="PZ777" s="156"/>
    </row>
    <row r="778" spans="2:442" s="36" customFormat="1" ht="96.6" x14ac:dyDescent="0.3">
      <c r="B778" s="241" t="s">
        <v>947</v>
      </c>
      <c r="C778" s="241" t="s">
        <v>370</v>
      </c>
      <c r="D778" s="241" t="s">
        <v>106</v>
      </c>
      <c r="E778" s="249" t="s">
        <v>67</v>
      </c>
      <c r="F778" s="249" t="s">
        <v>134</v>
      </c>
      <c r="G778" s="249" t="s">
        <v>147</v>
      </c>
      <c r="H778" s="241" t="s">
        <v>70</v>
      </c>
      <c r="I778" s="241" t="s">
        <v>79</v>
      </c>
      <c r="J778" s="72" t="s">
        <v>208</v>
      </c>
      <c r="K778" s="22" t="s">
        <v>107</v>
      </c>
      <c r="L778" s="22" t="s">
        <v>86</v>
      </c>
      <c r="M778" s="22">
        <v>40</v>
      </c>
      <c r="N778" s="233" t="s">
        <v>108</v>
      </c>
      <c r="O778" s="241" t="s">
        <v>371</v>
      </c>
      <c r="P778" s="241" t="s">
        <v>75</v>
      </c>
      <c r="Q778" s="241" t="s">
        <v>76</v>
      </c>
      <c r="R778" s="255" t="s">
        <v>77</v>
      </c>
      <c r="S778" s="255" t="s">
        <v>109</v>
      </c>
      <c r="T778" s="236">
        <f>V778+Y778</f>
        <v>260505.58</v>
      </c>
      <c r="U778" s="236" t="s">
        <v>79</v>
      </c>
      <c r="V778" s="239">
        <v>221429.74</v>
      </c>
      <c r="W778" s="239" t="s">
        <v>79</v>
      </c>
      <c r="X778" s="239" t="s">
        <v>79</v>
      </c>
      <c r="Y778" s="239">
        <v>39075.839999999997</v>
      </c>
      <c r="Z778" s="239" t="s">
        <v>98</v>
      </c>
      <c r="AA778" s="239" t="s">
        <v>79</v>
      </c>
      <c r="AB778" s="239">
        <v>46007.63</v>
      </c>
      <c r="AC778" s="233" t="s">
        <v>149</v>
      </c>
      <c r="AD778" s="257" t="s">
        <v>79</v>
      </c>
      <c r="AE778" s="257">
        <f>V778+Y778</f>
        <v>260505.58</v>
      </c>
      <c r="AF778" s="241" t="s">
        <v>79</v>
      </c>
      <c r="AG778" s="233" t="s">
        <v>33</v>
      </c>
      <c r="AH778" s="233" t="s">
        <v>247</v>
      </c>
      <c r="AI778" s="233" t="s">
        <v>248</v>
      </c>
      <c r="AJ778" s="241"/>
    </row>
    <row r="779" spans="2:442" s="36" customFormat="1" ht="86.1" customHeight="1" x14ac:dyDescent="0.3">
      <c r="B779" s="241"/>
      <c r="C779" s="241"/>
      <c r="D779" s="241"/>
      <c r="E779" s="249"/>
      <c r="F779" s="249"/>
      <c r="G779" s="249"/>
      <c r="H779" s="241"/>
      <c r="I779" s="241"/>
      <c r="J779" s="11" t="s">
        <v>111</v>
      </c>
      <c r="K779" s="7" t="s">
        <v>112</v>
      </c>
      <c r="L779" s="7" t="s">
        <v>85</v>
      </c>
      <c r="M779" s="7">
        <v>6</v>
      </c>
      <c r="N779" s="233"/>
      <c r="O779" s="241"/>
      <c r="P779" s="241"/>
      <c r="Q779" s="241"/>
      <c r="R779" s="255"/>
      <c r="S779" s="255"/>
      <c r="T779" s="236"/>
      <c r="U779" s="236"/>
      <c r="V779" s="239"/>
      <c r="W779" s="239"/>
      <c r="X779" s="239"/>
      <c r="Y779" s="239"/>
      <c r="Z779" s="239"/>
      <c r="AA779" s="239"/>
      <c r="AB779" s="239"/>
      <c r="AC779" s="233"/>
      <c r="AD779" s="257"/>
      <c r="AE779" s="257"/>
      <c r="AF779" s="241"/>
      <c r="AG779" s="233"/>
      <c r="AH779" s="233"/>
      <c r="AI779" s="233"/>
      <c r="AJ779" s="241"/>
    </row>
    <row r="780" spans="2:442" s="36" customFormat="1" ht="66.599999999999994" customHeight="1" x14ac:dyDescent="0.3">
      <c r="B780" s="242"/>
      <c r="C780" s="242"/>
      <c r="D780" s="242"/>
      <c r="E780" s="265"/>
      <c r="F780" s="265"/>
      <c r="G780" s="265"/>
      <c r="H780" s="242"/>
      <c r="I780" s="242"/>
      <c r="J780" s="11" t="s">
        <v>127</v>
      </c>
      <c r="K780" s="7" t="s">
        <v>128</v>
      </c>
      <c r="L780" s="7" t="s">
        <v>85</v>
      </c>
      <c r="M780" s="63">
        <v>140</v>
      </c>
      <c r="N780" s="234"/>
      <c r="O780" s="242"/>
      <c r="P780" s="242"/>
      <c r="Q780" s="242"/>
      <c r="R780" s="256"/>
      <c r="S780" s="256"/>
      <c r="T780" s="237"/>
      <c r="U780" s="237"/>
      <c r="V780" s="240"/>
      <c r="W780" s="240"/>
      <c r="X780" s="240"/>
      <c r="Y780" s="240"/>
      <c r="Z780" s="240"/>
      <c r="AA780" s="240"/>
      <c r="AB780" s="240"/>
      <c r="AC780" s="234"/>
      <c r="AD780" s="258"/>
      <c r="AE780" s="258"/>
      <c r="AF780" s="242"/>
      <c r="AG780" s="234"/>
      <c r="AH780" s="234"/>
      <c r="AI780" s="234"/>
      <c r="AJ780" s="242"/>
    </row>
    <row r="781" spans="2:442" ht="52.2" customHeight="1" x14ac:dyDescent="0.3">
      <c r="B781" s="225" t="s">
        <v>978</v>
      </c>
      <c r="C781" s="225" t="s">
        <v>375</v>
      </c>
      <c r="D781" s="225" t="s">
        <v>66</v>
      </c>
      <c r="E781" s="227" t="s">
        <v>67</v>
      </c>
      <c r="F781" s="227" t="s">
        <v>132</v>
      </c>
      <c r="G781" s="227" t="s">
        <v>69</v>
      </c>
      <c r="H781" s="225" t="s">
        <v>70</v>
      </c>
      <c r="I781" s="225" t="s">
        <v>79</v>
      </c>
      <c r="J781" s="11" t="s">
        <v>113</v>
      </c>
      <c r="K781" s="7" t="s">
        <v>114</v>
      </c>
      <c r="L781" s="7" t="s">
        <v>115</v>
      </c>
      <c r="M781" s="7">
        <v>3</v>
      </c>
      <c r="N781" s="273" t="s">
        <v>108</v>
      </c>
      <c r="O781" s="225" t="s">
        <v>371</v>
      </c>
      <c r="P781" s="225" t="s">
        <v>75</v>
      </c>
      <c r="Q781" s="225" t="s">
        <v>76</v>
      </c>
      <c r="R781" s="274" t="s">
        <v>77</v>
      </c>
      <c r="S781" s="274" t="s">
        <v>109</v>
      </c>
      <c r="T781" s="275">
        <f>V781+Y781</f>
        <v>221490</v>
      </c>
      <c r="U781" s="275" t="s">
        <v>79</v>
      </c>
      <c r="V781" s="276">
        <v>188266.5</v>
      </c>
      <c r="W781" s="276" t="s">
        <v>79</v>
      </c>
      <c r="X781" s="276" t="s">
        <v>79</v>
      </c>
      <c r="Y781" s="276">
        <v>33223.5</v>
      </c>
      <c r="Z781" s="276" t="s">
        <v>79</v>
      </c>
      <c r="AA781" s="276" t="s">
        <v>79</v>
      </c>
      <c r="AB781" s="276">
        <v>39117.129999999997</v>
      </c>
      <c r="AC781" s="273" t="s">
        <v>80</v>
      </c>
      <c r="AD781" s="272" t="s">
        <v>79</v>
      </c>
      <c r="AE781" s="272">
        <f>V781+Y781</f>
        <v>221490</v>
      </c>
      <c r="AF781" s="273" t="s">
        <v>79</v>
      </c>
      <c r="AG781" s="273" t="s">
        <v>33</v>
      </c>
      <c r="AH781" s="273" t="s">
        <v>247</v>
      </c>
      <c r="AI781" s="273" t="s">
        <v>251</v>
      </c>
      <c r="AJ781" s="273"/>
    </row>
    <row r="782" spans="2:442" ht="55.2" x14ac:dyDescent="0.3">
      <c r="B782" s="225"/>
      <c r="C782" s="225"/>
      <c r="D782" s="225"/>
      <c r="E782" s="227"/>
      <c r="F782" s="227"/>
      <c r="G782" s="227"/>
      <c r="H782" s="225"/>
      <c r="I782" s="225"/>
      <c r="J782" s="11" t="s">
        <v>116</v>
      </c>
      <c r="K782" s="7" t="s">
        <v>117</v>
      </c>
      <c r="L782" s="7" t="s">
        <v>85</v>
      </c>
      <c r="M782" s="7">
        <v>3</v>
      </c>
      <c r="N782" s="273"/>
      <c r="O782" s="225"/>
      <c r="P782" s="225"/>
      <c r="Q782" s="225"/>
      <c r="R782" s="274"/>
      <c r="S782" s="274"/>
      <c r="T782" s="275"/>
      <c r="U782" s="275"/>
      <c r="V782" s="276"/>
      <c r="W782" s="276"/>
      <c r="X782" s="276"/>
      <c r="Y782" s="276"/>
      <c r="Z782" s="276"/>
      <c r="AA782" s="276"/>
      <c r="AB782" s="276"/>
      <c r="AC782" s="273"/>
      <c r="AD782" s="272"/>
      <c r="AE782" s="272"/>
      <c r="AF782" s="225"/>
      <c r="AG782" s="273"/>
      <c r="AH782" s="273"/>
      <c r="AI782" s="273"/>
      <c r="AJ782" s="225"/>
    </row>
    <row r="783" spans="2:442" ht="41.4" x14ac:dyDescent="0.3">
      <c r="B783" s="225"/>
      <c r="C783" s="225"/>
      <c r="D783" s="225"/>
      <c r="E783" s="227"/>
      <c r="F783" s="227"/>
      <c r="G783" s="227"/>
      <c r="H783" s="225"/>
      <c r="I783" s="225"/>
      <c r="J783" s="11" t="s">
        <v>209</v>
      </c>
      <c r="K783" s="7" t="s">
        <v>118</v>
      </c>
      <c r="L783" s="7" t="s">
        <v>119</v>
      </c>
      <c r="M783" s="7">
        <v>3</v>
      </c>
      <c r="N783" s="273"/>
      <c r="O783" s="225"/>
      <c r="P783" s="225"/>
      <c r="Q783" s="225"/>
      <c r="R783" s="274"/>
      <c r="S783" s="274"/>
      <c r="T783" s="275"/>
      <c r="U783" s="275"/>
      <c r="V783" s="276"/>
      <c r="W783" s="276"/>
      <c r="X783" s="276"/>
      <c r="Y783" s="276"/>
      <c r="Z783" s="276"/>
      <c r="AA783" s="276"/>
      <c r="AB783" s="276"/>
      <c r="AC783" s="273"/>
      <c r="AD783" s="272"/>
      <c r="AE783" s="272"/>
      <c r="AF783" s="225"/>
      <c r="AG783" s="273"/>
      <c r="AH783" s="273"/>
      <c r="AI783" s="273"/>
      <c r="AJ783" s="225"/>
    </row>
    <row r="784" spans="2:442" ht="43.5" customHeight="1" x14ac:dyDescent="0.3">
      <c r="B784" s="225"/>
      <c r="C784" s="225"/>
      <c r="D784" s="225"/>
      <c r="E784" s="227"/>
      <c r="F784" s="227"/>
      <c r="G784" s="227"/>
      <c r="H784" s="225"/>
      <c r="I784" s="225"/>
      <c r="J784" s="11" t="s">
        <v>120</v>
      </c>
      <c r="K784" s="7" t="s">
        <v>121</v>
      </c>
      <c r="L784" s="7" t="s">
        <v>119</v>
      </c>
      <c r="M784" s="63">
        <v>3</v>
      </c>
      <c r="N784" s="273"/>
      <c r="O784" s="225"/>
      <c r="P784" s="225"/>
      <c r="Q784" s="225"/>
      <c r="R784" s="274"/>
      <c r="S784" s="274"/>
      <c r="T784" s="275"/>
      <c r="U784" s="275"/>
      <c r="V784" s="276"/>
      <c r="W784" s="276"/>
      <c r="X784" s="276"/>
      <c r="Y784" s="276"/>
      <c r="Z784" s="276"/>
      <c r="AA784" s="276"/>
      <c r="AB784" s="276"/>
      <c r="AC784" s="273"/>
      <c r="AD784" s="272"/>
      <c r="AE784" s="272"/>
      <c r="AF784" s="225"/>
      <c r="AG784" s="273"/>
      <c r="AH784" s="273"/>
      <c r="AI784" s="273"/>
      <c r="AJ784" s="225"/>
    </row>
    <row r="785" spans="2:442" s="36" customFormat="1" ht="102" customHeight="1" x14ac:dyDescent="0.3">
      <c r="B785" s="225" t="s">
        <v>1032</v>
      </c>
      <c r="C785" s="225" t="s">
        <v>1034</v>
      </c>
      <c r="D785" s="225" t="s">
        <v>106</v>
      </c>
      <c r="E785" s="227" t="s">
        <v>67</v>
      </c>
      <c r="F785" s="227" t="s">
        <v>134</v>
      </c>
      <c r="G785" s="227" t="s">
        <v>147</v>
      </c>
      <c r="H785" s="225" t="s">
        <v>70</v>
      </c>
      <c r="I785" s="225" t="s">
        <v>79</v>
      </c>
      <c r="J785" s="11" t="s">
        <v>208</v>
      </c>
      <c r="K785" s="7" t="s">
        <v>107</v>
      </c>
      <c r="L785" s="7" t="s">
        <v>86</v>
      </c>
      <c r="M785" s="7">
        <v>40</v>
      </c>
      <c r="N785" s="273" t="s">
        <v>108</v>
      </c>
      <c r="O785" s="225" t="s">
        <v>371</v>
      </c>
      <c r="P785" s="225" t="s">
        <v>75</v>
      </c>
      <c r="Q785" s="225" t="s">
        <v>76</v>
      </c>
      <c r="R785" s="274" t="s">
        <v>77</v>
      </c>
      <c r="S785" s="274" t="s">
        <v>109</v>
      </c>
      <c r="T785" s="275">
        <f>V785+Y785</f>
        <v>168455.71999999997</v>
      </c>
      <c r="U785" s="275">
        <f>+T785/M786</f>
        <v>28075.953333333327</v>
      </c>
      <c r="V785" s="238">
        <v>143187.35999999999</v>
      </c>
      <c r="W785" s="276" t="s">
        <v>79</v>
      </c>
      <c r="X785" s="276" t="s">
        <v>79</v>
      </c>
      <c r="Y785" s="276">
        <v>25268.36</v>
      </c>
      <c r="Z785" s="276" t="s">
        <v>98</v>
      </c>
      <c r="AA785" s="276" t="s">
        <v>79</v>
      </c>
      <c r="AB785" s="276">
        <v>29749.279999999999</v>
      </c>
      <c r="AC785" s="273" t="s">
        <v>149</v>
      </c>
      <c r="AD785" s="272" t="s">
        <v>79</v>
      </c>
      <c r="AE785" s="272">
        <f>V785+Y785</f>
        <v>168455.71999999997</v>
      </c>
      <c r="AF785" s="273" t="s">
        <v>79</v>
      </c>
      <c r="AG785" s="273" t="s">
        <v>33</v>
      </c>
      <c r="AH785" s="273" t="s">
        <v>254</v>
      </c>
      <c r="AI785" s="273" t="s">
        <v>166</v>
      </c>
      <c r="AJ785" s="273"/>
      <c r="AK785" s="1"/>
      <c r="AL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c r="KU785" s="1"/>
      <c r="KV785" s="1"/>
      <c r="KW785" s="1"/>
      <c r="KX785" s="1"/>
      <c r="KY785" s="1"/>
      <c r="KZ785" s="1"/>
      <c r="LA785" s="1"/>
      <c r="LB785" s="1"/>
      <c r="LC785" s="1"/>
      <c r="LD785" s="1"/>
      <c r="LE785" s="1"/>
      <c r="LF785" s="1"/>
      <c r="LG785" s="1"/>
      <c r="LH785" s="1"/>
      <c r="LI785" s="1"/>
      <c r="LJ785" s="1"/>
      <c r="LK785" s="1"/>
      <c r="LL785" s="1"/>
      <c r="LM785" s="1"/>
      <c r="LN785" s="1"/>
      <c r="LO785" s="1"/>
      <c r="LP785" s="1"/>
      <c r="LQ785" s="1"/>
      <c r="LR785" s="1"/>
      <c r="LS785" s="1"/>
      <c r="LT785" s="1"/>
      <c r="LU785" s="1"/>
      <c r="LV785" s="1"/>
      <c r="LW785" s="1"/>
      <c r="LX785" s="1"/>
      <c r="LY785" s="1"/>
      <c r="LZ785" s="1"/>
      <c r="MA785" s="1"/>
      <c r="MB785" s="1"/>
      <c r="MC785" s="1"/>
      <c r="MD785" s="1"/>
      <c r="ME785" s="1"/>
      <c r="MF785" s="1"/>
      <c r="MG785" s="1"/>
      <c r="MH785" s="1"/>
      <c r="MI785" s="1"/>
      <c r="MJ785" s="1"/>
      <c r="MK785" s="1"/>
      <c r="ML785" s="1"/>
      <c r="MM785" s="1"/>
      <c r="MN785" s="1"/>
      <c r="MO785" s="1"/>
      <c r="MP785" s="1"/>
      <c r="MQ785" s="1"/>
      <c r="MR785" s="1"/>
      <c r="MS785" s="1"/>
      <c r="MT785" s="1"/>
      <c r="MU785" s="1"/>
      <c r="MV785" s="1"/>
      <c r="MW785" s="1"/>
      <c r="MX785" s="1"/>
      <c r="MY785" s="1"/>
      <c r="MZ785" s="1"/>
      <c r="NA785" s="1"/>
      <c r="NB785" s="1"/>
      <c r="NC785" s="1"/>
      <c r="ND785" s="1"/>
      <c r="NE785" s="1"/>
      <c r="NF785" s="1"/>
      <c r="NG785" s="1"/>
      <c r="NH785" s="1"/>
      <c r="NI785" s="1"/>
      <c r="NJ785" s="1"/>
      <c r="NK785" s="1"/>
      <c r="NL785" s="1"/>
      <c r="NM785" s="1"/>
      <c r="NN785" s="1"/>
      <c r="NO785" s="1"/>
      <c r="NP785" s="1"/>
      <c r="NQ785" s="1"/>
      <c r="NR785" s="1"/>
      <c r="NS785" s="1"/>
      <c r="NT785" s="1"/>
      <c r="NU785" s="1"/>
      <c r="NV785" s="1"/>
      <c r="NW785" s="1"/>
      <c r="NX785" s="1"/>
      <c r="NY785" s="1"/>
      <c r="NZ785" s="1"/>
      <c r="OA785" s="1"/>
      <c r="OB785" s="1"/>
      <c r="OC785" s="1"/>
      <c r="OD785" s="1"/>
      <c r="OE785" s="1"/>
      <c r="OF785" s="1"/>
      <c r="OG785" s="1"/>
      <c r="OH785" s="1"/>
      <c r="OI785" s="1"/>
      <c r="OJ785" s="1"/>
      <c r="OK785" s="1"/>
      <c r="OL785" s="1"/>
      <c r="OM785" s="1"/>
      <c r="ON785" s="1"/>
      <c r="OO785" s="1"/>
      <c r="OP785" s="1"/>
      <c r="OQ785" s="1"/>
      <c r="OR785" s="1"/>
      <c r="OS785" s="1"/>
      <c r="OT785" s="1"/>
      <c r="OU785" s="1"/>
      <c r="OV785" s="1"/>
      <c r="OW785" s="1"/>
      <c r="OX785" s="1"/>
      <c r="OY785" s="1"/>
      <c r="OZ785" s="1"/>
      <c r="PA785" s="1"/>
      <c r="PB785" s="1"/>
      <c r="PC785" s="1"/>
      <c r="PD785" s="1"/>
      <c r="PE785" s="1"/>
      <c r="PF785" s="1"/>
      <c r="PG785" s="1"/>
      <c r="PH785" s="1"/>
      <c r="PI785" s="1"/>
      <c r="PJ785" s="1"/>
      <c r="PK785" s="1"/>
      <c r="PL785" s="1"/>
      <c r="PM785" s="1"/>
      <c r="PN785" s="1"/>
      <c r="PO785" s="1"/>
      <c r="PP785" s="1"/>
      <c r="PQ785" s="1"/>
      <c r="PR785" s="1"/>
      <c r="PS785" s="1"/>
      <c r="PT785" s="1"/>
      <c r="PU785" s="1"/>
      <c r="PV785" s="1"/>
      <c r="PW785" s="1"/>
      <c r="PX785" s="1"/>
      <c r="PY785" s="1"/>
      <c r="PZ785" s="1"/>
    </row>
    <row r="786" spans="2:442" s="36" customFormat="1" ht="56.7" customHeight="1" x14ac:dyDescent="0.3">
      <c r="B786" s="225"/>
      <c r="C786" s="225"/>
      <c r="D786" s="225"/>
      <c r="E786" s="227"/>
      <c r="F786" s="227"/>
      <c r="G786" s="227"/>
      <c r="H786" s="225"/>
      <c r="I786" s="225"/>
      <c r="J786" s="11" t="s">
        <v>111</v>
      </c>
      <c r="K786" s="7" t="s">
        <v>112</v>
      </c>
      <c r="L786" s="7" t="s">
        <v>85</v>
      </c>
      <c r="M786" s="7">
        <v>6</v>
      </c>
      <c r="N786" s="273"/>
      <c r="O786" s="225"/>
      <c r="P786" s="225"/>
      <c r="Q786" s="225"/>
      <c r="R786" s="274"/>
      <c r="S786" s="274"/>
      <c r="T786" s="275"/>
      <c r="U786" s="275"/>
      <c r="V786" s="239"/>
      <c r="W786" s="276"/>
      <c r="X786" s="276"/>
      <c r="Y786" s="276"/>
      <c r="Z786" s="276"/>
      <c r="AA786" s="276"/>
      <c r="AB786" s="276"/>
      <c r="AC786" s="273"/>
      <c r="AD786" s="272"/>
      <c r="AE786" s="272"/>
      <c r="AF786" s="225"/>
      <c r="AG786" s="273"/>
      <c r="AH786" s="273"/>
      <c r="AI786" s="273"/>
      <c r="AJ786" s="225"/>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c r="KJ786" s="1"/>
      <c r="KK786" s="1"/>
      <c r="KL786" s="1"/>
      <c r="KM786" s="1"/>
      <c r="KN786" s="1"/>
      <c r="KO786" s="1"/>
      <c r="KP786" s="1"/>
      <c r="KQ786" s="1"/>
      <c r="KR786" s="1"/>
      <c r="KS786" s="1"/>
      <c r="KT786" s="1"/>
      <c r="KU786" s="1"/>
      <c r="KV786" s="1"/>
      <c r="KW786" s="1"/>
      <c r="KX786" s="1"/>
      <c r="KY786" s="1"/>
      <c r="KZ786" s="1"/>
      <c r="LA786" s="1"/>
      <c r="LB786" s="1"/>
      <c r="LC786" s="1"/>
      <c r="LD786" s="1"/>
      <c r="LE786" s="1"/>
      <c r="LF786" s="1"/>
      <c r="LG786" s="1"/>
      <c r="LH786" s="1"/>
      <c r="LI786" s="1"/>
      <c r="LJ786" s="1"/>
      <c r="LK786" s="1"/>
      <c r="LL786" s="1"/>
      <c r="LM786" s="1"/>
      <c r="LN786" s="1"/>
      <c r="LO786" s="1"/>
      <c r="LP786" s="1"/>
      <c r="LQ786" s="1"/>
      <c r="LR786" s="1"/>
      <c r="LS786" s="1"/>
      <c r="LT786" s="1"/>
      <c r="LU786" s="1"/>
      <c r="LV786" s="1"/>
      <c r="LW786" s="1"/>
      <c r="LX786" s="1"/>
      <c r="LY786" s="1"/>
      <c r="LZ786" s="1"/>
      <c r="MA786" s="1"/>
      <c r="MB786" s="1"/>
      <c r="MC786" s="1"/>
      <c r="MD786" s="1"/>
      <c r="ME786" s="1"/>
      <c r="MF786" s="1"/>
      <c r="MG786" s="1"/>
      <c r="MH786" s="1"/>
      <c r="MI786" s="1"/>
      <c r="MJ786" s="1"/>
      <c r="MK786" s="1"/>
      <c r="ML786" s="1"/>
      <c r="MM786" s="1"/>
      <c r="MN786" s="1"/>
      <c r="MO786" s="1"/>
      <c r="MP786" s="1"/>
      <c r="MQ786" s="1"/>
      <c r="MR786" s="1"/>
      <c r="MS786" s="1"/>
      <c r="MT786" s="1"/>
      <c r="MU786" s="1"/>
      <c r="MV786" s="1"/>
      <c r="MW786" s="1"/>
      <c r="MX786" s="1"/>
      <c r="MY786" s="1"/>
      <c r="MZ786" s="1"/>
      <c r="NA786" s="1"/>
      <c r="NB786" s="1"/>
      <c r="NC786" s="1"/>
      <c r="ND786" s="1"/>
      <c r="NE786" s="1"/>
      <c r="NF786" s="1"/>
      <c r="NG786" s="1"/>
      <c r="NH786" s="1"/>
      <c r="NI786" s="1"/>
      <c r="NJ786" s="1"/>
      <c r="NK786" s="1"/>
      <c r="NL786" s="1"/>
      <c r="NM786" s="1"/>
      <c r="NN786" s="1"/>
      <c r="NO786" s="1"/>
      <c r="NP786" s="1"/>
      <c r="NQ786" s="1"/>
      <c r="NR786" s="1"/>
      <c r="NS786" s="1"/>
      <c r="NT786" s="1"/>
      <c r="NU786" s="1"/>
      <c r="NV786" s="1"/>
      <c r="NW786" s="1"/>
      <c r="NX786" s="1"/>
      <c r="NY786" s="1"/>
      <c r="NZ786" s="1"/>
      <c r="OA786" s="1"/>
      <c r="OB786" s="1"/>
      <c r="OC786" s="1"/>
      <c r="OD786" s="1"/>
      <c r="OE786" s="1"/>
      <c r="OF786" s="1"/>
      <c r="OG786" s="1"/>
      <c r="OH786" s="1"/>
      <c r="OI786" s="1"/>
      <c r="OJ786" s="1"/>
      <c r="OK786" s="1"/>
      <c r="OL786" s="1"/>
      <c r="OM786" s="1"/>
      <c r="ON786" s="1"/>
      <c r="OO786" s="1"/>
      <c r="OP786" s="1"/>
      <c r="OQ786" s="1"/>
      <c r="OR786" s="1"/>
      <c r="OS786" s="1"/>
      <c r="OT786" s="1"/>
      <c r="OU786" s="1"/>
      <c r="OV786" s="1"/>
      <c r="OW786" s="1"/>
      <c r="OX786" s="1"/>
      <c r="OY786" s="1"/>
      <c r="OZ786" s="1"/>
      <c r="PA786" s="1"/>
      <c r="PB786" s="1"/>
      <c r="PC786" s="1"/>
      <c r="PD786" s="1"/>
      <c r="PE786" s="1"/>
      <c r="PF786" s="1"/>
      <c r="PG786" s="1"/>
      <c r="PH786" s="1"/>
      <c r="PI786" s="1"/>
      <c r="PJ786" s="1"/>
      <c r="PK786" s="1"/>
      <c r="PL786" s="1"/>
      <c r="PM786" s="1"/>
      <c r="PN786" s="1"/>
      <c r="PO786" s="1"/>
      <c r="PP786" s="1"/>
      <c r="PQ786" s="1"/>
      <c r="PR786" s="1"/>
      <c r="PS786" s="1"/>
      <c r="PT786" s="1"/>
      <c r="PU786" s="1"/>
      <c r="PV786" s="1"/>
      <c r="PW786" s="1"/>
      <c r="PX786" s="1"/>
      <c r="PY786" s="1"/>
      <c r="PZ786" s="1"/>
    </row>
    <row r="787" spans="2:442" s="36" customFormat="1" ht="64.5" customHeight="1" x14ac:dyDescent="0.3">
      <c r="B787" s="225"/>
      <c r="C787" s="225"/>
      <c r="D787" s="225"/>
      <c r="E787" s="227"/>
      <c r="F787" s="227"/>
      <c r="G787" s="227"/>
      <c r="H787" s="225"/>
      <c r="I787" s="225"/>
      <c r="J787" s="11" t="s">
        <v>127</v>
      </c>
      <c r="K787" s="7" t="s">
        <v>128</v>
      </c>
      <c r="L787" s="7" t="s">
        <v>85</v>
      </c>
      <c r="M787" s="63">
        <v>85</v>
      </c>
      <c r="N787" s="273"/>
      <c r="O787" s="225"/>
      <c r="P787" s="225"/>
      <c r="Q787" s="225"/>
      <c r="R787" s="274"/>
      <c r="S787" s="274"/>
      <c r="T787" s="275"/>
      <c r="U787" s="275"/>
      <c r="V787" s="240"/>
      <c r="W787" s="276"/>
      <c r="X787" s="276"/>
      <c r="Y787" s="276"/>
      <c r="Z787" s="276"/>
      <c r="AA787" s="276"/>
      <c r="AB787" s="276"/>
      <c r="AC787" s="273"/>
      <c r="AD787" s="272"/>
      <c r="AE787" s="272"/>
      <c r="AF787" s="225"/>
      <c r="AG787" s="273"/>
      <c r="AH787" s="273"/>
      <c r="AI787" s="273"/>
      <c r="AJ787" s="225"/>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c r="KJ787" s="1"/>
      <c r="KK787" s="1"/>
      <c r="KL787" s="1"/>
      <c r="KM787" s="1"/>
      <c r="KN787" s="1"/>
      <c r="KO787" s="1"/>
      <c r="KP787" s="1"/>
      <c r="KQ787" s="1"/>
      <c r="KR787" s="1"/>
      <c r="KS787" s="1"/>
      <c r="KT787" s="1"/>
      <c r="KU787" s="1"/>
      <c r="KV787" s="1"/>
      <c r="KW787" s="1"/>
      <c r="KX787" s="1"/>
      <c r="KY787" s="1"/>
      <c r="KZ787" s="1"/>
      <c r="LA787" s="1"/>
      <c r="LB787" s="1"/>
      <c r="LC787" s="1"/>
      <c r="LD787" s="1"/>
      <c r="LE787" s="1"/>
      <c r="LF787" s="1"/>
      <c r="LG787" s="1"/>
      <c r="LH787" s="1"/>
      <c r="LI787" s="1"/>
      <c r="LJ787" s="1"/>
      <c r="LK787" s="1"/>
      <c r="LL787" s="1"/>
      <c r="LM787" s="1"/>
      <c r="LN787" s="1"/>
      <c r="LO787" s="1"/>
      <c r="LP787" s="1"/>
      <c r="LQ787" s="1"/>
      <c r="LR787" s="1"/>
      <c r="LS787" s="1"/>
      <c r="LT787" s="1"/>
      <c r="LU787" s="1"/>
      <c r="LV787" s="1"/>
      <c r="LW787" s="1"/>
      <c r="LX787" s="1"/>
      <c r="LY787" s="1"/>
      <c r="LZ787" s="1"/>
      <c r="MA787" s="1"/>
      <c r="MB787" s="1"/>
      <c r="MC787" s="1"/>
      <c r="MD787" s="1"/>
      <c r="ME787" s="1"/>
      <c r="MF787" s="1"/>
      <c r="MG787" s="1"/>
      <c r="MH787" s="1"/>
      <c r="MI787" s="1"/>
      <c r="MJ787" s="1"/>
      <c r="MK787" s="1"/>
      <c r="ML787" s="1"/>
      <c r="MM787" s="1"/>
      <c r="MN787" s="1"/>
      <c r="MO787" s="1"/>
      <c r="MP787" s="1"/>
      <c r="MQ787" s="1"/>
      <c r="MR787" s="1"/>
      <c r="MS787" s="1"/>
      <c r="MT787" s="1"/>
      <c r="MU787" s="1"/>
      <c r="MV787" s="1"/>
      <c r="MW787" s="1"/>
      <c r="MX787" s="1"/>
      <c r="MY787" s="1"/>
      <c r="MZ787" s="1"/>
      <c r="NA787" s="1"/>
      <c r="NB787" s="1"/>
      <c r="NC787" s="1"/>
      <c r="ND787" s="1"/>
      <c r="NE787" s="1"/>
      <c r="NF787" s="1"/>
      <c r="NG787" s="1"/>
      <c r="NH787" s="1"/>
      <c r="NI787" s="1"/>
      <c r="NJ787" s="1"/>
      <c r="NK787" s="1"/>
      <c r="NL787" s="1"/>
      <c r="NM787" s="1"/>
      <c r="NN787" s="1"/>
      <c r="NO787" s="1"/>
      <c r="NP787" s="1"/>
      <c r="NQ787" s="1"/>
      <c r="NR787" s="1"/>
      <c r="NS787" s="1"/>
      <c r="NT787" s="1"/>
      <c r="NU787" s="1"/>
      <c r="NV787" s="1"/>
      <c r="NW787" s="1"/>
      <c r="NX787" s="1"/>
      <c r="NY787" s="1"/>
      <c r="NZ787" s="1"/>
      <c r="OA787" s="1"/>
      <c r="OB787" s="1"/>
      <c r="OC787" s="1"/>
      <c r="OD787" s="1"/>
      <c r="OE787" s="1"/>
      <c r="OF787" s="1"/>
      <c r="OG787" s="1"/>
      <c r="OH787" s="1"/>
      <c r="OI787" s="1"/>
      <c r="OJ787" s="1"/>
      <c r="OK787" s="1"/>
      <c r="OL787" s="1"/>
      <c r="OM787" s="1"/>
      <c r="ON787" s="1"/>
      <c r="OO787" s="1"/>
      <c r="OP787" s="1"/>
      <c r="OQ787" s="1"/>
      <c r="OR787" s="1"/>
      <c r="OS787" s="1"/>
      <c r="OT787" s="1"/>
      <c r="OU787" s="1"/>
      <c r="OV787" s="1"/>
      <c r="OW787" s="1"/>
      <c r="OX787" s="1"/>
      <c r="OY787" s="1"/>
      <c r="OZ787" s="1"/>
      <c r="PA787" s="1"/>
      <c r="PB787" s="1"/>
      <c r="PC787" s="1"/>
      <c r="PD787" s="1"/>
      <c r="PE787" s="1"/>
      <c r="PF787" s="1"/>
      <c r="PG787" s="1"/>
      <c r="PH787" s="1"/>
      <c r="PI787" s="1"/>
      <c r="PJ787" s="1"/>
      <c r="PK787" s="1"/>
      <c r="PL787" s="1"/>
      <c r="PM787" s="1"/>
      <c r="PN787" s="1"/>
      <c r="PO787" s="1"/>
      <c r="PP787" s="1"/>
      <c r="PQ787" s="1"/>
      <c r="PR787" s="1"/>
      <c r="PS787" s="1"/>
      <c r="PT787" s="1"/>
      <c r="PU787" s="1"/>
      <c r="PV787" s="1"/>
      <c r="PW787" s="1"/>
      <c r="PX787" s="1"/>
      <c r="PY787" s="1"/>
      <c r="PZ787" s="1"/>
    </row>
    <row r="788" spans="2:442" ht="43.5" customHeight="1" x14ac:dyDescent="0.3">
      <c r="B788" s="261" t="s">
        <v>1035</v>
      </c>
      <c r="C788" s="261" t="s">
        <v>1101</v>
      </c>
      <c r="D788" s="261" t="s">
        <v>66</v>
      </c>
      <c r="E788" s="227" t="s">
        <v>67</v>
      </c>
      <c r="F788" s="227" t="s">
        <v>134</v>
      </c>
      <c r="G788" s="227" t="s">
        <v>147</v>
      </c>
      <c r="H788" s="225" t="s">
        <v>70</v>
      </c>
      <c r="I788" s="225" t="s">
        <v>79</v>
      </c>
      <c r="J788" s="11" t="s">
        <v>208</v>
      </c>
      <c r="K788" s="7" t="s">
        <v>107</v>
      </c>
      <c r="L788" s="7" t="s">
        <v>86</v>
      </c>
      <c r="M788" s="7">
        <v>40</v>
      </c>
      <c r="N788" s="273" t="s">
        <v>108</v>
      </c>
      <c r="O788" s="225" t="s">
        <v>371</v>
      </c>
      <c r="P788" s="225" t="s">
        <v>75</v>
      </c>
      <c r="Q788" s="225" t="s">
        <v>76</v>
      </c>
      <c r="R788" s="274" t="s">
        <v>77</v>
      </c>
      <c r="S788" s="274" t="s">
        <v>109</v>
      </c>
      <c r="T788" s="275">
        <f>V788+Y788</f>
        <v>40080.449999999997</v>
      </c>
      <c r="U788" s="275">
        <f>+T788/M789</f>
        <v>40080.449999999997</v>
      </c>
      <c r="V788" s="238">
        <v>34068.379999999997</v>
      </c>
      <c r="W788" s="276" t="s">
        <v>79</v>
      </c>
      <c r="X788" s="276" t="s">
        <v>79</v>
      </c>
      <c r="Y788" s="276">
        <v>6012.07</v>
      </c>
      <c r="Z788" s="276" t="s">
        <v>98</v>
      </c>
      <c r="AA788" s="276" t="s">
        <v>79</v>
      </c>
      <c r="AB788" s="276">
        <v>7078.21</v>
      </c>
      <c r="AC788" s="273" t="s">
        <v>149</v>
      </c>
      <c r="AD788" s="272" t="s">
        <v>79</v>
      </c>
      <c r="AE788" s="272">
        <f>V788+Y788</f>
        <v>40080.449999999997</v>
      </c>
      <c r="AF788" s="273" t="s">
        <v>79</v>
      </c>
      <c r="AG788" s="273" t="s">
        <v>33</v>
      </c>
      <c r="AH788" s="273" t="s">
        <v>233</v>
      </c>
      <c r="AI788" s="273" t="s">
        <v>407</v>
      </c>
      <c r="AJ788" s="273"/>
    </row>
    <row r="789" spans="2:442" ht="43.5" customHeight="1" x14ac:dyDescent="0.3">
      <c r="B789" s="241"/>
      <c r="C789" s="241"/>
      <c r="D789" s="241"/>
      <c r="E789" s="227"/>
      <c r="F789" s="227"/>
      <c r="G789" s="227"/>
      <c r="H789" s="225"/>
      <c r="I789" s="225"/>
      <c r="J789" s="11" t="s">
        <v>111</v>
      </c>
      <c r="K789" s="7" t="s">
        <v>112</v>
      </c>
      <c r="L789" s="7" t="s">
        <v>85</v>
      </c>
      <c r="M789" s="7">
        <v>1</v>
      </c>
      <c r="N789" s="273"/>
      <c r="O789" s="225"/>
      <c r="P789" s="225"/>
      <c r="Q789" s="225"/>
      <c r="R789" s="274"/>
      <c r="S789" s="274"/>
      <c r="T789" s="275"/>
      <c r="U789" s="275"/>
      <c r="V789" s="239"/>
      <c r="W789" s="276"/>
      <c r="X789" s="276"/>
      <c r="Y789" s="276"/>
      <c r="Z789" s="276"/>
      <c r="AA789" s="276"/>
      <c r="AB789" s="276"/>
      <c r="AC789" s="273"/>
      <c r="AD789" s="272"/>
      <c r="AE789" s="272"/>
      <c r="AF789" s="225"/>
      <c r="AG789" s="273"/>
      <c r="AH789" s="273"/>
      <c r="AI789" s="273"/>
      <c r="AJ789" s="225"/>
    </row>
    <row r="790" spans="2:442" ht="43.5" customHeight="1" x14ac:dyDescent="0.3">
      <c r="B790" s="242"/>
      <c r="C790" s="242"/>
      <c r="D790" s="242"/>
      <c r="E790" s="227"/>
      <c r="F790" s="227"/>
      <c r="G790" s="227"/>
      <c r="H790" s="225"/>
      <c r="I790" s="225"/>
      <c r="J790" s="11" t="s">
        <v>127</v>
      </c>
      <c r="K790" s="7" t="s">
        <v>128</v>
      </c>
      <c r="L790" s="7" t="s">
        <v>85</v>
      </c>
      <c r="M790" s="63">
        <v>21</v>
      </c>
      <c r="N790" s="273"/>
      <c r="O790" s="225"/>
      <c r="P790" s="225"/>
      <c r="Q790" s="225"/>
      <c r="R790" s="274"/>
      <c r="S790" s="274"/>
      <c r="T790" s="275"/>
      <c r="U790" s="275"/>
      <c r="V790" s="240"/>
      <c r="W790" s="276"/>
      <c r="X790" s="276"/>
      <c r="Y790" s="276"/>
      <c r="Z790" s="276"/>
      <c r="AA790" s="276"/>
      <c r="AB790" s="276"/>
      <c r="AC790" s="273"/>
      <c r="AD790" s="272"/>
      <c r="AE790" s="272"/>
      <c r="AF790" s="225"/>
      <c r="AG790" s="273"/>
      <c r="AH790" s="273"/>
      <c r="AI790" s="273"/>
      <c r="AJ790" s="225"/>
    </row>
    <row r="791" spans="2:442" s="36" customFormat="1" ht="131.1" customHeight="1" x14ac:dyDescent="0.3">
      <c r="B791" s="261" t="s">
        <v>761</v>
      </c>
      <c r="C791" s="261" t="s">
        <v>770</v>
      </c>
      <c r="D791" s="225" t="s">
        <v>767</v>
      </c>
      <c r="E791" s="227" t="s">
        <v>67</v>
      </c>
      <c r="F791" s="227" t="s">
        <v>134</v>
      </c>
      <c r="G791" s="227" t="s">
        <v>147</v>
      </c>
      <c r="H791" s="225" t="s">
        <v>70</v>
      </c>
      <c r="I791" s="225" t="s">
        <v>79</v>
      </c>
      <c r="J791" s="11" t="s">
        <v>208</v>
      </c>
      <c r="K791" s="7" t="s">
        <v>107</v>
      </c>
      <c r="L791" s="7" t="s">
        <v>86</v>
      </c>
      <c r="M791" s="7">
        <v>40</v>
      </c>
      <c r="N791" s="273" t="s">
        <v>108</v>
      </c>
      <c r="O791" s="261" t="s">
        <v>344</v>
      </c>
      <c r="P791" s="225" t="s">
        <v>75</v>
      </c>
      <c r="Q791" s="225" t="s">
        <v>76</v>
      </c>
      <c r="R791" s="274" t="s">
        <v>77</v>
      </c>
      <c r="S791" s="274" t="s">
        <v>109</v>
      </c>
      <c r="T791" s="275">
        <f>V791+Y791</f>
        <v>228120.817599</v>
      </c>
      <c r="U791" s="275">
        <f>+T791/M792</f>
        <v>114060.4087995</v>
      </c>
      <c r="V791" s="375">
        <v>193902.69495915002</v>
      </c>
      <c r="W791" s="346" t="s">
        <v>79</v>
      </c>
      <c r="X791" s="346" t="s">
        <v>79</v>
      </c>
      <c r="Y791" s="375">
        <v>34218.12263985</v>
      </c>
      <c r="Z791" s="346" t="s">
        <v>98</v>
      </c>
      <c r="AA791" s="346" t="s">
        <v>79</v>
      </c>
      <c r="AB791" s="375">
        <v>40288.192401000008</v>
      </c>
      <c r="AC791" s="273" t="s">
        <v>149</v>
      </c>
      <c r="AD791" s="272" t="s">
        <v>79</v>
      </c>
      <c r="AE791" s="272">
        <f>V791+Y791</f>
        <v>228120.817599</v>
      </c>
      <c r="AF791" s="273" t="s">
        <v>79</v>
      </c>
      <c r="AG791" s="273" t="s">
        <v>33</v>
      </c>
      <c r="AH791" s="609" t="s">
        <v>157</v>
      </c>
      <c r="AI791" s="609" t="s">
        <v>158</v>
      </c>
      <c r="AJ791" s="274"/>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c r="KJ791" s="1"/>
      <c r="KK791" s="1"/>
      <c r="KL791" s="1"/>
      <c r="KM791" s="1"/>
      <c r="KN791" s="1"/>
      <c r="KO791" s="1"/>
      <c r="KP791" s="1"/>
      <c r="KQ791" s="1"/>
      <c r="KR791" s="1"/>
      <c r="KS791" s="1"/>
      <c r="KT791" s="1"/>
      <c r="KU791" s="1"/>
      <c r="KV791" s="1"/>
      <c r="KW791" s="1"/>
      <c r="KX791" s="1"/>
      <c r="KY791" s="1"/>
      <c r="KZ791" s="1"/>
      <c r="LA791" s="1"/>
      <c r="LB791" s="1"/>
      <c r="LC791" s="1"/>
      <c r="LD791" s="1"/>
      <c r="LE791" s="1"/>
      <c r="LF791" s="1"/>
      <c r="LG791" s="1"/>
      <c r="LH791" s="1"/>
      <c r="LI791" s="1"/>
      <c r="LJ791" s="1"/>
      <c r="LK791" s="1"/>
      <c r="LL791" s="1"/>
      <c r="LM791" s="1"/>
      <c r="LN791" s="1"/>
      <c r="LO791" s="1"/>
      <c r="LP791" s="1"/>
      <c r="LQ791" s="1"/>
      <c r="LR791" s="1"/>
      <c r="LS791" s="1"/>
      <c r="LT791" s="1"/>
      <c r="LU791" s="1"/>
      <c r="LV791" s="1"/>
      <c r="LW791" s="1"/>
      <c r="LX791" s="1"/>
      <c r="LY791" s="1"/>
      <c r="LZ791" s="1"/>
      <c r="MA791" s="1"/>
      <c r="MB791" s="1"/>
      <c r="MC791" s="1"/>
      <c r="MD791" s="1"/>
      <c r="ME791" s="1"/>
      <c r="MF791" s="1"/>
      <c r="MG791" s="1"/>
      <c r="MH791" s="1"/>
      <c r="MI791" s="1"/>
      <c r="MJ791" s="1"/>
      <c r="MK791" s="1"/>
      <c r="ML791" s="1"/>
      <c r="MM791" s="1"/>
      <c r="MN791" s="1"/>
      <c r="MO791" s="1"/>
      <c r="MP791" s="1"/>
      <c r="MQ791" s="1"/>
      <c r="MR791" s="1"/>
      <c r="MS791" s="1"/>
      <c r="MT791" s="1"/>
      <c r="MU791" s="1"/>
      <c r="MV791" s="1"/>
      <c r="MW791" s="1"/>
      <c r="MX791" s="1"/>
      <c r="MY791" s="1"/>
      <c r="MZ791" s="1"/>
      <c r="NA791" s="1"/>
      <c r="NB791" s="1"/>
      <c r="NC791" s="1"/>
      <c r="ND791" s="1"/>
      <c r="NE791" s="1"/>
      <c r="NF791" s="1"/>
      <c r="NG791" s="1"/>
      <c r="NH791" s="1"/>
      <c r="NI791" s="1"/>
      <c r="NJ791" s="1"/>
      <c r="NK791" s="1"/>
      <c r="NL791" s="1"/>
      <c r="NM791" s="1"/>
      <c r="NN791" s="1"/>
      <c r="NO791" s="1"/>
      <c r="NP791" s="1"/>
      <c r="NQ791" s="1"/>
      <c r="NR791" s="1"/>
      <c r="NS791" s="1"/>
      <c r="NT791" s="1"/>
      <c r="NU791" s="1"/>
      <c r="NV791" s="1"/>
      <c r="NW791" s="1"/>
      <c r="NX791" s="1"/>
      <c r="NY791" s="1"/>
      <c r="NZ791" s="1"/>
      <c r="OA791" s="1"/>
      <c r="OB791" s="1"/>
      <c r="OC791" s="1"/>
      <c r="OD791" s="1"/>
      <c r="OE791" s="1"/>
      <c r="OF791" s="1"/>
      <c r="OG791" s="1"/>
      <c r="OH791" s="1"/>
      <c r="OI791" s="1"/>
      <c r="OJ791" s="1"/>
      <c r="OK791" s="1"/>
      <c r="OL791" s="1"/>
      <c r="OM791" s="1"/>
      <c r="ON791" s="1"/>
      <c r="OO791" s="1"/>
      <c r="OP791" s="1"/>
      <c r="OQ791" s="1"/>
      <c r="OR791" s="1"/>
      <c r="OS791" s="1"/>
      <c r="OT791" s="1"/>
      <c r="OU791" s="1"/>
      <c r="OV791" s="1"/>
      <c r="OW791" s="1"/>
      <c r="OX791" s="1"/>
      <c r="OY791" s="1"/>
      <c r="OZ791" s="1"/>
      <c r="PA791" s="1"/>
      <c r="PB791" s="1"/>
      <c r="PC791" s="1"/>
      <c r="PD791" s="1"/>
      <c r="PE791" s="1"/>
      <c r="PF791" s="1"/>
      <c r="PG791" s="1"/>
      <c r="PH791" s="1"/>
      <c r="PI791" s="1"/>
      <c r="PJ791" s="1"/>
      <c r="PK791" s="1"/>
      <c r="PL791" s="1"/>
      <c r="PM791" s="1"/>
      <c r="PN791" s="1"/>
      <c r="PO791" s="1"/>
      <c r="PP791" s="1"/>
      <c r="PQ791" s="1"/>
      <c r="PR791" s="1"/>
      <c r="PS791" s="1"/>
      <c r="PT791" s="1"/>
      <c r="PU791" s="1"/>
      <c r="PV791" s="1"/>
      <c r="PW791" s="1"/>
      <c r="PX791" s="1"/>
      <c r="PY791" s="1"/>
      <c r="PZ791" s="1"/>
    </row>
    <row r="792" spans="2:442" s="36" customFormat="1" ht="64.5" customHeight="1" x14ac:dyDescent="0.3">
      <c r="B792" s="241"/>
      <c r="C792" s="241"/>
      <c r="D792" s="225"/>
      <c r="E792" s="227"/>
      <c r="F792" s="227"/>
      <c r="G792" s="227"/>
      <c r="H792" s="225"/>
      <c r="I792" s="225"/>
      <c r="J792" s="11" t="s">
        <v>111</v>
      </c>
      <c r="K792" s="7" t="s">
        <v>112</v>
      </c>
      <c r="L792" s="7" t="s">
        <v>85</v>
      </c>
      <c r="M792" s="7">
        <v>2</v>
      </c>
      <c r="N792" s="273"/>
      <c r="O792" s="241"/>
      <c r="P792" s="225"/>
      <c r="Q792" s="225"/>
      <c r="R792" s="274"/>
      <c r="S792" s="274"/>
      <c r="T792" s="275"/>
      <c r="U792" s="275"/>
      <c r="V792" s="375"/>
      <c r="W792" s="346"/>
      <c r="X792" s="346"/>
      <c r="Y792" s="375"/>
      <c r="Z792" s="346"/>
      <c r="AA792" s="346"/>
      <c r="AB792" s="375"/>
      <c r="AC792" s="273"/>
      <c r="AD792" s="272"/>
      <c r="AE792" s="272"/>
      <c r="AF792" s="225"/>
      <c r="AG792" s="273"/>
      <c r="AH792" s="610"/>
      <c r="AI792" s="610"/>
      <c r="AJ792" s="274"/>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c r="KJ792" s="1"/>
      <c r="KK792" s="1"/>
      <c r="KL792" s="1"/>
      <c r="KM792" s="1"/>
      <c r="KN792" s="1"/>
      <c r="KO792" s="1"/>
      <c r="KP792" s="1"/>
      <c r="KQ792" s="1"/>
      <c r="KR792" s="1"/>
      <c r="KS792" s="1"/>
      <c r="KT792" s="1"/>
      <c r="KU792" s="1"/>
      <c r="KV792" s="1"/>
      <c r="KW792" s="1"/>
      <c r="KX792" s="1"/>
      <c r="KY792" s="1"/>
      <c r="KZ792" s="1"/>
      <c r="LA792" s="1"/>
      <c r="LB792" s="1"/>
      <c r="LC792" s="1"/>
      <c r="LD792" s="1"/>
      <c r="LE792" s="1"/>
      <c r="LF792" s="1"/>
      <c r="LG792" s="1"/>
      <c r="LH792" s="1"/>
      <c r="LI792" s="1"/>
      <c r="LJ792" s="1"/>
      <c r="LK792" s="1"/>
      <c r="LL792" s="1"/>
      <c r="LM792" s="1"/>
      <c r="LN792" s="1"/>
      <c r="LO792" s="1"/>
      <c r="LP792" s="1"/>
      <c r="LQ792" s="1"/>
      <c r="LR792" s="1"/>
      <c r="LS792" s="1"/>
      <c r="LT792" s="1"/>
      <c r="LU792" s="1"/>
      <c r="LV792" s="1"/>
      <c r="LW792" s="1"/>
      <c r="LX792" s="1"/>
      <c r="LY792" s="1"/>
      <c r="LZ792" s="1"/>
      <c r="MA792" s="1"/>
      <c r="MB792" s="1"/>
      <c r="MC792" s="1"/>
      <c r="MD792" s="1"/>
      <c r="ME792" s="1"/>
      <c r="MF792" s="1"/>
      <c r="MG792" s="1"/>
      <c r="MH792" s="1"/>
      <c r="MI792" s="1"/>
      <c r="MJ792" s="1"/>
      <c r="MK792" s="1"/>
      <c r="ML792" s="1"/>
      <c r="MM792" s="1"/>
      <c r="MN792" s="1"/>
      <c r="MO792" s="1"/>
      <c r="MP792" s="1"/>
      <c r="MQ792" s="1"/>
      <c r="MR792" s="1"/>
      <c r="MS792" s="1"/>
      <c r="MT792" s="1"/>
      <c r="MU792" s="1"/>
      <c r="MV792" s="1"/>
      <c r="MW792" s="1"/>
      <c r="MX792" s="1"/>
      <c r="MY792" s="1"/>
      <c r="MZ792" s="1"/>
      <c r="NA792" s="1"/>
      <c r="NB792" s="1"/>
      <c r="NC792" s="1"/>
      <c r="ND792" s="1"/>
      <c r="NE792" s="1"/>
      <c r="NF792" s="1"/>
      <c r="NG792" s="1"/>
      <c r="NH792" s="1"/>
      <c r="NI792" s="1"/>
      <c r="NJ792" s="1"/>
      <c r="NK792" s="1"/>
      <c r="NL792" s="1"/>
      <c r="NM792" s="1"/>
      <c r="NN792" s="1"/>
      <c r="NO792" s="1"/>
      <c r="NP792" s="1"/>
      <c r="NQ792" s="1"/>
      <c r="NR792" s="1"/>
      <c r="NS792" s="1"/>
      <c r="NT792" s="1"/>
      <c r="NU792" s="1"/>
      <c r="NV792" s="1"/>
      <c r="NW792" s="1"/>
      <c r="NX792" s="1"/>
      <c r="NY792" s="1"/>
      <c r="NZ792" s="1"/>
      <c r="OA792" s="1"/>
      <c r="OB792" s="1"/>
      <c r="OC792" s="1"/>
      <c r="OD792" s="1"/>
      <c r="OE792" s="1"/>
      <c r="OF792" s="1"/>
      <c r="OG792" s="1"/>
      <c r="OH792" s="1"/>
      <c r="OI792" s="1"/>
      <c r="OJ792" s="1"/>
      <c r="OK792" s="1"/>
      <c r="OL792" s="1"/>
      <c r="OM792" s="1"/>
      <c r="ON792" s="1"/>
      <c r="OO792" s="1"/>
      <c r="OP792" s="1"/>
      <c r="OQ792" s="1"/>
      <c r="OR792" s="1"/>
      <c r="OS792" s="1"/>
      <c r="OT792" s="1"/>
      <c r="OU792" s="1"/>
      <c r="OV792" s="1"/>
      <c r="OW792" s="1"/>
      <c r="OX792" s="1"/>
      <c r="OY792" s="1"/>
      <c r="OZ792" s="1"/>
      <c r="PA792" s="1"/>
      <c r="PB792" s="1"/>
      <c r="PC792" s="1"/>
      <c r="PD792" s="1"/>
      <c r="PE792" s="1"/>
      <c r="PF792" s="1"/>
      <c r="PG792" s="1"/>
      <c r="PH792" s="1"/>
      <c r="PI792" s="1"/>
      <c r="PJ792" s="1"/>
      <c r="PK792" s="1"/>
      <c r="PL792" s="1"/>
      <c r="PM792" s="1"/>
      <c r="PN792" s="1"/>
      <c r="PO792" s="1"/>
      <c r="PP792" s="1"/>
      <c r="PQ792" s="1"/>
      <c r="PR792" s="1"/>
      <c r="PS792" s="1"/>
      <c r="PT792" s="1"/>
      <c r="PU792" s="1"/>
      <c r="PV792" s="1"/>
      <c r="PW792" s="1"/>
      <c r="PX792" s="1"/>
      <c r="PY792" s="1"/>
      <c r="PZ792" s="1"/>
    </row>
    <row r="793" spans="2:442" s="36" customFormat="1" ht="64.5" customHeight="1" x14ac:dyDescent="0.3">
      <c r="B793" s="242"/>
      <c r="C793" s="242"/>
      <c r="D793" s="225"/>
      <c r="E793" s="227"/>
      <c r="F793" s="227"/>
      <c r="G793" s="227"/>
      <c r="H793" s="225"/>
      <c r="I793" s="225"/>
      <c r="J793" s="28" t="s">
        <v>127</v>
      </c>
      <c r="K793" s="14" t="s">
        <v>128</v>
      </c>
      <c r="L793" s="14" t="s">
        <v>85</v>
      </c>
      <c r="M793" s="71">
        <v>110</v>
      </c>
      <c r="N793" s="273"/>
      <c r="O793" s="242"/>
      <c r="P793" s="225"/>
      <c r="Q793" s="225"/>
      <c r="R793" s="274"/>
      <c r="S793" s="274"/>
      <c r="T793" s="275"/>
      <c r="U793" s="275"/>
      <c r="V793" s="375"/>
      <c r="W793" s="346"/>
      <c r="X793" s="346"/>
      <c r="Y793" s="375"/>
      <c r="Z793" s="346"/>
      <c r="AA793" s="346"/>
      <c r="AB793" s="375"/>
      <c r="AC793" s="273"/>
      <c r="AD793" s="272"/>
      <c r="AE793" s="272"/>
      <c r="AF793" s="225"/>
      <c r="AG793" s="273"/>
      <c r="AH793" s="611"/>
      <c r="AI793" s="611"/>
      <c r="AJ793" s="274"/>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c r="KJ793" s="1"/>
      <c r="KK793" s="1"/>
      <c r="KL793" s="1"/>
      <c r="KM793" s="1"/>
      <c r="KN793" s="1"/>
      <c r="KO793" s="1"/>
      <c r="KP793" s="1"/>
      <c r="KQ793" s="1"/>
      <c r="KR793" s="1"/>
      <c r="KS793" s="1"/>
      <c r="KT793" s="1"/>
      <c r="KU793" s="1"/>
      <c r="KV793" s="1"/>
      <c r="KW793" s="1"/>
      <c r="KX793" s="1"/>
      <c r="KY793" s="1"/>
      <c r="KZ793" s="1"/>
      <c r="LA793" s="1"/>
      <c r="LB793" s="1"/>
      <c r="LC793" s="1"/>
      <c r="LD793" s="1"/>
      <c r="LE793" s="1"/>
      <c r="LF793" s="1"/>
      <c r="LG793" s="1"/>
      <c r="LH793" s="1"/>
      <c r="LI793" s="1"/>
      <c r="LJ793" s="1"/>
      <c r="LK793" s="1"/>
      <c r="LL793" s="1"/>
      <c r="LM793" s="1"/>
      <c r="LN793" s="1"/>
      <c r="LO793" s="1"/>
      <c r="LP793" s="1"/>
      <c r="LQ793" s="1"/>
      <c r="LR793" s="1"/>
      <c r="LS793" s="1"/>
      <c r="LT793" s="1"/>
      <c r="LU793" s="1"/>
      <c r="LV793" s="1"/>
      <c r="LW793" s="1"/>
      <c r="LX793" s="1"/>
      <c r="LY793" s="1"/>
      <c r="LZ793" s="1"/>
      <c r="MA793" s="1"/>
      <c r="MB793" s="1"/>
      <c r="MC793" s="1"/>
      <c r="MD793" s="1"/>
      <c r="ME793" s="1"/>
      <c r="MF793" s="1"/>
      <c r="MG793" s="1"/>
      <c r="MH793" s="1"/>
      <c r="MI793" s="1"/>
      <c r="MJ793" s="1"/>
      <c r="MK793" s="1"/>
      <c r="ML793" s="1"/>
      <c r="MM793" s="1"/>
      <c r="MN793" s="1"/>
      <c r="MO793" s="1"/>
      <c r="MP793" s="1"/>
      <c r="MQ793" s="1"/>
      <c r="MR793" s="1"/>
      <c r="MS793" s="1"/>
      <c r="MT793" s="1"/>
      <c r="MU793" s="1"/>
      <c r="MV793" s="1"/>
      <c r="MW793" s="1"/>
      <c r="MX793" s="1"/>
      <c r="MY793" s="1"/>
      <c r="MZ793" s="1"/>
      <c r="NA793" s="1"/>
      <c r="NB793" s="1"/>
      <c r="NC793" s="1"/>
      <c r="ND793" s="1"/>
      <c r="NE793" s="1"/>
      <c r="NF793" s="1"/>
      <c r="NG793" s="1"/>
      <c r="NH793" s="1"/>
      <c r="NI793" s="1"/>
      <c r="NJ793" s="1"/>
      <c r="NK793" s="1"/>
      <c r="NL793" s="1"/>
      <c r="NM793" s="1"/>
      <c r="NN793" s="1"/>
      <c r="NO793" s="1"/>
      <c r="NP793" s="1"/>
      <c r="NQ793" s="1"/>
      <c r="NR793" s="1"/>
      <c r="NS793" s="1"/>
      <c r="NT793" s="1"/>
      <c r="NU793" s="1"/>
      <c r="NV793" s="1"/>
      <c r="NW793" s="1"/>
      <c r="NX793" s="1"/>
      <c r="NY793" s="1"/>
      <c r="NZ793" s="1"/>
      <c r="OA793" s="1"/>
      <c r="OB793" s="1"/>
      <c r="OC793" s="1"/>
      <c r="OD793" s="1"/>
      <c r="OE793" s="1"/>
      <c r="OF793" s="1"/>
      <c r="OG793" s="1"/>
      <c r="OH793" s="1"/>
      <c r="OI793" s="1"/>
      <c r="OJ793" s="1"/>
      <c r="OK793" s="1"/>
      <c r="OL793" s="1"/>
      <c r="OM793" s="1"/>
      <c r="ON793" s="1"/>
      <c r="OO793" s="1"/>
      <c r="OP793" s="1"/>
      <c r="OQ793" s="1"/>
      <c r="OR793" s="1"/>
      <c r="OS793" s="1"/>
      <c r="OT793" s="1"/>
      <c r="OU793" s="1"/>
      <c r="OV793" s="1"/>
      <c r="OW793" s="1"/>
      <c r="OX793" s="1"/>
      <c r="OY793" s="1"/>
      <c r="OZ793" s="1"/>
      <c r="PA793" s="1"/>
      <c r="PB793" s="1"/>
      <c r="PC793" s="1"/>
      <c r="PD793" s="1"/>
      <c r="PE793" s="1"/>
      <c r="PF793" s="1"/>
      <c r="PG793" s="1"/>
      <c r="PH793" s="1"/>
      <c r="PI793" s="1"/>
      <c r="PJ793" s="1"/>
      <c r="PK793" s="1"/>
      <c r="PL793" s="1"/>
      <c r="PM793" s="1"/>
      <c r="PN793" s="1"/>
      <c r="PO793" s="1"/>
      <c r="PP793" s="1"/>
      <c r="PQ793" s="1"/>
      <c r="PR793" s="1"/>
      <c r="PS793" s="1"/>
      <c r="PT793" s="1"/>
      <c r="PU793" s="1"/>
      <c r="PV793" s="1"/>
      <c r="PW793" s="1"/>
      <c r="PX793" s="1"/>
      <c r="PY793" s="1"/>
      <c r="PZ793" s="1"/>
    </row>
    <row r="794" spans="2:442" s="36" customFormat="1" ht="117.6" customHeight="1" x14ac:dyDescent="0.3">
      <c r="B794" s="261" t="s">
        <v>762</v>
      </c>
      <c r="C794" s="261" t="s">
        <v>765</v>
      </c>
      <c r="D794" s="225" t="s">
        <v>768</v>
      </c>
      <c r="E794" s="227" t="s">
        <v>67</v>
      </c>
      <c r="F794" s="227" t="s">
        <v>134</v>
      </c>
      <c r="G794" s="227" t="s">
        <v>147</v>
      </c>
      <c r="H794" s="225" t="s">
        <v>70</v>
      </c>
      <c r="I794" s="225" t="s">
        <v>79</v>
      </c>
      <c r="J794" s="11" t="s">
        <v>208</v>
      </c>
      <c r="K794" s="7" t="s">
        <v>107</v>
      </c>
      <c r="L794" s="7" t="s">
        <v>86</v>
      </c>
      <c r="M794" s="7">
        <v>40</v>
      </c>
      <c r="N794" s="273" t="s">
        <v>108</v>
      </c>
      <c r="O794" s="261" t="s">
        <v>344</v>
      </c>
      <c r="P794" s="225" t="s">
        <v>75</v>
      </c>
      <c r="Q794" s="225" t="s">
        <v>76</v>
      </c>
      <c r="R794" s="274" t="s">
        <v>77</v>
      </c>
      <c r="S794" s="274" t="s">
        <v>109</v>
      </c>
      <c r="T794" s="275">
        <f>V794+Y794</f>
        <v>210945.18</v>
      </c>
      <c r="U794" s="275">
        <f>+T794/M795</f>
        <v>210945.18</v>
      </c>
      <c r="V794" s="365">
        <v>179303.40299999999</v>
      </c>
      <c r="W794" s="276" t="s">
        <v>79</v>
      </c>
      <c r="X794" s="276" t="s">
        <v>79</v>
      </c>
      <c r="Y794" s="365">
        <v>31641.776999999998</v>
      </c>
      <c r="Z794" s="276" t="s">
        <v>98</v>
      </c>
      <c r="AA794" s="276" t="s">
        <v>79</v>
      </c>
      <c r="AB794" s="365">
        <v>37254.82</v>
      </c>
      <c r="AC794" s="273" t="s">
        <v>149</v>
      </c>
      <c r="AD794" s="272" t="s">
        <v>79</v>
      </c>
      <c r="AE794" s="272">
        <f>V794+Y794</f>
        <v>210945.18</v>
      </c>
      <c r="AF794" s="273" t="s">
        <v>79</v>
      </c>
      <c r="AG794" s="273" t="s">
        <v>33</v>
      </c>
      <c r="AH794" s="609" t="s">
        <v>157</v>
      </c>
      <c r="AI794" s="609" t="s">
        <v>158</v>
      </c>
      <c r="AJ794" s="274"/>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c r="KJ794" s="1"/>
      <c r="KK794" s="1"/>
      <c r="KL794" s="1"/>
      <c r="KM794" s="1"/>
      <c r="KN794" s="1"/>
      <c r="KO794" s="1"/>
      <c r="KP794" s="1"/>
      <c r="KQ794" s="1"/>
      <c r="KR794" s="1"/>
      <c r="KS794" s="1"/>
      <c r="KT794" s="1"/>
      <c r="KU794" s="1"/>
      <c r="KV794" s="1"/>
      <c r="KW794" s="1"/>
      <c r="KX794" s="1"/>
      <c r="KY794" s="1"/>
      <c r="KZ794" s="1"/>
      <c r="LA794" s="1"/>
      <c r="LB794" s="1"/>
      <c r="LC794" s="1"/>
      <c r="LD794" s="1"/>
      <c r="LE794" s="1"/>
      <c r="LF794" s="1"/>
      <c r="LG794" s="1"/>
      <c r="LH794" s="1"/>
      <c r="LI794" s="1"/>
      <c r="LJ794" s="1"/>
      <c r="LK794" s="1"/>
      <c r="LL794" s="1"/>
      <c r="LM794" s="1"/>
      <c r="LN794" s="1"/>
      <c r="LO794" s="1"/>
      <c r="LP794" s="1"/>
      <c r="LQ794" s="1"/>
      <c r="LR794" s="1"/>
      <c r="LS794" s="1"/>
      <c r="LT794" s="1"/>
      <c r="LU794" s="1"/>
      <c r="LV794" s="1"/>
      <c r="LW794" s="1"/>
      <c r="LX794" s="1"/>
      <c r="LY794" s="1"/>
      <c r="LZ794" s="1"/>
      <c r="MA794" s="1"/>
      <c r="MB794" s="1"/>
      <c r="MC794" s="1"/>
      <c r="MD794" s="1"/>
      <c r="ME794" s="1"/>
      <c r="MF794" s="1"/>
      <c r="MG794" s="1"/>
      <c r="MH794" s="1"/>
      <c r="MI794" s="1"/>
      <c r="MJ794" s="1"/>
      <c r="MK794" s="1"/>
      <c r="ML794" s="1"/>
      <c r="MM794" s="1"/>
      <c r="MN794" s="1"/>
      <c r="MO794" s="1"/>
      <c r="MP794" s="1"/>
      <c r="MQ794" s="1"/>
      <c r="MR794" s="1"/>
      <c r="MS794" s="1"/>
      <c r="MT794" s="1"/>
      <c r="MU794" s="1"/>
      <c r="MV794" s="1"/>
      <c r="MW794" s="1"/>
      <c r="MX794" s="1"/>
      <c r="MY794" s="1"/>
      <c r="MZ794" s="1"/>
      <c r="NA794" s="1"/>
      <c r="NB794" s="1"/>
      <c r="NC794" s="1"/>
      <c r="ND794" s="1"/>
      <c r="NE794" s="1"/>
      <c r="NF794" s="1"/>
      <c r="NG794" s="1"/>
      <c r="NH794" s="1"/>
      <c r="NI794" s="1"/>
      <c r="NJ794" s="1"/>
      <c r="NK794" s="1"/>
      <c r="NL794" s="1"/>
      <c r="NM794" s="1"/>
      <c r="NN794" s="1"/>
      <c r="NO794" s="1"/>
      <c r="NP794" s="1"/>
      <c r="NQ794" s="1"/>
      <c r="NR794" s="1"/>
      <c r="NS794" s="1"/>
      <c r="NT794" s="1"/>
      <c r="NU794" s="1"/>
      <c r="NV794" s="1"/>
      <c r="NW794" s="1"/>
      <c r="NX794" s="1"/>
      <c r="NY794" s="1"/>
      <c r="NZ794" s="1"/>
      <c r="OA794" s="1"/>
      <c r="OB794" s="1"/>
      <c r="OC794" s="1"/>
      <c r="OD794" s="1"/>
      <c r="OE794" s="1"/>
      <c r="OF794" s="1"/>
      <c r="OG794" s="1"/>
      <c r="OH794" s="1"/>
      <c r="OI794" s="1"/>
      <c r="OJ794" s="1"/>
      <c r="OK794" s="1"/>
      <c r="OL794" s="1"/>
      <c r="OM794" s="1"/>
      <c r="ON794" s="1"/>
      <c r="OO794" s="1"/>
      <c r="OP794" s="1"/>
      <c r="OQ794" s="1"/>
      <c r="OR794" s="1"/>
      <c r="OS794" s="1"/>
      <c r="OT794" s="1"/>
      <c r="OU794" s="1"/>
      <c r="OV794" s="1"/>
      <c r="OW794" s="1"/>
      <c r="OX794" s="1"/>
      <c r="OY794" s="1"/>
      <c r="OZ794" s="1"/>
      <c r="PA794" s="1"/>
      <c r="PB794" s="1"/>
      <c r="PC794" s="1"/>
      <c r="PD794" s="1"/>
      <c r="PE794" s="1"/>
      <c r="PF794" s="1"/>
      <c r="PG794" s="1"/>
      <c r="PH794" s="1"/>
      <c r="PI794" s="1"/>
      <c r="PJ794" s="1"/>
      <c r="PK794" s="1"/>
      <c r="PL794" s="1"/>
      <c r="PM794" s="1"/>
      <c r="PN794" s="1"/>
      <c r="PO794" s="1"/>
      <c r="PP794" s="1"/>
      <c r="PQ794" s="1"/>
      <c r="PR794" s="1"/>
      <c r="PS794" s="1"/>
      <c r="PT794" s="1"/>
      <c r="PU794" s="1"/>
      <c r="PV794" s="1"/>
      <c r="PW794" s="1"/>
      <c r="PX794" s="1"/>
      <c r="PY794" s="1"/>
      <c r="PZ794" s="1"/>
    </row>
    <row r="795" spans="2:442" s="36" customFormat="1" ht="64.5" customHeight="1" x14ac:dyDescent="0.3">
      <c r="B795" s="241"/>
      <c r="C795" s="241"/>
      <c r="D795" s="225"/>
      <c r="E795" s="227"/>
      <c r="F795" s="227"/>
      <c r="G795" s="227"/>
      <c r="H795" s="225"/>
      <c r="I795" s="225"/>
      <c r="J795" s="11" t="s">
        <v>111</v>
      </c>
      <c r="K795" s="7" t="s">
        <v>112</v>
      </c>
      <c r="L795" s="7" t="s">
        <v>85</v>
      </c>
      <c r="M795" s="7">
        <v>1</v>
      </c>
      <c r="N795" s="273"/>
      <c r="O795" s="241"/>
      <c r="P795" s="225"/>
      <c r="Q795" s="225"/>
      <c r="R795" s="274"/>
      <c r="S795" s="274"/>
      <c r="T795" s="275"/>
      <c r="U795" s="275"/>
      <c r="V795" s="365"/>
      <c r="W795" s="276"/>
      <c r="X795" s="276"/>
      <c r="Y795" s="365"/>
      <c r="Z795" s="276"/>
      <c r="AA795" s="276"/>
      <c r="AB795" s="365"/>
      <c r="AC795" s="273"/>
      <c r="AD795" s="272"/>
      <c r="AE795" s="272"/>
      <c r="AF795" s="225"/>
      <c r="AG795" s="273"/>
      <c r="AH795" s="610"/>
      <c r="AI795" s="610"/>
      <c r="AJ795" s="274"/>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c r="KJ795" s="1"/>
      <c r="KK795" s="1"/>
      <c r="KL795" s="1"/>
      <c r="KM795" s="1"/>
      <c r="KN795" s="1"/>
      <c r="KO795" s="1"/>
      <c r="KP795" s="1"/>
      <c r="KQ795" s="1"/>
      <c r="KR795" s="1"/>
      <c r="KS795" s="1"/>
      <c r="KT795" s="1"/>
      <c r="KU795" s="1"/>
      <c r="KV795" s="1"/>
      <c r="KW795" s="1"/>
      <c r="KX795" s="1"/>
      <c r="KY795" s="1"/>
      <c r="KZ795" s="1"/>
      <c r="LA795" s="1"/>
      <c r="LB795" s="1"/>
      <c r="LC795" s="1"/>
      <c r="LD795" s="1"/>
      <c r="LE795" s="1"/>
      <c r="LF795" s="1"/>
      <c r="LG795" s="1"/>
      <c r="LH795" s="1"/>
      <c r="LI795" s="1"/>
      <c r="LJ795" s="1"/>
      <c r="LK795" s="1"/>
      <c r="LL795" s="1"/>
      <c r="LM795" s="1"/>
      <c r="LN795" s="1"/>
      <c r="LO795" s="1"/>
      <c r="LP795" s="1"/>
      <c r="LQ795" s="1"/>
      <c r="LR795" s="1"/>
      <c r="LS795" s="1"/>
      <c r="LT795" s="1"/>
      <c r="LU795" s="1"/>
      <c r="LV795" s="1"/>
      <c r="LW795" s="1"/>
      <c r="LX795" s="1"/>
      <c r="LY795" s="1"/>
      <c r="LZ795" s="1"/>
      <c r="MA795" s="1"/>
      <c r="MB795" s="1"/>
      <c r="MC795" s="1"/>
      <c r="MD795" s="1"/>
      <c r="ME795" s="1"/>
      <c r="MF795" s="1"/>
      <c r="MG795" s="1"/>
      <c r="MH795" s="1"/>
      <c r="MI795" s="1"/>
      <c r="MJ795" s="1"/>
      <c r="MK795" s="1"/>
      <c r="ML795" s="1"/>
      <c r="MM795" s="1"/>
      <c r="MN795" s="1"/>
      <c r="MO795" s="1"/>
      <c r="MP795" s="1"/>
      <c r="MQ795" s="1"/>
      <c r="MR795" s="1"/>
      <c r="MS795" s="1"/>
      <c r="MT795" s="1"/>
      <c r="MU795" s="1"/>
      <c r="MV795" s="1"/>
      <c r="MW795" s="1"/>
      <c r="MX795" s="1"/>
      <c r="MY795" s="1"/>
      <c r="MZ795" s="1"/>
      <c r="NA795" s="1"/>
      <c r="NB795" s="1"/>
      <c r="NC795" s="1"/>
      <c r="ND795" s="1"/>
      <c r="NE795" s="1"/>
      <c r="NF795" s="1"/>
      <c r="NG795" s="1"/>
      <c r="NH795" s="1"/>
      <c r="NI795" s="1"/>
      <c r="NJ795" s="1"/>
      <c r="NK795" s="1"/>
      <c r="NL795" s="1"/>
      <c r="NM795" s="1"/>
      <c r="NN795" s="1"/>
      <c r="NO795" s="1"/>
      <c r="NP795" s="1"/>
      <c r="NQ795" s="1"/>
      <c r="NR795" s="1"/>
      <c r="NS795" s="1"/>
      <c r="NT795" s="1"/>
      <c r="NU795" s="1"/>
      <c r="NV795" s="1"/>
      <c r="NW795" s="1"/>
      <c r="NX795" s="1"/>
      <c r="NY795" s="1"/>
      <c r="NZ795" s="1"/>
      <c r="OA795" s="1"/>
      <c r="OB795" s="1"/>
      <c r="OC795" s="1"/>
      <c r="OD795" s="1"/>
      <c r="OE795" s="1"/>
      <c r="OF795" s="1"/>
      <c r="OG795" s="1"/>
      <c r="OH795" s="1"/>
      <c r="OI795" s="1"/>
      <c r="OJ795" s="1"/>
      <c r="OK795" s="1"/>
      <c r="OL795" s="1"/>
      <c r="OM795" s="1"/>
      <c r="ON795" s="1"/>
      <c r="OO795" s="1"/>
      <c r="OP795" s="1"/>
      <c r="OQ795" s="1"/>
      <c r="OR795" s="1"/>
      <c r="OS795" s="1"/>
      <c r="OT795" s="1"/>
      <c r="OU795" s="1"/>
      <c r="OV795" s="1"/>
      <c r="OW795" s="1"/>
      <c r="OX795" s="1"/>
      <c r="OY795" s="1"/>
      <c r="OZ795" s="1"/>
      <c r="PA795" s="1"/>
      <c r="PB795" s="1"/>
      <c r="PC795" s="1"/>
      <c r="PD795" s="1"/>
      <c r="PE795" s="1"/>
      <c r="PF795" s="1"/>
      <c r="PG795" s="1"/>
      <c r="PH795" s="1"/>
      <c r="PI795" s="1"/>
      <c r="PJ795" s="1"/>
      <c r="PK795" s="1"/>
      <c r="PL795" s="1"/>
      <c r="PM795" s="1"/>
      <c r="PN795" s="1"/>
      <c r="PO795" s="1"/>
      <c r="PP795" s="1"/>
      <c r="PQ795" s="1"/>
      <c r="PR795" s="1"/>
      <c r="PS795" s="1"/>
      <c r="PT795" s="1"/>
      <c r="PU795" s="1"/>
      <c r="PV795" s="1"/>
      <c r="PW795" s="1"/>
      <c r="PX795" s="1"/>
      <c r="PY795" s="1"/>
      <c r="PZ795" s="1"/>
    </row>
    <row r="796" spans="2:442" s="36" customFormat="1" ht="64.5" customHeight="1" x14ac:dyDescent="0.3">
      <c r="B796" s="242"/>
      <c r="C796" s="242"/>
      <c r="D796" s="225"/>
      <c r="E796" s="227"/>
      <c r="F796" s="227"/>
      <c r="G796" s="227"/>
      <c r="H796" s="225"/>
      <c r="I796" s="225"/>
      <c r="J796" s="28" t="s">
        <v>127</v>
      </c>
      <c r="K796" s="14" t="s">
        <v>128</v>
      </c>
      <c r="L796" s="14" t="s">
        <v>85</v>
      </c>
      <c r="M796" s="71">
        <v>20</v>
      </c>
      <c r="N796" s="273"/>
      <c r="O796" s="242"/>
      <c r="P796" s="225"/>
      <c r="Q796" s="225"/>
      <c r="R796" s="274"/>
      <c r="S796" s="274"/>
      <c r="T796" s="275"/>
      <c r="U796" s="275"/>
      <c r="V796" s="365"/>
      <c r="W796" s="276"/>
      <c r="X796" s="276"/>
      <c r="Y796" s="365"/>
      <c r="Z796" s="276"/>
      <c r="AA796" s="276"/>
      <c r="AB796" s="365"/>
      <c r="AC796" s="273"/>
      <c r="AD796" s="272"/>
      <c r="AE796" s="272"/>
      <c r="AF796" s="225"/>
      <c r="AG796" s="273"/>
      <c r="AH796" s="611"/>
      <c r="AI796" s="611"/>
      <c r="AJ796" s="274"/>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c r="KJ796" s="1"/>
      <c r="KK796" s="1"/>
      <c r="KL796" s="1"/>
      <c r="KM796" s="1"/>
      <c r="KN796" s="1"/>
      <c r="KO796" s="1"/>
      <c r="KP796" s="1"/>
      <c r="KQ796" s="1"/>
      <c r="KR796" s="1"/>
      <c r="KS796" s="1"/>
      <c r="KT796" s="1"/>
      <c r="KU796" s="1"/>
      <c r="KV796" s="1"/>
      <c r="KW796" s="1"/>
      <c r="KX796" s="1"/>
      <c r="KY796" s="1"/>
      <c r="KZ796" s="1"/>
      <c r="LA796" s="1"/>
      <c r="LB796" s="1"/>
      <c r="LC796" s="1"/>
      <c r="LD796" s="1"/>
      <c r="LE796" s="1"/>
      <c r="LF796" s="1"/>
      <c r="LG796" s="1"/>
      <c r="LH796" s="1"/>
      <c r="LI796" s="1"/>
      <c r="LJ796" s="1"/>
      <c r="LK796" s="1"/>
      <c r="LL796" s="1"/>
      <c r="LM796" s="1"/>
      <c r="LN796" s="1"/>
      <c r="LO796" s="1"/>
      <c r="LP796" s="1"/>
      <c r="LQ796" s="1"/>
      <c r="LR796" s="1"/>
      <c r="LS796" s="1"/>
      <c r="LT796" s="1"/>
      <c r="LU796" s="1"/>
      <c r="LV796" s="1"/>
      <c r="LW796" s="1"/>
      <c r="LX796" s="1"/>
      <c r="LY796" s="1"/>
      <c r="LZ796" s="1"/>
      <c r="MA796" s="1"/>
      <c r="MB796" s="1"/>
      <c r="MC796" s="1"/>
      <c r="MD796" s="1"/>
      <c r="ME796" s="1"/>
      <c r="MF796" s="1"/>
      <c r="MG796" s="1"/>
      <c r="MH796" s="1"/>
      <c r="MI796" s="1"/>
      <c r="MJ796" s="1"/>
      <c r="MK796" s="1"/>
      <c r="ML796" s="1"/>
      <c r="MM796" s="1"/>
      <c r="MN796" s="1"/>
      <c r="MO796" s="1"/>
      <c r="MP796" s="1"/>
      <c r="MQ796" s="1"/>
      <c r="MR796" s="1"/>
      <c r="MS796" s="1"/>
      <c r="MT796" s="1"/>
      <c r="MU796" s="1"/>
      <c r="MV796" s="1"/>
      <c r="MW796" s="1"/>
      <c r="MX796" s="1"/>
      <c r="MY796" s="1"/>
      <c r="MZ796" s="1"/>
      <c r="NA796" s="1"/>
      <c r="NB796" s="1"/>
      <c r="NC796" s="1"/>
      <c r="ND796" s="1"/>
      <c r="NE796" s="1"/>
      <c r="NF796" s="1"/>
      <c r="NG796" s="1"/>
      <c r="NH796" s="1"/>
      <c r="NI796" s="1"/>
      <c r="NJ796" s="1"/>
      <c r="NK796" s="1"/>
      <c r="NL796" s="1"/>
      <c r="NM796" s="1"/>
      <c r="NN796" s="1"/>
      <c r="NO796" s="1"/>
      <c r="NP796" s="1"/>
      <c r="NQ796" s="1"/>
      <c r="NR796" s="1"/>
      <c r="NS796" s="1"/>
      <c r="NT796" s="1"/>
      <c r="NU796" s="1"/>
      <c r="NV796" s="1"/>
      <c r="NW796" s="1"/>
      <c r="NX796" s="1"/>
      <c r="NY796" s="1"/>
      <c r="NZ796" s="1"/>
      <c r="OA796" s="1"/>
      <c r="OB796" s="1"/>
      <c r="OC796" s="1"/>
      <c r="OD796" s="1"/>
      <c r="OE796" s="1"/>
      <c r="OF796" s="1"/>
      <c r="OG796" s="1"/>
      <c r="OH796" s="1"/>
      <c r="OI796" s="1"/>
      <c r="OJ796" s="1"/>
      <c r="OK796" s="1"/>
      <c r="OL796" s="1"/>
      <c r="OM796" s="1"/>
      <c r="ON796" s="1"/>
      <c r="OO796" s="1"/>
      <c r="OP796" s="1"/>
      <c r="OQ796" s="1"/>
      <c r="OR796" s="1"/>
      <c r="OS796" s="1"/>
      <c r="OT796" s="1"/>
      <c r="OU796" s="1"/>
      <c r="OV796" s="1"/>
      <c r="OW796" s="1"/>
      <c r="OX796" s="1"/>
      <c r="OY796" s="1"/>
      <c r="OZ796" s="1"/>
      <c r="PA796" s="1"/>
      <c r="PB796" s="1"/>
      <c r="PC796" s="1"/>
      <c r="PD796" s="1"/>
      <c r="PE796" s="1"/>
      <c r="PF796" s="1"/>
      <c r="PG796" s="1"/>
      <c r="PH796" s="1"/>
      <c r="PI796" s="1"/>
      <c r="PJ796" s="1"/>
      <c r="PK796" s="1"/>
      <c r="PL796" s="1"/>
      <c r="PM796" s="1"/>
      <c r="PN796" s="1"/>
      <c r="PO796" s="1"/>
      <c r="PP796" s="1"/>
      <c r="PQ796" s="1"/>
      <c r="PR796" s="1"/>
      <c r="PS796" s="1"/>
      <c r="PT796" s="1"/>
      <c r="PU796" s="1"/>
      <c r="PV796" s="1"/>
      <c r="PW796" s="1"/>
      <c r="PX796" s="1"/>
      <c r="PY796" s="1"/>
      <c r="PZ796" s="1"/>
    </row>
    <row r="797" spans="2:442" s="36" customFormat="1" ht="96.6" x14ac:dyDescent="0.3">
      <c r="B797" s="261" t="s">
        <v>763</v>
      </c>
      <c r="C797" s="261" t="s">
        <v>766</v>
      </c>
      <c r="D797" s="225" t="s">
        <v>769</v>
      </c>
      <c r="E797" s="227" t="s">
        <v>67</v>
      </c>
      <c r="F797" s="227" t="s">
        <v>134</v>
      </c>
      <c r="G797" s="227" t="s">
        <v>147</v>
      </c>
      <c r="H797" s="225" t="s">
        <v>70</v>
      </c>
      <c r="I797" s="225" t="s">
        <v>79</v>
      </c>
      <c r="J797" s="11" t="s">
        <v>208</v>
      </c>
      <c r="K797" s="7" t="s">
        <v>107</v>
      </c>
      <c r="L797" s="7" t="s">
        <v>86</v>
      </c>
      <c r="M797" s="7">
        <v>40</v>
      </c>
      <c r="N797" s="273" t="s">
        <v>108</v>
      </c>
      <c r="O797" s="261" t="s">
        <v>344</v>
      </c>
      <c r="P797" s="225" t="s">
        <v>75</v>
      </c>
      <c r="Q797" s="225" t="s">
        <v>76</v>
      </c>
      <c r="R797" s="274" t="s">
        <v>77</v>
      </c>
      <c r="S797" s="274" t="s">
        <v>109</v>
      </c>
      <c r="T797" s="275">
        <f>V797+Y797</f>
        <v>475944</v>
      </c>
      <c r="U797" s="275">
        <f>+T797/M798</f>
        <v>475944</v>
      </c>
      <c r="V797" s="365">
        <v>404552.4</v>
      </c>
      <c r="W797" s="276" t="s">
        <v>79</v>
      </c>
      <c r="X797" s="276" t="s">
        <v>79</v>
      </c>
      <c r="Y797" s="365">
        <v>71391.599999999991</v>
      </c>
      <c r="Z797" s="276" t="s">
        <v>98</v>
      </c>
      <c r="AA797" s="276" t="s">
        <v>79</v>
      </c>
      <c r="AB797" s="365">
        <v>84056</v>
      </c>
      <c r="AC797" s="273" t="s">
        <v>149</v>
      </c>
      <c r="AD797" s="272" t="s">
        <v>79</v>
      </c>
      <c r="AE797" s="272">
        <f>V797+Y797</f>
        <v>475944</v>
      </c>
      <c r="AF797" s="273" t="s">
        <v>79</v>
      </c>
      <c r="AG797" s="273" t="s">
        <v>33</v>
      </c>
      <c r="AH797" s="609" t="s">
        <v>161</v>
      </c>
      <c r="AI797" s="609" t="s">
        <v>295</v>
      </c>
      <c r="AJ797" s="274"/>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c r="KJ797" s="1"/>
      <c r="KK797" s="1"/>
      <c r="KL797" s="1"/>
      <c r="KM797" s="1"/>
      <c r="KN797" s="1"/>
      <c r="KO797" s="1"/>
      <c r="KP797" s="1"/>
      <c r="KQ797" s="1"/>
      <c r="KR797" s="1"/>
      <c r="KS797" s="1"/>
      <c r="KT797" s="1"/>
      <c r="KU797" s="1"/>
      <c r="KV797" s="1"/>
      <c r="KW797" s="1"/>
      <c r="KX797" s="1"/>
      <c r="KY797" s="1"/>
      <c r="KZ797" s="1"/>
      <c r="LA797" s="1"/>
      <c r="LB797" s="1"/>
      <c r="LC797" s="1"/>
      <c r="LD797" s="1"/>
      <c r="LE797" s="1"/>
      <c r="LF797" s="1"/>
      <c r="LG797" s="1"/>
      <c r="LH797" s="1"/>
      <c r="LI797" s="1"/>
      <c r="LJ797" s="1"/>
      <c r="LK797" s="1"/>
      <c r="LL797" s="1"/>
      <c r="LM797" s="1"/>
      <c r="LN797" s="1"/>
      <c r="LO797" s="1"/>
      <c r="LP797" s="1"/>
      <c r="LQ797" s="1"/>
      <c r="LR797" s="1"/>
      <c r="LS797" s="1"/>
      <c r="LT797" s="1"/>
      <c r="LU797" s="1"/>
      <c r="LV797" s="1"/>
      <c r="LW797" s="1"/>
      <c r="LX797" s="1"/>
      <c r="LY797" s="1"/>
      <c r="LZ797" s="1"/>
      <c r="MA797" s="1"/>
      <c r="MB797" s="1"/>
      <c r="MC797" s="1"/>
      <c r="MD797" s="1"/>
      <c r="ME797" s="1"/>
      <c r="MF797" s="1"/>
      <c r="MG797" s="1"/>
      <c r="MH797" s="1"/>
      <c r="MI797" s="1"/>
      <c r="MJ797" s="1"/>
      <c r="MK797" s="1"/>
      <c r="ML797" s="1"/>
      <c r="MM797" s="1"/>
      <c r="MN797" s="1"/>
      <c r="MO797" s="1"/>
      <c r="MP797" s="1"/>
      <c r="MQ797" s="1"/>
      <c r="MR797" s="1"/>
      <c r="MS797" s="1"/>
      <c r="MT797" s="1"/>
      <c r="MU797" s="1"/>
      <c r="MV797" s="1"/>
      <c r="MW797" s="1"/>
      <c r="MX797" s="1"/>
      <c r="MY797" s="1"/>
      <c r="MZ797" s="1"/>
      <c r="NA797" s="1"/>
      <c r="NB797" s="1"/>
      <c r="NC797" s="1"/>
      <c r="ND797" s="1"/>
      <c r="NE797" s="1"/>
      <c r="NF797" s="1"/>
      <c r="NG797" s="1"/>
      <c r="NH797" s="1"/>
      <c r="NI797" s="1"/>
      <c r="NJ797" s="1"/>
      <c r="NK797" s="1"/>
      <c r="NL797" s="1"/>
      <c r="NM797" s="1"/>
      <c r="NN797" s="1"/>
      <c r="NO797" s="1"/>
      <c r="NP797" s="1"/>
      <c r="NQ797" s="1"/>
      <c r="NR797" s="1"/>
      <c r="NS797" s="1"/>
      <c r="NT797" s="1"/>
      <c r="NU797" s="1"/>
      <c r="NV797" s="1"/>
      <c r="NW797" s="1"/>
      <c r="NX797" s="1"/>
      <c r="NY797" s="1"/>
      <c r="NZ797" s="1"/>
      <c r="OA797" s="1"/>
      <c r="OB797" s="1"/>
      <c r="OC797" s="1"/>
      <c r="OD797" s="1"/>
      <c r="OE797" s="1"/>
      <c r="OF797" s="1"/>
      <c r="OG797" s="1"/>
      <c r="OH797" s="1"/>
      <c r="OI797" s="1"/>
      <c r="OJ797" s="1"/>
      <c r="OK797" s="1"/>
      <c r="OL797" s="1"/>
      <c r="OM797" s="1"/>
      <c r="ON797" s="1"/>
      <c r="OO797" s="1"/>
      <c r="OP797" s="1"/>
      <c r="OQ797" s="1"/>
      <c r="OR797" s="1"/>
      <c r="OS797" s="1"/>
      <c r="OT797" s="1"/>
      <c r="OU797" s="1"/>
      <c r="OV797" s="1"/>
      <c r="OW797" s="1"/>
      <c r="OX797" s="1"/>
      <c r="OY797" s="1"/>
      <c r="OZ797" s="1"/>
      <c r="PA797" s="1"/>
      <c r="PB797" s="1"/>
      <c r="PC797" s="1"/>
      <c r="PD797" s="1"/>
      <c r="PE797" s="1"/>
      <c r="PF797" s="1"/>
      <c r="PG797" s="1"/>
      <c r="PH797" s="1"/>
      <c r="PI797" s="1"/>
      <c r="PJ797" s="1"/>
      <c r="PK797" s="1"/>
      <c r="PL797" s="1"/>
      <c r="PM797" s="1"/>
      <c r="PN797" s="1"/>
      <c r="PO797" s="1"/>
      <c r="PP797" s="1"/>
      <c r="PQ797" s="1"/>
      <c r="PR797" s="1"/>
      <c r="PS797" s="1"/>
      <c r="PT797" s="1"/>
      <c r="PU797" s="1"/>
      <c r="PV797" s="1"/>
      <c r="PW797" s="1"/>
      <c r="PX797" s="1"/>
      <c r="PY797" s="1"/>
      <c r="PZ797" s="1"/>
    </row>
    <row r="798" spans="2:442" s="36" customFormat="1" ht="64.5" customHeight="1" x14ac:dyDescent="0.3">
      <c r="B798" s="241"/>
      <c r="C798" s="241"/>
      <c r="D798" s="225"/>
      <c r="E798" s="227"/>
      <c r="F798" s="227"/>
      <c r="G798" s="227"/>
      <c r="H798" s="225"/>
      <c r="I798" s="225"/>
      <c r="J798" s="11" t="s">
        <v>111</v>
      </c>
      <c r="K798" s="7" t="s">
        <v>112</v>
      </c>
      <c r="L798" s="7" t="s">
        <v>85</v>
      </c>
      <c r="M798" s="7">
        <v>1</v>
      </c>
      <c r="N798" s="273"/>
      <c r="O798" s="241"/>
      <c r="P798" s="225"/>
      <c r="Q798" s="225"/>
      <c r="R798" s="274"/>
      <c r="S798" s="274"/>
      <c r="T798" s="275"/>
      <c r="U798" s="275"/>
      <c r="V798" s="365"/>
      <c r="W798" s="276"/>
      <c r="X798" s="276"/>
      <c r="Y798" s="365"/>
      <c r="Z798" s="276"/>
      <c r="AA798" s="276"/>
      <c r="AB798" s="365"/>
      <c r="AC798" s="273"/>
      <c r="AD798" s="272"/>
      <c r="AE798" s="272"/>
      <c r="AF798" s="225"/>
      <c r="AG798" s="273"/>
      <c r="AH798" s="610"/>
      <c r="AI798" s="610"/>
      <c r="AJ798" s="274"/>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c r="KJ798" s="1"/>
      <c r="KK798" s="1"/>
      <c r="KL798" s="1"/>
      <c r="KM798" s="1"/>
      <c r="KN798" s="1"/>
      <c r="KO798" s="1"/>
      <c r="KP798" s="1"/>
      <c r="KQ798" s="1"/>
      <c r="KR798" s="1"/>
      <c r="KS798" s="1"/>
      <c r="KT798" s="1"/>
      <c r="KU798" s="1"/>
      <c r="KV798" s="1"/>
      <c r="KW798" s="1"/>
      <c r="KX798" s="1"/>
      <c r="KY798" s="1"/>
      <c r="KZ798" s="1"/>
      <c r="LA798" s="1"/>
      <c r="LB798" s="1"/>
      <c r="LC798" s="1"/>
      <c r="LD798" s="1"/>
      <c r="LE798" s="1"/>
      <c r="LF798" s="1"/>
      <c r="LG798" s="1"/>
      <c r="LH798" s="1"/>
      <c r="LI798" s="1"/>
      <c r="LJ798" s="1"/>
      <c r="LK798" s="1"/>
      <c r="LL798" s="1"/>
      <c r="LM798" s="1"/>
      <c r="LN798" s="1"/>
      <c r="LO798" s="1"/>
      <c r="LP798" s="1"/>
      <c r="LQ798" s="1"/>
      <c r="LR798" s="1"/>
      <c r="LS798" s="1"/>
      <c r="LT798" s="1"/>
      <c r="LU798" s="1"/>
      <c r="LV798" s="1"/>
      <c r="LW798" s="1"/>
      <c r="LX798" s="1"/>
      <c r="LY798" s="1"/>
      <c r="LZ798" s="1"/>
      <c r="MA798" s="1"/>
      <c r="MB798" s="1"/>
      <c r="MC798" s="1"/>
      <c r="MD798" s="1"/>
      <c r="ME798" s="1"/>
      <c r="MF798" s="1"/>
      <c r="MG798" s="1"/>
      <c r="MH798" s="1"/>
      <c r="MI798" s="1"/>
      <c r="MJ798" s="1"/>
      <c r="MK798" s="1"/>
      <c r="ML798" s="1"/>
      <c r="MM798" s="1"/>
      <c r="MN798" s="1"/>
      <c r="MO798" s="1"/>
      <c r="MP798" s="1"/>
      <c r="MQ798" s="1"/>
      <c r="MR798" s="1"/>
      <c r="MS798" s="1"/>
      <c r="MT798" s="1"/>
      <c r="MU798" s="1"/>
      <c r="MV798" s="1"/>
      <c r="MW798" s="1"/>
      <c r="MX798" s="1"/>
      <c r="MY798" s="1"/>
      <c r="MZ798" s="1"/>
      <c r="NA798" s="1"/>
      <c r="NB798" s="1"/>
      <c r="NC798" s="1"/>
      <c r="ND798" s="1"/>
      <c r="NE798" s="1"/>
      <c r="NF798" s="1"/>
      <c r="NG798" s="1"/>
      <c r="NH798" s="1"/>
      <c r="NI798" s="1"/>
      <c r="NJ798" s="1"/>
      <c r="NK798" s="1"/>
      <c r="NL798" s="1"/>
      <c r="NM798" s="1"/>
      <c r="NN798" s="1"/>
      <c r="NO798" s="1"/>
      <c r="NP798" s="1"/>
      <c r="NQ798" s="1"/>
      <c r="NR798" s="1"/>
      <c r="NS798" s="1"/>
      <c r="NT798" s="1"/>
      <c r="NU798" s="1"/>
      <c r="NV798" s="1"/>
      <c r="NW798" s="1"/>
      <c r="NX798" s="1"/>
      <c r="NY798" s="1"/>
      <c r="NZ798" s="1"/>
      <c r="OA798" s="1"/>
      <c r="OB798" s="1"/>
      <c r="OC798" s="1"/>
      <c r="OD798" s="1"/>
      <c r="OE798" s="1"/>
      <c r="OF798" s="1"/>
      <c r="OG798" s="1"/>
      <c r="OH798" s="1"/>
      <c r="OI798" s="1"/>
      <c r="OJ798" s="1"/>
      <c r="OK798" s="1"/>
      <c r="OL798" s="1"/>
      <c r="OM798" s="1"/>
      <c r="ON798" s="1"/>
      <c r="OO798" s="1"/>
      <c r="OP798" s="1"/>
      <c r="OQ798" s="1"/>
      <c r="OR798" s="1"/>
      <c r="OS798" s="1"/>
      <c r="OT798" s="1"/>
      <c r="OU798" s="1"/>
      <c r="OV798" s="1"/>
      <c r="OW798" s="1"/>
      <c r="OX798" s="1"/>
      <c r="OY798" s="1"/>
      <c r="OZ798" s="1"/>
      <c r="PA798" s="1"/>
      <c r="PB798" s="1"/>
      <c r="PC798" s="1"/>
      <c r="PD798" s="1"/>
      <c r="PE798" s="1"/>
      <c r="PF798" s="1"/>
      <c r="PG798" s="1"/>
      <c r="PH798" s="1"/>
      <c r="PI798" s="1"/>
      <c r="PJ798" s="1"/>
      <c r="PK798" s="1"/>
      <c r="PL798" s="1"/>
      <c r="PM798" s="1"/>
      <c r="PN798" s="1"/>
      <c r="PO798" s="1"/>
      <c r="PP798" s="1"/>
      <c r="PQ798" s="1"/>
      <c r="PR798" s="1"/>
      <c r="PS798" s="1"/>
      <c r="PT798" s="1"/>
      <c r="PU798" s="1"/>
      <c r="PV798" s="1"/>
      <c r="PW798" s="1"/>
      <c r="PX798" s="1"/>
      <c r="PY798" s="1"/>
      <c r="PZ798" s="1"/>
    </row>
    <row r="799" spans="2:442" s="36" customFormat="1" ht="64.5" customHeight="1" x14ac:dyDescent="0.3">
      <c r="B799" s="242"/>
      <c r="C799" s="242"/>
      <c r="D799" s="225"/>
      <c r="E799" s="227"/>
      <c r="F799" s="227"/>
      <c r="G799" s="227"/>
      <c r="H799" s="225"/>
      <c r="I799" s="225"/>
      <c r="J799" s="28" t="s">
        <v>127</v>
      </c>
      <c r="K799" s="14" t="s">
        <v>128</v>
      </c>
      <c r="L799" s="14" t="s">
        <v>85</v>
      </c>
      <c r="M799" s="71">
        <v>225</v>
      </c>
      <c r="N799" s="273"/>
      <c r="O799" s="242"/>
      <c r="P799" s="225"/>
      <c r="Q799" s="225"/>
      <c r="R799" s="274"/>
      <c r="S799" s="274"/>
      <c r="T799" s="275"/>
      <c r="U799" s="275"/>
      <c r="V799" s="365"/>
      <c r="W799" s="276"/>
      <c r="X799" s="276"/>
      <c r="Y799" s="365"/>
      <c r="Z799" s="276"/>
      <c r="AA799" s="276"/>
      <c r="AB799" s="365"/>
      <c r="AC799" s="273"/>
      <c r="AD799" s="272"/>
      <c r="AE799" s="272"/>
      <c r="AF799" s="225"/>
      <c r="AG799" s="273"/>
      <c r="AH799" s="611"/>
      <c r="AI799" s="611"/>
      <c r="AJ799" s="274"/>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c r="KJ799" s="1"/>
      <c r="KK799" s="1"/>
      <c r="KL799" s="1"/>
      <c r="KM799" s="1"/>
      <c r="KN799" s="1"/>
      <c r="KO799" s="1"/>
      <c r="KP799" s="1"/>
      <c r="KQ799" s="1"/>
      <c r="KR799" s="1"/>
      <c r="KS799" s="1"/>
      <c r="KT799" s="1"/>
      <c r="KU799" s="1"/>
      <c r="KV799" s="1"/>
      <c r="KW799" s="1"/>
      <c r="KX799" s="1"/>
      <c r="KY799" s="1"/>
      <c r="KZ799" s="1"/>
      <c r="LA799" s="1"/>
      <c r="LB799" s="1"/>
      <c r="LC799" s="1"/>
      <c r="LD799" s="1"/>
      <c r="LE799" s="1"/>
      <c r="LF799" s="1"/>
      <c r="LG799" s="1"/>
      <c r="LH799" s="1"/>
      <c r="LI799" s="1"/>
      <c r="LJ799" s="1"/>
      <c r="LK799" s="1"/>
      <c r="LL799" s="1"/>
      <c r="LM799" s="1"/>
      <c r="LN799" s="1"/>
      <c r="LO799" s="1"/>
      <c r="LP799" s="1"/>
      <c r="LQ799" s="1"/>
      <c r="LR799" s="1"/>
      <c r="LS799" s="1"/>
      <c r="LT799" s="1"/>
      <c r="LU799" s="1"/>
      <c r="LV799" s="1"/>
      <c r="LW799" s="1"/>
      <c r="LX799" s="1"/>
      <c r="LY799" s="1"/>
      <c r="LZ799" s="1"/>
      <c r="MA799" s="1"/>
      <c r="MB799" s="1"/>
      <c r="MC799" s="1"/>
      <c r="MD799" s="1"/>
      <c r="ME799" s="1"/>
      <c r="MF799" s="1"/>
      <c r="MG799" s="1"/>
      <c r="MH799" s="1"/>
      <c r="MI799" s="1"/>
      <c r="MJ799" s="1"/>
      <c r="MK799" s="1"/>
      <c r="ML799" s="1"/>
      <c r="MM799" s="1"/>
      <c r="MN799" s="1"/>
      <c r="MO799" s="1"/>
      <c r="MP799" s="1"/>
      <c r="MQ799" s="1"/>
      <c r="MR799" s="1"/>
      <c r="MS799" s="1"/>
      <c r="MT799" s="1"/>
      <c r="MU799" s="1"/>
      <c r="MV799" s="1"/>
      <c r="MW799" s="1"/>
      <c r="MX799" s="1"/>
      <c r="MY799" s="1"/>
      <c r="MZ799" s="1"/>
      <c r="NA799" s="1"/>
      <c r="NB799" s="1"/>
      <c r="NC799" s="1"/>
      <c r="ND799" s="1"/>
      <c r="NE799" s="1"/>
      <c r="NF799" s="1"/>
      <c r="NG799" s="1"/>
      <c r="NH799" s="1"/>
      <c r="NI799" s="1"/>
      <c r="NJ799" s="1"/>
      <c r="NK799" s="1"/>
      <c r="NL799" s="1"/>
      <c r="NM799" s="1"/>
      <c r="NN799" s="1"/>
      <c r="NO799" s="1"/>
      <c r="NP799" s="1"/>
      <c r="NQ799" s="1"/>
      <c r="NR799" s="1"/>
      <c r="NS799" s="1"/>
      <c r="NT799" s="1"/>
      <c r="NU799" s="1"/>
      <c r="NV799" s="1"/>
      <c r="NW799" s="1"/>
      <c r="NX799" s="1"/>
      <c r="NY799" s="1"/>
      <c r="NZ799" s="1"/>
      <c r="OA799" s="1"/>
      <c r="OB799" s="1"/>
      <c r="OC799" s="1"/>
      <c r="OD799" s="1"/>
      <c r="OE799" s="1"/>
      <c r="OF799" s="1"/>
      <c r="OG799" s="1"/>
      <c r="OH799" s="1"/>
      <c r="OI799" s="1"/>
      <c r="OJ799" s="1"/>
      <c r="OK799" s="1"/>
      <c r="OL799" s="1"/>
      <c r="OM799" s="1"/>
      <c r="ON799" s="1"/>
      <c r="OO799" s="1"/>
      <c r="OP799" s="1"/>
      <c r="OQ799" s="1"/>
      <c r="OR799" s="1"/>
      <c r="OS799" s="1"/>
      <c r="OT799" s="1"/>
      <c r="OU799" s="1"/>
      <c r="OV799" s="1"/>
      <c r="OW799" s="1"/>
      <c r="OX799" s="1"/>
      <c r="OY799" s="1"/>
      <c r="OZ799" s="1"/>
      <c r="PA799" s="1"/>
      <c r="PB799" s="1"/>
      <c r="PC799" s="1"/>
      <c r="PD799" s="1"/>
      <c r="PE799" s="1"/>
      <c r="PF799" s="1"/>
      <c r="PG799" s="1"/>
      <c r="PH799" s="1"/>
      <c r="PI799" s="1"/>
      <c r="PJ799" s="1"/>
      <c r="PK799" s="1"/>
      <c r="PL799" s="1"/>
      <c r="PM799" s="1"/>
      <c r="PN799" s="1"/>
      <c r="PO799" s="1"/>
      <c r="PP799" s="1"/>
      <c r="PQ799" s="1"/>
      <c r="PR799" s="1"/>
      <c r="PS799" s="1"/>
      <c r="PT799" s="1"/>
      <c r="PU799" s="1"/>
      <c r="PV799" s="1"/>
      <c r="PW799" s="1"/>
      <c r="PX799" s="1"/>
      <c r="PY799" s="1"/>
      <c r="PZ799" s="1"/>
    </row>
    <row r="800" spans="2:442" s="36" customFormat="1" ht="64.5" customHeight="1" x14ac:dyDescent="0.3">
      <c r="B800" s="261" t="s">
        <v>764</v>
      </c>
      <c r="C800" s="261" t="s">
        <v>771</v>
      </c>
      <c r="D800" s="225" t="s">
        <v>66</v>
      </c>
      <c r="E800" s="227" t="s">
        <v>67</v>
      </c>
      <c r="F800" s="227" t="s">
        <v>132</v>
      </c>
      <c r="G800" s="227" t="s">
        <v>69</v>
      </c>
      <c r="H800" s="225" t="s">
        <v>70</v>
      </c>
      <c r="I800" s="225" t="s">
        <v>79</v>
      </c>
      <c r="J800" s="11" t="s">
        <v>113</v>
      </c>
      <c r="K800" s="7" t="s">
        <v>114</v>
      </c>
      <c r="L800" s="7" t="s">
        <v>115</v>
      </c>
      <c r="M800" s="80">
        <v>1.1399999999999999</v>
      </c>
      <c r="N800" s="273" t="s">
        <v>108</v>
      </c>
      <c r="O800" s="261" t="s">
        <v>293</v>
      </c>
      <c r="P800" s="261" t="s">
        <v>75</v>
      </c>
      <c r="Q800" s="261" t="s">
        <v>76</v>
      </c>
      <c r="R800" s="261" t="s">
        <v>77</v>
      </c>
      <c r="S800" s="261" t="s">
        <v>109</v>
      </c>
      <c r="T800" s="409">
        <f>+V800+Y800</f>
        <v>84990</v>
      </c>
      <c r="U800" s="409">
        <f>+T800/2</f>
        <v>42495</v>
      </c>
      <c r="V800" s="280">
        <v>72241.5</v>
      </c>
      <c r="W800" s="280" t="s">
        <v>98</v>
      </c>
      <c r="X800" s="280" t="s">
        <v>98</v>
      </c>
      <c r="Y800" s="280">
        <v>12748.499999999998</v>
      </c>
      <c r="Z800" s="232"/>
      <c r="AA800" s="232"/>
      <c r="AB800" s="232">
        <v>15010.000000000002</v>
      </c>
      <c r="AC800" s="232" t="s">
        <v>80</v>
      </c>
      <c r="AD800" s="261" t="s">
        <v>98</v>
      </c>
      <c r="AE800" s="280">
        <f>+V800+Y800</f>
        <v>84990</v>
      </c>
      <c r="AF800" s="261" t="s">
        <v>98</v>
      </c>
      <c r="AG800" s="232" t="s">
        <v>33</v>
      </c>
      <c r="AH800" s="609" t="s">
        <v>356</v>
      </c>
      <c r="AI800" s="609" t="s">
        <v>233</v>
      </c>
      <c r="AJ800" s="26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c r="KJ800" s="1"/>
      <c r="KK800" s="1"/>
      <c r="KL800" s="1"/>
      <c r="KM800" s="1"/>
      <c r="KN800" s="1"/>
      <c r="KO800" s="1"/>
      <c r="KP800" s="1"/>
      <c r="KQ800" s="1"/>
      <c r="KR800" s="1"/>
      <c r="KS800" s="1"/>
      <c r="KT800" s="1"/>
      <c r="KU800" s="1"/>
      <c r="KV800" s="1"/>
      <c r="KW800" s="1"/>
      <c r="KX800" s="1"/>
      <c r="KY800" s="1"/>
      <c r="KZ800" s="1"/>
      <c r="LA800" s="1"/>
      <c r="LB800" s="1"/>
      <c r="LC800" s="1"/>
      <c r="LD800" s="1"/>
      <c r="LE800" s="1"/>
      <c r="LF800" s="1"/>
      <c r="LG800" s="1"/>
      <c r="LH800" s="1"/>
      <c r="LI800" s="1"/>
      <c r="LJ800" s="1"/>
      <c r="LK800" s="1"/>
      <c r="LL800" s="1"/>
      <c r="LM800" s="1"/>
      <c r="LN800" s="1"/>
      <c r="LO800" s="1"/>
      <c r="LP800" s="1"/>
      <c r="LQ800" s="1"/>
      <c r="LR800" s="1"/>
      <c r="LS800" s="1"/>
      <c r="LT800" s="1"/>
      <c r="LU800" s="1"/>
      <c r="LV800" s="1"/>
      <c r="LW800" s="1"/>
      <c r="LX800" s="1"/>
      <c r="LY800" s="1"/>
      <c r="LZ800" s="1"/>
      <c r="MA800" s="1"/>
      <c r="MB800" s="1"/>
      <c r="MC800" s="1"/>
      <c r="MD800" s="1"/>
      <c r="ME800" s="1"/>
      <c r="MF800" s="1"/>
      <c r="MG800" s="1"/>
      <c r="MH800" s="1"/>
      <c r="MI800" s="1"/>
      <c r="MJ800" s="1"/>
      <c r="MK800" s="1"/>
      <c r="ML800" s="1"/>
      <c r="MM800" s="1"/>
      <c r="MN800" s="1"/>
      <c r="MO800" s="1"/>
      <c r="MP800" s="1"/>
      <c r="MQ800" s="1"/>
      <c r="MR800" s="1"/>
      <c r="MS800" s="1"/>
      <c r="MT800" s="1"/>
      <c r="MU800" s="1"/>
      <c r="MV800" s="1"/>
      <c r="MW800" s="1"/>
      <c r="MX800" s="1"/>
      <c r="MY800" s="1"/>
      <c r="MZ800" s="1"/>
      <c r="NA800" s="1"/>
      <c r="NB800" s="1"/>
      <c r="NC800" s="1"/>
      <c r="ND800" s="1"/>
      <c r="NE800" s="1"/>
      <c r="NF800" s="1"/>
      <c r="NG800" s="1"/>
      <c r="NH800" s="1"/>
      <c r="NI800" s="1"/>
      <c r="NJ800" s="1"/>
      <c r="NK800" s="1"/>
      <c r="NL800" s="1"/>
      <c r="NM800" s="1"/>
      <c r="NN800" s="1"/>
      <c r="NO800" s="1"/>
      <c r="NP800" s="1"/>
      <c r="NQ800" s="1"/>
      <c r="NR800" s="1"/>
      <c r="NS800" s="1"/>
      <c r="NT800" s="1"/>
      <c r="NU800" s="1"/>
      <c r="NV800" s="1"/>
      <c r="NW800" s="1"/>
      <c r="NX800" s="1"/>
      <c r="NY800" s="1"/>
      <c r="NZ800" s="1"/>
      <c r="OA800" s="1"/>
      <c r="OB800" s="1"/>
      <c r="OC800" s="1"/>
      <c r="OD800" s="1"/>
      <c r="OE800" s="1"/>
      <c r="OF800" s="1"/>
      <c r="OG800" s="1"/>
      <c r="OH800" s="1"/>
      <c r="OI800" s="1"/>
      <c r="OJ800" s="1"/>
      <c r="OK800" s="1"/>
      <c r="OL800" s="1"/>
      <c r="OM800" s="1"/>
      <c r="ON800" s="1"/>
      <c r="OO800" s="1"/>
      <c r="OP800" s="1"/>
      <c r="OQ800" s="1"/>
      <c r="OR800" s="1"/>
      <c r="OS800" s="1"/>
      <c r="OT800" s="1"/>
      <c r="OU800" s="1"/>
      <c r="OV800" s="1"/>
      <c r="OW800" s="1"/>
      <c r="OX800" s="1"/>
      <c r="OY800" s="1"/>
      <c r="OZ800" s="1"/>
      <c r="PA800" s="1"/>
      <c r="PB800" s="1"/>
      <c r="PC800" s="1"/>
      <c r="PD800" s="1"/>
      <c r="PE800" s="1"/>
      <c r="PF800" s="1"/>
      <c r="PG800" s="1"/>
      <c r="PH800" s="1"/>
      <c r="PI800" s="1"/>
      <c r="PJ800" s="1"/>
      <c r="PK800" s="1"/>
      <c r="PL800" s="1"/>
      <c r="PM800" s="1"/>
      <c r="PN800" s="1"/>
      <c r="PO800" s="1"/>
      <c r="PP800" s="1"/>
      <c r="PQ800" s="1"/>
      <c r="PR800" s="1"/>
      <c r="PS800" s="1"/>
      <c r="PT800" s="1"/>
      <c r="PU800" s="1"/>
      <c r="PV800" s="1"/>
      <c r="PW800" s="1"/>
      <c r="PX800" s="1"/>
      <c r="PY800" s="1"/>
      <c r="PZ800" s="1"/>
    </row>
    <row r="801" spans="1:442" s="36" customFormat="1" ht="55.2" x14ac:dyDescent="0.3">
      <c r="B801" s="241"/>
      <c r="C801" s="241"/>
      <c r="D801" s="225"/>
      <c r="E801" s="227"/>
      <c r="F801" s="227"/>
      <c r="G801" s="227"/>
      <c r="H801" s="225"/>
      <c r="I801" s="225"/>
      <c r="J801" s="11" t="s">
        <v>116</v>
      </c>
      <c r="K801" s="7" t="s">
        <v>117</v>
      </c>
      <c r="L801" s="7" t="s">
        <v>85</v>
      </c>
      <c r="M801" s="80">
        <v>2</v>
      </c>
      <c r="N801" s="273"/>
      <c r="O801" s="241"/>
      <c r="P801" s="241"/>
      <c r="Q801" s="241"/>
      <c r="R801" s="241"/>
      <c r="S801" s="241"/>
      <c r="T801" s="442"/>
      <c r="U801" s="442"/>
      <c r="V801" s="281"/>
      <c r="W801" s="281"/>
      <c r="X801" s="281"/>
      <c r="Y801" s="281"/>
      <c r="Z801" s="233"/>
      <c r="AA801" s="233"/>
      <c r="AB801" s="233"/>
      <c r="AC801" s="233"/>
      <c r="AD801" s="241"/>
      <c r="AE801" s="281"/>
      <c r="AF801" s="241"/>
      <c r="AG801" s="233"/>
      <c r="AH801" s="610"/>
      <c r="AI801" s="610"/>
      <c r="AJ801" s="24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c r="KJ801" s="1"/>
      <c r="KK801" s="1"/>
      <c r="KL801" s="1"/>
      <c r="KM801" s="1"/>
      <c r="KN801" s="1"/>
      <c r="KO801" s="1"/>
      <c r="KP801" s="1"/>
      <c r="KQ801" s="1"/>
      <c r="KR801" s="1"/>
      <c r="KS801" s="1"/>
      <c r="KT801" s="1"/>
      <c r="KU801" s="1"/>
      <c r="KV801" s="1"/>
      <c r="KW801" s="1"/>
      <c r="KX801" s="1"/>
      <c r="KY801" s="1"/>
      <c r="KZ801" s="1"/>
      <c r="LA801" s="1"/>
      <c r="LB801" s="1"/>
      <c r="LC801" s="1"/>
      <c r="LD801" s="1"/>
      <c r="LE801" s="1"/>
      <c r="LF801" s="1"/>
      <c r="LG801" s="1"/>
      <c r="LH801" s="1"/>
      <c r="LI801" s="1"/>
      <c r="LJ801" s="1"/>
      <c r="LK801" s="1"/>
      <c r="LL801" s="1"/>
      <c r="LM801" s="1"/>
      <c r="LN801" s="1"/>
      <c r="LO801" s="1"/>
      <c r="LP801" s="1"/>
      <c r="LQ801" s="1"/>
      <c r="LR801" s="1"/>
      <c r="LS801" s="1"/>
      <c r="LT801" s="1"/>
      <c r="LU801" s="1"/>
      <c r="LV801" s="1"/>
      <c r="LW801" s="1"/>
      <c r="LX801" s="1"/>
      <c r="LY801" s="1"/>
      <c r="LZ801" s="1"/>
      <c r="MA801" s="1"/>
      <c r="MB801" s="1"/>
      <c r="MC801" s="1"/>
      <c r="MD801" s="1"/>
      <c r="ME801" s="1"/>
      <c r="MF801" s="1"/>
      <c r="MG801" s="1"/>
      <c r="MH801" s="1"/>
      <c r="MI801" s="1"/>
      <c r="MJ801" s="1"/>
      <c r="MK801" s="1"/>
      <c r="ML801" s="1"/>
      <c r="MM801" s="1"/>
      <c r="MN801" s="1"/>
      <c r="MO801" s="1"/>
      <c r="MP801" s="1"/>
      <c r="MQ801" s="1"/>
      <c r="MR801" s="1"/>
      <c r="MS801" s="1"/>
      <c r="MT801" s="1"/>
      <c r="MU801" s="1"/>
      <c r="MV801" s="1"/>
      <c r="MW801" s="1"/>
      <c r="MX801" s="1"/>
      <c r="MY801" s="1"/>
      <c r="MZ801" s="1"/>
      <c r="NA801" s="1"/>
      <c r="NB801" s="1"/>
      <c r="NC801" s="1"/>
      <c r="ND801" s="1"/>
      <c r="NE801" s="1"/>
      <c r="NF801" s="1"/>
      <c r="NG801" s="1"/>
      <c r="NH801" s="1"/>
      <c r="NI801" s="1"/>
      <c r="NJ801" s="1"/>
      <c r="NK801" s="1"/>
      <c r="NL801" s="1"/>
      <c r="NM801" s="1"/>
      <c r="NN801" s="1"/>
      <c r="NO801" s="1"/>
      <c r="NP801" s="1"/>
      <c r="NQ801" s="1"/>
      <c r="NR801" s="1"/>
      <c r="NS801" s="1"/>
      <c r="NT801" s="1"/>
      <c r="NU801" s="1"/>
      <c r="NV801" s="1"/>
      <c r="NW801" s="1"/>
      <c r="NX801" s="1"/>
      <c r="NY801" s="1"/>
      <c r="NZ801" s="1"/>
      <c r="OA801" s="1"/>
      <c r="OB801" s="1"/>
      <c r="OC801" s="1"/>
      <c r="OD801" s="1"/>
      <c r="OE801" s="1"/>
      <c r="OF801" s="1"/>
      <c r="OG801" s="1"/>
      <c r="OH801" s="1"/>
      <c r="OI801" s="1"/>
      <c r="OJ801" s="1"/>
      <c r="OK801" s="1"/>
      <c r="OL801" s="1"/>
      <c r="OM801" s="1"/>
      <c r="ON801" s="1"/>
      <c r="OO801" s="1"/>
      <c r="OP801" s="1"/>
      <c r="OQ801" s="1"/>
      <c r="OR801" s="1"/>
      <c r="OS801" s="1"/>
      <c r="OT801" s="1"/>
      <c r="OU801" s="1"/>
      <c r="OV801" s="1"/>
      <c r="OW801" s="1"/>
      <c r="OX801" s="1"/>
      <c r="OY801" s="1"/>
      <c r="OZ801" s="1"/>
      <c r="PA801" s="1"/>
      <c r="PB801" s="1"/>
      <c r="PC801" s="1"/>
      <c r="PD801" s="1"/>
      <c r="PE801" s="1"/>
      <c r="PF801" s="1"/>
      <c r="PG801" s="1"/>
      <c r="PH801" s="1"/>
      <c r="PI801" s="1"/>
      <c r="PJ801" s="1"/>
      <c r="PK801" s="1"/>
      <c r="PL801" s="1"/>
      <c r="PM801" s="1"/>
      <c r="PN801" s="1"/>
      <c r="PO801" s="1"/>
      <c r="PP801" s="1"/>
      <c r="PQ801" s="1"/>
      <c r="PR801" s="1"/>
      <c r="PS801" s="1"/>
      <c r="PT801" s="1"/>
      <c r="PU801" s="1"/>
      <c r="PV801" s="1"/>
      <c r="PW801" s="1"/>
      <c r="PX801" s="1"/>
      <c r="PY801" s="1"/>
      <c r="PZ801" s="1"/>
    </row>
    <row r="802" spans="1:442" s="36" customFormat="1" ht="64.5" customHeight="1" x14ac:dyDescent="0.3">
      <c r="B802" s="241"/>
      <c r="C802" s="241"/>
      <c r="D802" s="225"/>
      <c r="E802" s="227"/>
      <c r="F802" s="227"/>
      <c r="G802" s="227"/>
      <c r="H802" s="225"/>
      <c r="I802" s="225"/>
      <c r="J802" s="11" t="s">
        <v>209</v>
      </c>
      <c r="K802" s="7" t="s">
        <v>118</v>
      </c>
      <c r="L802" s="7" t="s">
        <v>119</v>
      </c>
      <c r="M802" s="80">
        <v>2</v>
      </c>
      <c r="N802" s="273"/>
      <c r="O802" s="241"/>
      <c r="P802" s="241"/>
      <c r="Q802" s="241"/>
      <c r="R802" s="241"/>
      <c r="S802" s="241"/>
      <c r="T802" s="442"/>
      <c r="U802" s="442"/>
      <c r="V802" s="281"/>
      <c r="W802" s="281"/>
      <c r="X802" s="281"/>
      <c r="Y802" s="281"/>
      <c r="Z802" s="233"/>
      <c r="AA802" s="233"/>
      <c r="AB802" s="233"/>
      <c r="AC802" s="233"/>
      <c r="AD802" s="241"/>
      <c r="AE802" s="281"/>
      <c r="AF802" s="241"/>
      <c r="AG802" s="233"/>
      <c r="AH802" s="610"/>
      <c r="AI802" s="610"/>
      <c r="AJ802" s="24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c r="KJ802" s="1"/>
      <c r="KK802" s="1"/>
      <c r="KL802" s="1"/>
      <c r="KM802" s="1"/>
      <c r="KN802" s="1"/>
      <c r="KO802" s="1"/>
      <c r="KP802" s="1"/>
      <c r="KQ802" s="1"/>
      <c r="KR802" s="1"/>
      <c r="KS802" s="1"/>
      <c r="KT802" s="1"/>
      <c r="KU802" s="1"/>
      <c r="KV802" s="1"/>
      <c r="KW802" s="1"/>
      <c r="KX802" s="1"/>
      <c r="KY802" s="1"/>
      <c r="KZ802" s="1"/>
      <c r="LA802" s="1"/>
      <c r="LB802" s="1"/>
      <c r="LC802" s="1"/>
      <c r="LD802" s="1"/>
      <c r="LE802" s="1"/>
      <c r="LF802" s="1"/>
      <c r="LG802" s="1"/>
      <c r="LH802" s="1"/>
      <c r="LI802" s="1"/>
      <c r="LJ802" s="1"/>
      <c r="LK802" s="1"/>
      <c r="LL802" s="1"/>
      <c r="LM802" s="1"/>
      <c r="LN802" s="1"/>
      <c r="LO802" s="1"/>
      <c r="LP802" s="1"/>
      <c r="LQ802" s="1"/>
      <c r="LR802" s="1"/>
      <c r="LS802" s="1"/>
      <c r="LT802" s="1"/>
      <c r="LU802" s="1"/>
      <c r="LV802" s="1"/>
      <c r="LW802" s="1"/>
      <c r="LX802" s="1"/>
      <c r="LY802" s="1"/>
      <c r="LZ802" s="1"/>
      <c r="MA802" s="1"/>
      <c r="MB802" s="1"/>
      <c r="MC802" s="1"/>
      <c r="MD802" s="1"/>
      <c r="ME802" s="1"/>
      <c r="MF802" s="1"/>
      <c r="MG802" s="1"/>
      <c r="MH802" s="1"/>
      <c r="MI802" s="1"/>
      <c r="MJ802" s="1"/>
      <c r="MK802" s="1"/>
      <c r="ML802" s="1"/>
      <c r="MM802" s="1"/>
      <c r="MN802" s="1"/>
      <c r="MO802" s="1"/>
      <c r="MP802" s="1"/>
      <c r="MQ802" s="1"/>
      <c r="MR802" s="1"/>
      <c r="MS802" s="1"/>
      <c r="MT802" s="1"/>
      <c r="MU802" s="1"/>
      <c r="MV802" s="1"/>
      <c r="MW802" s="1"/>
      <c r="MX802" s="1"/>
      <c r="MY802" s="1"/>
      <c r="MZ802" s="1"/>
      <c r="NA802" s="1"/>
      <c r="NB802" s="1"/>
      <c r="NC802" s="1"/>
      <c r="ND802" s="1"/>
      <c r="NE802" s="1"/>
      <c r="NF802" s="1"/>
      <c r="NG802" s="1"/>
      <c r="NH802" s="1"/>
      <c r="NI802" s="1"/>
      <c r="NJ802" s="1"/>
      <c r="NK802" s="1"/>
      <c r="NL802" s="1"/>
      <c r="NM802" s="1"/>
      <c r="NN802" s="1"/>
      <c r="NO802" s="1"/>
      <c r="NP802" s="1"/>
      <c r="NQ802" s="1"/>
      <c r="NR802" s="1"/>
      <c r="NS802" s="1"/>
      <c r="NT802" s="1"/>
      <c r="NU802" s="1"/>
      <c r="NV802" s="1"/>
      <c r="NW802" s="1"/>
      <c r="NX802" s="1"/>
      <c r="NY802" s="1"/>
      <c r="NZ802" s="1"/>
      <c r="OA802" s="1"/>
      <c r="OB802" s="1"/>
      <c r="OC802" s="1"/>
      <c r="OD802" s="1"/>
      <c r="OE802" s="1"/>
      <c r="OF802" s="1"/>
      <c r="OG802" s="1"/>
      <c r="OH802" s="1"/>
      <c r="OI802" s="1"/>
      <c r="OJ802" s="1"/>
      <c r="OK802" s="1"/>
      <c r="OL802" s="1"/>
      <c r="OM802" s="1"/>
      <c r="ON802" s="1"/>
      <c r="OO802" s="1"/>
      <c r="OP802" s="1"/>
      <c r="OQ802" s="1"/>
      <c r="OR802" s="1"/>
      <c r="OS802" s="1"/>
      <c r="OT802" s="1"/>
      <c r="OU802" s="1"/>
      <c r="OV802" s="1"/>
      <c r="OW802" s="1"/>
      <c r="OX802" s="1"/>
      <c r="OY802" s="1"/>
      <c r="OZ802" s="1"/>
      <c r="PA802" s="1"/>
      <c r="PB802" s="1"/>
      <c r="PC802" s="1"/>
      <c r="PD802" s="1"/>
      <c r="PE802" s="1"/>
      <c r="PF802" s="1"/>
      <c r="PG802" s="1"/>
      <c r="PH802" s="1"/>
      <c r="PI802" s="1"/>
      <c r="PJ802" s="1"/>
      <c r="PK802" s="1"/>
      <c r="PL802" s="1"/>
      <c r="PM802" s="1"/>
      <c r="PN802" s="1"/>
      <c r="PO802" s="1"/>
      <c r="PP802" s="1"/>
      <c r="PQ802" s="1"/>
      <c r="PR802" s="1"/>
      <c r="PS802" s="1"/>
      <c r="PT802" s="1"/>
      <c r="PU802" s="1"/>
      <c r="PV802" s="1"/>
      <c r="PW802" s="1"/>
      <c r="PX802" s="1"/>
      <c r="PY802" s="1"/>
      <c r="PZ802" s="1"/>
    </row>
    <row r="803" spans="1:442" s="36" customFormat="1" ht="64.5" customHeight="1" x14ac:dyDescent="0.3">
      <c r="B803" s="242"/>
      <c r="C803" s="242"/>
      <c r="D803" s="225"/>
      <c r="E803" s="227"/>
      <c r="F803" s="227"/>
      <c r="G803" s="227"/>
      <c r="H803" s="225"/>
      <c r="I803" s="225"/>
      <c r="J803" s="11" t="s">
        <v>120</v>
      </c>
      <c r="K803" s="7" t="s">
        <v>121</v>
      </c>
      <c r="L803" s="7" t="s">
        <v>119</v>
      </c>
      <c r="M803" s="7">
        <v>2</v>
      </c>
      <c r="N803" s="273"/>
      <c r="O803" s="242"/>
      <c r="P803" s="242"/>
      <c r="Q803" s="242"/>
      <c r="R803" s="242"/>
      <c r="S803" s="242"/>
      <c r="T803" s="417"/>
      <c r="U803" s="417"/>
      <c r="V803" s="282"/>
      <c r="W803" s="282"/>
      <c r="X803" s="282"/>
      <c r="Y803" s="282"/>
      <c r="Z803" s="234"/>
      <c r="AA803" s="234"/>
      <c r="AB803" s="234"/>
      <c r="AC803" s="234"/>
      <c r="AD803" s="242"/>
      <c r="AE803" s="282"/>
      <c r="AF803" s="242"/>
      <c r="AG803" s="234"/>
      <c r="AH803" s="611"/>
      <c r="AI803" s="611"/>
      <c r="AJ803" s="242"/>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c r="KJ803" s="1"/>
      <c r="KK803" s="1"/>
      <c r="KL803" s="1"/>
      <c r="KM803" s="1"/>
      <c r="KN803" s="1"/>
      <c r="KO803" s="1"/>
      <c r="KP803" s="1"/>
      <c r="KQ803" s="1"/>
      <c r="KR803" s="1"/>
      <c r="KS803" s="1"/>
      <c r="KT803" s="1"/>
      <c r="KU803" s="1"/>
      <c r="KV803" s="1"/>
      <c r="KW803" s="1"/>
      <c r="KX803" s="1"/>
      <c r="KY803" s="1"/>
      <c r="KZ803" s="1"/>
      <c r="LA803" s="1"/>
      <c r="LB803" s="1"/>
      <c r="LC803" s="1"/>
      <c r="LD803" s="1"/>
      <c r="LE803" s="1"/>
      <c r="LF803" s="1"/>
      <c r="LG803" s="1"/>
      <c r="LH803" s="1"/>
      <c r="LI803" s="1"/>
      <c r="LJ803" s="1"/>
      <c r="LK803" s="1"/>
      <c r="LL803" s="1"/>
      <c r="LM803" s="1"/>
      <c r="LN803" s="1"/>
      <c r="LO803" s="1"/>
      <c r="LP803" s="1"/>
      <c r="LQ803" s="1"/>
      <c r="LR803" s="1"/>
      <c r="LS803" s="1"/>
      <c r="LT803" s="1"/>
      <c r="LU803" s="1"/>
      <c r="LV803" s="1"/>
      <c r="LW803" s="1"/>
      <c r="LX803" s="1"/>
      <c r="LY803" s="1"/>
      <c r="LZ803" s="1"/>
      <c r="MA803" s="1"/>
      <c r="MB803" s="1"/>
      <c r="MC803" s="1"/>
      <c r="MD803" s="1"/>
      <c r="ME803" s="1"/>
      <c r="MF803" s="1"/>
      <c r="MG803" s="1"/>
      <c r="MH803" s="1"/>
      <c r="MI803" s="1"/>
      <c r="MJ803" s="1"/>
      <c r="MK803" s="1"/>
      <c r="ML803" s="1"/>
      <c r="MM803" s="1"/>
      <c r="MN803" s="1"/>
      <c r="MO803" s="1"/>
      <c r="MP803" s="1"/>
      <c r="MQ803" s="1"/>
      <c r="MR803" s="1"/>
      <c r="MS803" s="1"/>
      <c r="MT803" s="1"/>
      <c r="MU803" s="1"/>
      <c r="MV803" s="1"/>
      <c r="MW803" s="1"/>
      <c r="MX803" s="1"/>
      <c r="MY803" s="1"/>
      <c r="MZ803" s="1"/>
      <c r="NA803" s="1"/>
      <c r="NB803" s="1"/>
      <c r="NC803" s="1"/>
      <c r="ND803" s="1"/>
      <c r="NE803" s="1"/>
      <c r="NF803" s="1"/>
      <c r="NG803" s="1"/>
      <c r="NH803" s="1"/>
      <c r="NI803" s="1"/>
      <c r="NJ803" s="1"/>
      <c r="NK803" s="1"/>
      <c r="NL803" s="1"/>
      <c r="NM803" s="1"/>
      <c r="NN803" s="1"/>
      <c r="NO803" s="1"/>
      <c r="NP803" s="1"/>
      <c r="NQ803" s="1"/>
      <c r="NR803" s="1"/>
      <c r="NS803" s="1"/>
      <c r="NT803" s="1"/>
      <c r="NU803" s="1"/>
      <c r="NV803" s="1"/>
      <c r="NW803" s="1"/>
      <c r="NX803" s="1"/>
      <c r="NY803" s="1"/>
      <c r="NZ803" s="1"/>
      <c r="OA803" s="1"/>
      <c r="OB803" s="1"/>
      <c r="OC803" s="1"/>
      <c r="OD803" s="1"/>
      <c r="OE803" s="1"/>
      <c r="OF803" s="1"/>
      <c r="OG803" s="1"/>
      <c r="OH803" s="1"/>
      <c r="OI803" s="1"/>
      <c r="OJ803" s="1"/>
      <c r="OK803" s="1"/>
      <c r="OL803" s="1"/>
      <c r="OM803" s="1"/>
      <c r="ON803" s="1"/>
      <c r="OO803" s="1"/>
      <c r="OP803" s="1"/>
      <c r="OQ803" s="1"/>
      <c r="OR803" s="1"/>
      <c r="OS803" s="1"/>
      <c r="OT803" s="1"/>
      <c r="OU803" s="1"/>
      <c r="OV803" s="1"/>
      <c r="OW803" s="1"/>
      <c r="OX803" s="1"/>
      <c r="OY803" s="1"/>
      <c r="OZ803" s="1"/>
      <c r="PA803" s="1"/>
      <c r="PB803" s="1"/>
      <c r="PC803" s="1"/>
      <c r="PD803" s="1"/>
      <c r="PE803" s="1"/>
      <c r="PF803" s="1"/>
      <c r="PG803" s="1"/>
      <c r="PH803" s="1"/>
      <c r="PI803" s="1"/>
      <c r="PJ803" s="1"/>
      <c r="PK803" s="1"/>
      <c r="PL803" s="1"/>
      <c r="PM803" s="1"/>
      <c r="PN803" s="1"/>
      <c r="PO803" s="1"/>
      <c r="PP803" s="1"/>
      <c r="PQ803" s="1"/>
      <c r="PR803" s="1"/>
      <c r="PS803" s="1"/>
      <c r="PT803" s="1"/>
      <c r="PU803" s="1"/>
      <c r="PV803" s="1"/>
      <c r="PW803" s="1"/>
      <c r="PX803" s="1"/>
      <c r="PY803" s="1"/>
      <c r="PZ803" s="1"/>
    </row>
    <row r="804" spans="1:442" s="92" customFormat="1" ht="96.6" x14ac:dyDescent="0.3">
      <c r="A804" s="36"/>
      <c r="B804" s="225" t="s">
        <v>569</v>
      </c>
      <c r="C804" s="225" t="s">
        <v>570</v>
      </c>
      <c r="D804" s="225" t="s">
        <v>106</v>
      </c>
      <c r="E804" s="227" t="s">
        <v>67</v>
      </c>
      <c r="F804" s="227" t="s">
        <v>134</v>
      </c>
      <c r="G804" s="227" t="s">
        <v>147</v>
      </c>
      <c r="H804" s="225" t="s">
        <v>70</v>
      </c>
      <c r="I804" s="225" t="s">
        <v>79</v>
      </c>
      <c r="J804" s="11" t="s">
        <v>208</v>
      </c>
      <c r="K804" s="7" t="s">
        <v>107</v>
      </c>
      <c r="L804" s="7" t="s">
        <v>86</v>
      </c>
      <c r="M804" s="22">
        <v>40</v>
      </c>
      <c r="N804" s="273" t="s">
        <v>108</v>
      </c>
      <c r="O804" s="225" t="s">
        <v>574</v>
      </c>
      <c r="P804" s="225" t="s">
        <v>75</v>
      </c>
      <c r="Q804" s="225" t="s">
        <v>76</v>
      </c>
      <c r="R804" s="274" t="s">
        <v>77</v>
      </c>
      <c r="S804" s="274" t="s">
        <v>109</v>
      </c>
      <c r="T804" s="275">
        <f>V804+Y804</f>
        <v>95268.53</v>
      </c>
      <c r="U804" s="275" t="s">
        <v>79</v>
      </c>
      <c r="V804" s="276">
        <v>80978.25</v>
      </c>
      <c r="W804" s="276" t="s">
        <v>98</v>
      </c>
      <c r="X804" s="276" t="s">
        <v>79</v>
      </c>
      <c r="Y804" s="276">
        <v>14290.28</v>
      </c>
      <c r="Z804" s="276" t="s">
        <v>98</v>
      </c>
      <c r="AA804" s="276" t="s">
        <v>79</v>
      </c>
      <c r="AB804" s="276">
        <v>31655.040000000001</v>
      </c>
      <c r="AC804" s="273" t="s">
        <v>149</v>
      </c>
      <c r="AD804" s="272" t="s">
        <v>79</v>
      </c>
      <c r="AE804" s="272">
        <f>V804+Y804</f>
        <v>95268.53</v>
      </c>
      <c r="AF804" s="225" t="s">
        <v>79</v>
      </c>
      <c r="AG804" s="273" t="s">
        <v>33</v>
      </c>
      <c r="AH804" s="234" t="s">
        <v>174</v>
      </c>
      <c r="AI804" s="234" t="s">
        <v>157</v>
      </c>
      <c r="AJ804" s="225"/>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c r="KJ804" s="1"/>
      <c r="KK804" s="1"/>
      <c r="KL804" s="1"/>
      <c r="KM804" s="1"/>
      <c r="KN804" s="1"/>
      <c r="KO804" s="1"/>
      <c r="KP804" s="1"/>
      <c r="KQ804" s="1"/>
      <c r="KR804" s="1"/>
      <c r="KS804" s="1"/>
      <c r="KT804" s="1"/>
      <c r="KU804" s="1"/>
      <c r="KV804" s="1"/>
      <c r="KW804" s="1"/>
      <c r="KX804" s="1"/>
      <c r="KY804" s="1"/>
      <c r="KZ804" s="1"/>
      <c r="LA804" s="1"/>
      <c r="LB804" s="1"/>
      <c r="LC804" s="1"/>
      <c r="LD804" s="1"/>
      <c r="LE804" s="1"/>
      <c r="LF804" s="1"/>
      <c r="LG804" s="1"/>
      <c r="LH804" s="1"/>
      <c r="LI804" s="1"/>
      <c r="LJ804" s="1"/>
      <c r="LK804" s="1"/>
      <c r="LL804" s="1"/>
      <c r="LM804" s="1"/>
      <c r="LN804" s="1"/>
      <c r="LO804" s="1"/>
      <c r="LP804" s="1"/>
      <c r="LQ804" s="1"/>
      <c r="LR804" s="1"/>
      <c r="LS804" s="1"/>
      <c r="LT804" s="1"/>
      <c r="LU804" s="1"/>
      <c r="LV804" s="1"/>
      <c r="LW804" s="1"/>
      <c r="LX804" s="1"/>
      <c r="LY804" s="1"/>
      <c r="LZ804" s="1"/>
      <c r="MA804" s="1"/>
      <c r="MB804" s="1"/>
      <c r="MC804" s="1"/>
      <c r="MD804" s="1"/>
      <c r="ME804" s="1"/>
      <c r="MF804" s="1"/>
      <c r="MG804" s="1"/>
      <c r="MH804" s="1"/>
      <c r="MI804" s="1"/>
      <c r="MJ804" s="1"/>
      <c r="MK804" s="1"/>
      <c r="ML804" s="1"/>
      <c r="MM804" s="1"/>
      <c r="MN804" s="1"/>
      <c r="MO804" s="1"/>
      <c r="MP804" s="1"/>
      <c r="MQ804" s="1"/>
      <c r="MR804" s="1"/>
      <c r="MS804" s="1"/>
      <c r="MT804" s="1"/>
      <c r="MU804" s="1"/>
      <c r="MV804" s="1"/>
      <c r="MW804" s="1"/>
      <c r="MX804" s="1"/>
      <c r="MY804" s="1"/>
      <c r="MZ804" s="1"/>
      <c r="NA804" s="1"/>
      <c r="NB804" s="1"/>
      <c r="NC804" s="1"/>
      <c r="ND804" s="1"/>
      <c r="NE804" s="1"/>
      <c r="NF804" s="1"/>
      <c r="NG804" s="1"/>
      <c r="NH804" s="1"/>
      <c r="NI804" s="1"/>
      <c r="NJ804" s="1"/>
      <c r="NK804" s="1"/>
      <c r="NL804" s="1"/>
      <c r="NM804" s="1"/>
      <c r="NN804" s="1"/>
      <c r="NO804" s="1"/>
      <c r="NP804" s="1"/>
      <c r="NQ804" s="1"/>
      <c r="NR804" s="1"/>
      <c r="NS804" s="1"/>
      <c r="NT804" s="1"/>
      <c r="NU804" s="1"/>
      <c r="NV804" s="1"/>
      <c r="NW804" s="1"/>
      <c r="NX804" s="1"/>
      <c r="NY804" s="1"/>
      <c r="NZ804" s="1"/>
      <c r="OA804" s="1"/>
      <c r="OB804" s="1"/>
      <c r="OC804" s="1"/>
      <c r="OD804" s="1"/>
      <c r="OE804" s="1"/>
      <c r="OF804" s="1"/>
      <c r="OG804" s="1"/>
      <c r="OH804" s="1"/>
      <c r="OI804" s="1"/>
      <c r="OJ804" s="1"/>
      <c r="OK804" s="1"/>
      <c r="OL804" s="1"/>
      <c r="OM804" s="1"/>
      <c r="ON804" s="1"/>
      <c r="OO804" s="1"/>
      <c r="OP804" s="1"/>
      <c r="OQ804" s="1"/>
      <c r="OR804" s="1"/>
      <c r="OS804" s="1"/>
      <c r="OT804" s="1"/>
      <c r="OU804" s="1"/>
      <c r="OV804" s="1"/>
      <c r="OW804" s="1"/>
      <c r="OX804" s="1"/>
      <c r="OY804" s="1"/>
      <c r="OZ804" s="1"/>
      <c r="PA804" s="1"/>
      <c r="PB804" s="1"/>
      <c r="PC804" s="1"/>
      <c r="PD804" s="1"/>
      <c r="PE804" s="1"/>
      <c r="PF804" s="1"/>
      <c r="PG804" s="1"/>
      <c r="PH804" s="1"/>
      <c r="PI804" s="1"/>
      <c r="PJ804" s="1"/>
      <c r="PK804" s="1"/>
      <c r="PL804" s="1"/>
      <c r="PM804" s="1"/>
      <c r="PN804" s="1"/>
      <c r="PO804" s="1"/>
      <c r="PP804" s="1"/>
      <c r="PQ804" s="1"/>
      <c r="PR804" s="1"/>
      <c r="PS804" s="1"/>
      <c r="PT804" s="1"/>
      <c r="PU804" s="1"/>
      <c r="PV804" s="1"/>
      <c r="PW804" s="1"/>
      <c r="PX804" s="1"/>
      <c r="PY804" s="1"/>
      <c r="PZ804" s="1"/>
    </row>
    <row r="805" spans="1:442" s="92" customFormat="1" ht="56.7" customHeight="1" x14ac:dyDescent="0.3">
      <c r="A805" s="36"/>
      <c r="B805" s="225"/>
      <c r="C805" s="225"/>
      <c r="D805" s="225"/>
      <c r="E805" s="227"/>
      <c r="F805" s="227"/>
      <c r="G805" s="227"/>
      <c r="H805" s="225"/>
      <c r="I805" s="225"/>
      <c r="J805" s="11" t="s">
        <v>111</v>
      </c>
      <c r="K805" s="7" t="s">
        <v>112</v>
      </c>
      <c r="L805" s="7" t="s">
        <v>85</v>
      </c>
      <c r="M805" s="7">
        <v>5</v>
      </c>
      <c r="N805" s="273"/>
      <c r="O805" s="225"/>
      <c r="P805" s="225"/>
      <c r="Q805" s="225"/>
      <c r="R805" s="274"/>
      <c r="S805" s="274"/>
      <c r="T805" s="275"/>
      <c r="U805" s="275"/>
      <c r="V805" s="276"/>
      <c r="W805" s="276"/>
      <c r="X805" s="276"/>
      <c r="Y805" s="276"/>
      <c r="Z805" s="276"/>
      <c r="AA805" s="276"/>
      <c r="AB805" s="276"/>
      <c r="AC805" s="273"/>
      <c r="AD805" s="272"/>
      <c r="AE805" s="272"/>
      <c r="AF805" s="225"/>
      <c r="AG805" s="273"/>
      <c r="AH805" s="273"/>
      <c r="AI805" s="273"/>
      <c r="AJ805" s="225"/>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c r="KJ805" s="1"/>
      <c r="KK805" s="1"/>
      <c r="KL805" s="1"/>
      <c r="KM805" s="1"/>
      <c r="KN805" s="1"/>
      <c r="KO805" s="1"/>
      <c r="KP805" s="1"/>
      <c r="KQ805" s="1"/>
      <c r="KR805" s="1"/>
      <c r="KS805" s="1"/>
      <c r="KT805" s="1"/>
      <c r="KU805" s="1"/>
      <c r="KV805" s="1"/>
      <c r="KW805" s="1"/>
      <c r="KX805" s="1"/>
      <c r="KY805" s="1"/>
      <c r="KZ805" s="1"/>
      <c r="LA805" s="1"/>
      <c r="LB805" s="1"/>
      <c r="LC805" s="1"/>
      <c r="LD805" s="1"/>
      <c r="LE805" s="1"/>
      <c r="LF805" s="1"/>
      <c r="LG805" s="1"/>
      <c r="LH805" s="1"/>
      <c r="LI805" s="1"/>
      <c r="LJ805" s="1"/>
      <c r="LK805" s="1"/>
      <c r="LL805" s="1"/>
      <c r="LM805" s="1"/>
      <c r="LN805" s="1"/>
      <c r="LO805" s="1"/>
      <c r="LP805" s="1"/>
      <c r="LQ805" s="1"/>
      <c r="LR805" s="1"/>
      <c r="LS805" s="1"/>
      <c r="LT805" s="1"/>
      <c r="LU805" s="1"/>
      <c r="LV805" s="1"/>
      <c r="LW805" s="1"/>
      <c r="LX805" s="1"/>
      <c r="LY805" s="1"/>
      <c r="LZ805" s="1"/>
      <c r="MA805" s="1"/>
      <c r="MB805" s="1"/>
      <c r="MC805" s="1"/>
      <c r="MD805" s="1"/>
      <c r="ME805" s="1"/>
      <c r="MF805" s="1"/>
      <c r="MG805" s="1"/>
      <c r="MH805" s="1"/>
      <c r="MI805" s="1"/>
      <c r="MJ805" s="1"/>
      <c r="MK805" s="1"/>
      <c r="ML805" s="1"/>
      <c r="MM805" s="1"/>
      <c r="MN805" s="1"/>
      <c r="MO805" s="1"/>
      <c r="MP805" s="1"/>
      <c r="MQ805" s="1"/>
      <c r="MR805" s="1"/>
      <c r="MS805" s="1"/>
      <c r="MT805" s="1"/>
      <c r="MU805" s="1"/>
      <c r="MV805" s="1"/>
      <c r="MW805" s="1"/>
      <c r="MX805" s="1"/>
      <c r="MY805" s="1"/>
      <c r="MZ805" s="1"/>
      <c r="NA805" s="1"/>
      <c r="NB805" s="1"/>
      <c r="NC805" s="1"/>
      <c r="ND805" s="1"/>
      <c r="NE805" s="1"/>
      <c r="NF805" s="1"/>
      <c r="NG805" s="1"/>
      <c r="NH805" s="1"/>
      <c r="NI805" s="1"/>
      <c r="NJ805" s="1"/>
      <c r="NK805" s="1"/>
      <c r="NL805" s="1"/>
      <c r="NM805" s="1"/>
      <c r="NN805" s="1"/>
      <c r="NO805" s="1"/>
      <c r="NP805" s="1"/>
      <c r="NQ805" s="1"/>
      <c r="NR805" s="1"/>
      <c r="NS805" s="1"/>
      <c r="NT805" s="1"/>
      <c r="NU805" s="1"/>
      <c r="NV805" s="1"/>
      <c r="NW805" s="1"/>
      <c r="NX805" s="1"/>
      <c r="NY805" s="1"/>
      <c r="NZ805" s="1"/>
      <c r="OA805" s="1"/>
      <c r="OB805" s="1"/>
      <c r="OC805" s="1"/>
      <c r="OD805" s="1"/>
      <c r="OE805" s="1"/>
      <c r="OF805" s="1"/>
      <c r="OG805" s="1"/>
      <c r="OH805" s="1"/>
      <c r="OI805" s="1"/>
      <c r="OJ805" s="1"/>
      <c r="OK805" s="1"/>
      <c r="OL805" s="1"/>
      <c r="OM805" s="1"/>
      <c r="ON805" s="1"/>
      <c r="OO805" s="1"/>
      <c r="OP805" s="1"/>
      <c r="OQ805" s="1"/>
      <c r="OR805" s="1"/>
      <c r="OS805" s="1"/>
      <c r="OT805" s="1"/>
      <c r="OU805" s="1"/>
      <c r="OV805" s="1"/>
      <c r="OW805" s="1"/>
      <c r="OX805" s="1"/>
      <c r="OY805" s="1"/>
      <c r="OZ805" s="1"/>
      <c r="PA805" s="1"/>
      <c r="PB805" s="1"/>
      <c r="PC805" s="1"/>
      <c r="PD805" s="1"/>
      <c r="PE805" s="1"/>
      <c r="PF805" s="1"/>
      <c r="PG805" s="1"/>
      <c r="PH805" s="1"/>
      <c r="PI805" s="1"/>
      <c r="PJ805" s="1"/>
      <c r="PK805" s="1"/>
      <c r="PL805" s="1"/>
      <c r="PM805" s="1"/>
      <c r="PN805" s="1"/>
      <c r="PO805" s="1"/>
      <c r="PP805" s="1"/>
      <c r="PQ805" s="1"/>
      <c r="PR805" s="1"/>
      <c r="PS805" s="1"/>
      <c r="PT805" s="1"/>
      <c r="PU805" s="1"/>
      <c r="PV805" s="1"/>
      <c r="PW805" s="1"/>
      <c r="PX805" s="1"/>
      <c r="PY805" s="1"/>
      <c r="PZ805" s="1"/>
    </row>
    <row r="806" spans="1:442" s="92" customFormat="1" ht="64.5" customHeight="1" x14ac:dyDescent="0.3">
      <c r="A806" s="36"/>
      <c r="B806" s="225"/>
      <c r="C806" s="225"/>
      <c r="D806" s="225"/>
      <c r="E806" s="227"/>
      <c r="F806" s="227"/>
      <c r="G806" s="227"/>
      <c r="H806" s="225"/>
      <c r="I806" s="225"/>
      <c r="J806" s="11" t="s">
        <v>127</v>
      </c>
      <c r="K806" s="7" t="s">
        <v>128</v>
      </c>
      <c r="L806" s="7" t="s">
        <v>85</v>
      </c>
      <c r="M806" s="63">
        <v>111</v>
      </c>
      <c r="N806" s="273"/>
      <c r="O806" s="225"/>
      <c r="P806" s="225"/>
      <c r="Q806" s="225"/>
      <c r="R806" s="274"/>
      <c r="S806" s="274"/>
      <c r="T806" s="275"/>
      <c r="U806" s="275"/>
      <c r="V806" s="276"/>
      <c r="W806" s="276"/>
      <c r="X806" s="276"/>
      <c r="Y806" s="276"/>
      <c r="Z806" s="276"/>
      <c r="AA806" s="276"/>
      <c r="AB806" s="276"/>
      <c r="AC806" s="273"/>
      <c r="AD806" s="272"/>
      <c r="AE806" s="272"/>
      <c r="AF806" s="225"/>
      <c r="AG806" s="273"/>
      <c r="AH806" s="273"/>
      <c r="AI806" s="273"/>
      <c r="AJ806" s="225"/>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c r="KJ806" s="1"/>
      <c r="KK806" s="1"/>
      <c r="KL806" s="1"/>
      <c r="KM806" s="1"/>
      <c r="KN806" s="1"/>
      <c r="KO806" s="1"/>
      <c r="KP806" s="1"/>
      <c r="KQ806" s="1"/>
      <c r="KR806" s="1"/>
      <c r="KS806" s="1"/>
      <c r="KT806" s="1"/>
      <c r="KU806" s="1"/>
      <c r="KV806" s="1"/>
      <c r="KW806" s="1"/>
      <c r="KX806" s="1"/>
      <c r="KY806" s="1"/>
      <c r="KZ806" s="1"/>
      <c r="LA806" s="1"/>
      <c r="LB806" s="1"/>
      <c r="LC806" s="1"/>
      <c r="LD806" s="1"/>
      <c r="LE806" s="1"/>
      <c r="LF806" s="1"/>
      <c r="LG806" s="1"/>
      <c r="LH806" s="1"/>
      <c r="LI806" s="1"/>
      <c r="LJ806" s="1"/>
      <c r="LK806" s="1"/>
      <c r="LL806" s="1"/>
      <c r="LM806" s="1"/>
      <c r="LN806" s="1"/>
      <c r="LO806" s="1"/>
      <c r="LP806" s="1"/>
      <c r="LQ806" s="1"/>
      <c r="LR806" s="1"/>
      <c r="LS806" s="1"/>
      <c r="LT806" s="1"/>
      <c r="LU806" s="1"/>
      <c r="LV806" s="1"/>
      <c r="LW806" s="1"/>
      <c r="LX806" s="1"/>
      <c r="LY806" s="1"/>
      <c r="LZ806" s="1"/>
      <c r="MA806" s="1"/>
      <c r="MB806" s="1"/>
      <c r="MC806" s="1"/>
      <c r="MD806" s="1"/>
      <c r="ME806" s="1"/>
      <c r="MF806" s="1"/>
      <c r="MG806" s="1"/>
      <c r="MH806" s="1"/>
      <c r="MI806" s="1"/>
      <c r="MJ806" s="1"/>
      <c r="MK806" s="1"/>
      <c r="ML806" s="1"/>
      <c r="MM806" s="1"/>
      <c r="MN806" s="1"/>
      <c r="MO806" s="1"/>
      <c r="MP806" s="1"/>
      <c r="MQ806" s="1"/>
      <c r="MR806" s="1"/>
      <c r="MS806" s="1"/>
      <c r="MT806" s="1"/>
      <c r="MU806" s="1"/>
      <c r="MV806" s="1"/>
      <c r="MW806" s="1"/>
      <c r="MX806" s="1"/>
      <c r="MY806" s="1"/>
      <c r="MZ806" s="1"/>
      <c r="NA806" s="1"/>
      <c r="NB806" s="1"/>
      <c r="NC806" s="1"/>
      <c r="ND806" s="1"/>
      <c r="NE806" s="1"/>
      <c r="NF806" s="1"/>
      <c r="NG806" s="1"/>
      <c r="NH806" s="1"/>
      <c r="NI806" s="1"/>
      <c r="NJ806" s="1"/>
      <c r="NK806" s="1"/>
      <c r="NL806" s="1"/>
      <c r="NM806" s="1"/>
      <c r="NN806" s="1"/>
      <c r="NO806" s="1"/>
      <c r="NP806" s="1"/>
      <c r="NQ806" s="1"/>
      <c r="NR806" s="1"/>
      <c r="NS806" s="1"/>
      <c r="NT806" s="1"/>
      <c r="NU806" s="1"/>
      <c r="NV806" s="1"/>
      <c r="NW806" s="1"/>
      <c r="NX806" s="1"/>
      <c r="NY806" s="1"/>
      <c r="NZ806" s="1"/>
      <c r="OA806" s="1"/>
      <c r="OB806" s="1"/>
      <c r="OC806" s="1"/>
      <c r="OD806" s="1"/>
      <c r="OE806" s="1"/>
      <c r="OF806" s="1"/>
      <c r="OG806" s="1"/>
      <c r="OH806" s="1"/>
      <c r="OI806" s="1"/>
      <c r="OJ806" s="1"/>
      <c r="OK806" s="1"/>
      <c r="OL806" s="1"/>
      <c r="OM806" s="1"/>
      <c r="ON806" s="1"/>
      <c r="OO806" s="1"/>
      <c r="OP806" s="1"/>
      <c r="OQ806" s="1"/>
      <c r="OR806" s="1"/>
      <c r="OS806" s="1"/>
      <c r="OT806" s="1"/>
      <c r="OU806" s="1"/>
      <c r="OV806" s="1"/>
      <c r="OW806" s="1"/>
      <c r="OX806" s="1"/>
      <c r="OY806" s="1"/>
      <c r="OZ806" s="1"/>
      <c r="PA806" s="1"/>
      <c r="PB806" s="1"/>
      <c r="PC806" s="1"/>
      <c r="PD806" s="1"/>
      <c r="PE806" s="1"/>
      <c r="PF806" s="1"/>
      <c r="PG806" s="1"/>
      <c r="PH806" s="1"/>
      <c r="PI806" s="1"/>
      <c r="PJ806" s="1"/>
      <c r="PK806" s="1"/>
      <c r="PL806" s="1"/>
      <c r="PM806" s="1"/>
      <c r="PN806" s="1"/>
      <c r="PO806" s="1"/>
      <c r="PP806" s="1"/>
      <c r="PQ806" s="1"/>
      <c r="PR806" s="1"/>
      <c r="PS806" s="1"/>
      <c r="PT806" s="1"/>
      <c r="PU806" s="1"/>
      <c r="PV806" s="1"/>
      <c r="PW806" s="1"/>
      <c r="PX806" s="1"/>
      <c r="PY806" s="1"/>
      <c r="PZ806" s="1"/>
    </row>
    <row r="807" spans="1:442" s="92" customFormat="1" ht="96.6" x14ac:dyDescent="0.3">
      <c r="A807" s="36"/>
      <c r="B807" s="225" t="s">
        <v>571</v>
      </c>
      <c r="C807" s="225" t="s">
        <v>572</v>
      </c>
      <c r="D807" s="225" t="s">
        <v>106</v>
      </c>
      <c r="E807" s="227" t="s">
        <v>67</v>
      </c>
      <c r="F807" s="227" t="s">
        <v>134</v>
      </c>
      <c r="G807" s="227" t="s">
        <v>147</v>
      </c>
      <c r="H807" s="225" t="s">
        <v>70</v>
      </c>
      <c r="I807" s="225" t="s">
        <v>79</v>
      </c>
      <c r="J807" s="11" t="s">
        <v>208</v>
      </c>
      <c r="K807" s="7" t="s">
        <v>107</v>
      </c>
      <c r="L807" s="7" t="s">
        <v>86</v>
      </c>
      <c r="M807" s="7">
        <v>40</v>
      </c>
      <c r="N807" s="273" t="s">
        <v>108</v>
      </c>
      <c r="O807" s="225" t="s">
        <v>574</v>
      </c>
      <c r="P807" s="225" t="s">
        <v>75</v>
      </c>
      <c r="Q807" s="225" t="s">
        <v>76</v>
      </c>
      <c r="R807" s="274" t="s">
        <v>77</v>
      </c>
      <c r="S807" s="274" t="s">
        <v>109</v>
      </c>
      <c r="T807" s="275">
        <f>V807+Y807</f>
        <v>43025.22</v>
      </c>
      <c r="U807" s="275" t="s">
        <v>79</v>
      </c>
      <c r="V807" s="276">
        <v>36571.440000000002</v>
      </c>
      <c r="W807" s="276" t="s">
        <v>98</v>
      </c>
      <c r="X807" s="276" t="s">
        <v>79</v>
      </c>
      <c r="Y807" s="276">
        <v>6453.78</v>
      </c>
      <c r="Z807" s="276" t="s">
        <v>98</v>
      </c>
      <c r="AA807" s="276" t="s">
        <v>79</v>
      </c>
      <c r="AB807" s="276">
        <v>14296.34</v>
      </c>
      <c r="AC807" s="273" t="s">
        <v>149</v>
      </c>
      <c r="AD807" s="272" t="s">
        <v>79</v>
      </c>
      <c r="AE807" s="272">
        <f>V807+Y807</f>
        <v>43025.22</v>
      </c>
      <c r="AF807" s="225" t="s">
        <v>79</v>
      </c>
      <c r="AG807" s="273" t="s">
        <v>33</v>
      </c>
      <c r="AH807" s="273" t="s">
        <v>160</v>
      </c>
      <c r="AI807" s="273" t="s">
        <v>295</v>
      </c>
      <c r="AJ807" s="225"/>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c r="KJ807" s="1"/>
      <c r="KK807" s="1"/>
      <c r="KL807" s="1"/>
      <c r="KM807" s="1"/>
      <c r="KN807" s="1"/>
      <c r="KO807" s="1"/>
      <c r="KP807" s="1"/>
      <c r="KQ807" s="1"/>
      <c r="KR807" s="1"/>
      <c r="KS807" s="1"/>
      <c r="KT807" s="1"/>
      <c r="KU807" s="1"/>
      <c r="KV807" s="1"/>
      <c r="KW807" s="1"/>
      <c r="KX807" s="1"/>
      <c r="KY807" s="1"/>
      <c r="KZ807" s="1"/>
      <c r="LA807" s="1"/>
      <c r="LB807" s="1"/>
      <c r="LC807" s="1"/>
      <c r="LD807" s="1"/>
      <c r="LE807" s="1"/>
      <c r="LF807" s="1"/>
      <c r="LG807" s="1"/>
      <c r="LH807" s="1"/>
      <c r="LI807" s="1"/>
      <c r="LJ807" s="1"/>
      <c r="LK807" s="1"/>
      <c r="LL807" s="1"/>
      <c r="LM807" s="1"/>
      <c r="LN807" s="1"/>
      <c r="LO807" s="1"/>
      <c r="LP807" s="1"/>
      <c r="LQ807" s="1"/>
      <c r="LR807" s="1"/>
      <c r="LS807" s="1"/>
      <c r="LT807" s="1"/>
      <c r="LU807" s="1"/>
      <c r="LV807" s="1"/>
      <c r="LW807" s="1"/>
      <c r="LX807" s="1"/>
      <c r="LY807" s="1"/>
      <c r="LZ807" s="1"/>
      <c r="MA807" s="1"/>
      <c r="MB807" s="1"/>
      <c r="MC807" s="1"/>
      <c r="MD807" s="1"/>
      <c r="ME807" s="1"/>
      <c r="MF807" s="1"/>
      <c r="MG807" s="1"/>
      <c r="MH807" s="1"/>
      <c r="MI807" s="1"/>
      <c r="MJ807" s="1"/>
      <c r="MK807" s="1"/>
      <c r="ML807" s="1"/>
      <c r="MM807" s="1"/>
      <c r="MN807" s="1"/>
      <c r="MO807" s="1"/>
      <c r="MP807" s="1"/>
      <c r="MQ807" s="1"/>
      <c r="MR807" s="1"/>
      <c r="MS807" s="1"/>
      <c r="MT807" s="1"/>
      <c r="MU807" s="1"/>
      <c r="MV807" s="1"/>
      <c r="MW807" s="1"/>
      <c r="MX807" s="1"/>
      <c r="MY807" s="1"/>
      <c r="MZ807" s="1"/>
      <c r="NA807" s="1"/>
      <c r="NB807" s="1"/>
      <c r="NC807" s="1"/>
      <c r="ND807" s="1"/>
      <c r="NE807" s="1"/>
      <c r="NF807" s="1"/>
      <c r="NG807" s="1"/>
      <c r="NH807" s="1"/>
      <c r="NI807" s="1"/>
      <c r="NJ807" s="1"/>
      <c r="NK807" s="1"/>
      <c r="NL807" s="1"/>
      <c r="NM807" s="1"/>
      <c r="NN807" s="1"/>
      <c r="NO807" s="1"/>
      <c r="NP807" s="1"/>
      <c r="NQ807" s="1"/>
      <c r="NR807" s="1"/>
      <c r="NS807" s="1"/>
      <c r="NT807" s="1"/>
      <c r="NU807" s="1"/>
      <c r="NV807" s="1"/>
      <c r="NW807" s="1"/>
      <c r="NX807" s="1"/>
      <c r="NY807" s="1"/>
      <c r="NZ807" s="1"/>
      <c r="OA807" s="1"/>
      <c r="OB807" s="1"/>
      <c r="OC807" s="1"/>
      <c r="OD807" s="1"/>
      <c r="OE807" s="1"/>
      <c r="OF807" s="1"/>
      <c r="OG807" s="1"/>
      <c r="OH807" s="1"/>
      <c r="OI807" s="1"/>
      <c r="OJ807" s="1"/>
      <c r="OK807" s="1"/>
      <c r="OL807" s="1"/>
      <c r="OM807" s="1"/>
      <c r="ON807" s="1"/>
      <c r="OO807" s="1"/>
      <c r="OP807" s="1"/>
      <c r="OQ807" s="1"/>
      <c r="OR807" s="1"/>
      <c r="OS807" s="1"/>
      <c r="OT807" s="1"/>
      <c r="OU807" s="1"/>
      <c r="OV807" s="1"/>
      <c r="OW807" s="1"/>
      <c r="OX807" s="1"/>
      <c r="OY807" s="1"/>
      <c r="OZ807" s="1"/>
      <c r="PA807" s="1"/>
      <c r="PB807" s="1"/>
      <c r="PC807" s="1"/>
      <c r="PD807" s="1"/>
      <c r="PE807" s="1"/>
      <c r="PF807" s="1"/>
      <c r="PG807" s="1"/>
      <c r="PH807" s="1"/>
      <c r="PI807" s="1"/>
      <c r="PJ807" s="1"/>
      <c r="PK807" s="1"/>
      <c r="PL807" s="1"/>
      <c r="PM807" s="1"/>
      <c r="PN807" s="1"/>
      <c r="PO807" s="1"/>
      <c r="PP807" s="1"/>
      <c r="PQ807" s="1"/>
      <c r="PR807" s="1"/>
      <c r="PS807" s="1"/>
      <c r="PT807" s="1"/>
      <c r="PU807" s="1"/>
      <c r="PV807" s="1"/>
      <c r="PW807" s="1"/>
      <c r="PX807" s="1"/>
      <c r="PY807" s="1"/>
      <c r="PZ807" s="1"/>
    </row>
    <row r="808" spans="1:442" s="92" customFormat="1" ht="56.7" customHeight="1" x14ac:dyDescent="0.3">
      <c r="A808" s="36"/>
      <c r="B808" s="225"/>
      <c r="C808" s="225"/>
      <c r="D808" s="225"/>
      <c r="E808" s="227"/>
      <c r="F808" s="227"/>
      <c r="G808" s="227"/>
      <c r="H808" s="225"/>
      <c r="I808" s="225"/>
      <c r="J808" s="11" t="s">
        <v>111</v>
      </c>
      <c r="K808" s="7" t="s">
        <v>112</v>
      </c>
      <c r="L808" s="7" t="s">
        <v>85</v>
      </c>
      <c r="M808" s="7">
        <v>4</v>
      </c>
      <c r="N808" s="273"/>
      <c r="O808" s="225"/>
      <c r="P808" s="225"/>
      <c r="Q808" s="225"/>
      <c r="R808" s="274"/>
      <c r="S808" s="274"/>
      <c r="T808" s="275"/>
      <c r="U808" s="275"/>
      <c r="V808" s="276"/>
      <c r="W808" s="276"/>
      <c r="X808" s="276"/>
      <c r="Y808" s="276"/>
      <c r="Z808" s="276"/>
      <c r="AA808" s="276"/>
      <c r="AB808" s="276"/>
      <c r="AC808" s="273"/>
      <c r="AD808" s="272"/>
      <c r="AE808" s="272"/>
      <c r="AF808" s="225"/>
      <c r="AG808" s="273"/>
      <c r="AH808" s="273"/>
      <c r="AI808" s="273"/>
      <c r="AJ808" s="225"/>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c r="KJ808" s="1"/>
      <c r="KK808" s="1"/>
      <c r="KL808" s="1"/>
      <c r="KM808" s="1"/>
      <c r="KN808" s="1"/>
      <c r="KO808" s="1"/>
      <c r="KP808" s="1"/>
      <c r="KQ808" s="1"/>
      <c r="KR808" s="1"/>
      <c r="KS808" s="1"/>
      <c r="KT808" s="1"/>
      <c r="KU808" s="1"/>
      <c r="KV808" s="1"/>
      <c r="KW808" s="1"/>
      <c r="KX808" s="1"/>
      <c r="KY808" s="1"/>
      <c r="KZ808" s="1"/>
      <c r="LA808" s="1"/>
      <c r="LB808" s="1"/>
      <c r="LC808" s="1"/>
      <c r="LD808" s="1"/>
      <c r="LE808" s="1"/>
      <c r="LF808" s="1"/>
      <c r="LG808" s="1"/>
      <c r="LH808" s="1"/>
      <c r="LI808" s="1"/>
      <c r="LJ808" s="1"/>
      <c r="LK808" s="1"/>
      <c r="LL808" s="1"/>
      <c r="LM808" s="1"/>
      <c r="LN808" s="1"/>
      <c r="LO808" s="1"/>
      <c r="LP808" s="1"/>
      <c r="LQ808" s="1"/>
      <c r="LR808" s="1"/>
      <c r="LS808" s="1"/>
      <c r="LT808" s="1"/>
      <c r="LU808" s="1"/>
      <c r="LV808" s="1"/>
      <c r="LW808" s="1"/>
      <c r="LX808" s="1"/>
      <c r="LY808" s="1"/>
      <c r="LZ808" s="1"/>
      <c r="MA808" s="1"/>
      <c r="MB808" s="1"/>
      <c r="MC808" s="1"/>
      <c r="MD808" s="1"/>
      <c r="ME808" s="1"/>
      <c r="MF808" s="1"/>
      <c r="MG808" s="1"/>
      <c r="MH808" s="1"/>
      <c r="MI808" s="1"/>
      <c r="MJ808" s="1"/>
      <c r="MK808" s="1"/>
      <c r="ML808" s="1"/>
      <c r="MM808" s="1"/>
      <c r="MN808" s="1"/>
      <c r="MO808" s="1"/>
      <c r="MP808" s="1"/>
      <c r="MQ808" s="1"/>
      <c r="MR808" s="1"/>
      <c r="MS808" s="1"/>
      <c r="MT808" s="1"/>
      <c r="MU808" s="1"/>
      <c r="MV808" s="1"/>
      <c r="MW808" s="1"/>
      <c r="MX808" s="1"/>
      <c r="MY808" s="1"/>
      <c r="MZ808" s="1"/>
      <c r="NA808" s="1"/>
      <c r="NB808" s="1"/>
      <c r="NC808" s="1"/>
      <c r="ND808" s="1"/>
      <c r="NE808" s="1"/>
      <c r="NF808" s="1"/>
      <c r="NG808" s="1"/>
      <c r="NH808" s="1"/>
      <c r="NI808" s="1"/>
      <c r="NJ808" s="1"/>
      <c r="NK808" s="1"/>
      <c r="NL808" s="1"/>
      <c r="NM808" s="1"/>
      <c r="NN808" s="1"/>
      <c r="NO808" s="1"/>
      <c r="NP808" s="1"/>
      <c r="NQ808" s="1"/>
      <c r="NR808" s="1"/>
      <c r="NS808" s="1"/>
      <c r="NT808" s="1"/>
      <c r="NU808" s="1"/>
      <c r="NV808" s="1"/>
      <c r="NW808" s="1"/>
      <c r="NX808" s="1"/>
      <c r="NY808" s="1"/>
      <c r="NZ808" s="1"/>
      <c r="OA808" s="1"/>
      <c r="OB808" s="1"/>
      <c r="OC808" s="1"/>
      <c r="OD808" s="1"/>
      <c r="OE808" s="1"/>
      <c r="OF808" s="1"/>
      <c r="OG808" s="1"/>
      <c r="OH808" s="1"/>
      <c r="OI808" s="1"/>
      <c r="OJ808" s="1"/>
      <c r="OK808" s="1"/>
      <c r="OL808" s="1"/>
      <c r="OM808" s="1"/>
      <c r="ON808" s="1"/>
      <c r="OO808" s="1"/>
      <c r="OP808" s="1"/>
      <c r="OQ808" s="1"/>
      <c r="OR808" s="1"/>
      <c r="OS808" s="1"/>
      <c r="OT808" s="1"/>
      <c r="OU808" s="1"/>
      <c r="OV808" s="1"/>
      <c r="OW808" s="1"/>
      <c r="OX808" s="1"/>
      <c r="OY808" s="1"/>
      <c r="OZ808" s="1"/>
      <c r="PA808" s="1"/>
      <c r="PB808" s="1"/>
      <c r="PC808" s="1"/>
      <c r="PD808" s="1"/>
      <c r="PE808" s="1"/>
      <c r="PF808" s="1"/>
      <c r="PG808" s="1"/>
      <c r="PH808" s="1"/>
      <c r="PI808" s="1"/>
      <c r="PJ808" s="1"/>
      <c r="PK808" s="1"/>
      <c r="PL808" s="1"/>
      <c r="PM808" s="1"/>
      <c r="PN808" s="1"/>
      <c r="PO808" s="1"/>
      <c r="PP808" s="1"/>
      <c r="PQ808" s="1"/>
      <c r="PR808" s="1"/>
      <c r="PS808" s="1"/>
      <c r="PT808" s="1"/>
      <c r="PU808" s="1"/>
      <c r="PV808" s="1"/>
      <c r="PW808" s="1"/>
      <c r="PX808" s="1"/>
      <c r="PY808" s="1"/>
      <c r="PZ808" s="1"/>
    </row>
    <row r="809" spans="1:442" s="92" customFormat="1" ht="64.5" customHeight="1" x14ac:dyDescent="0.3">
      <c r="A809" s="36"/>
      <c r="B809" s="225"/>
      <c r="C809" s="225"/>
      <c r="D809" s="225"/>
      <c r="E809" s="227"/>
      <c r="F809" s="227"/>
      <c r="G809" s="227"/>
      <c r="H809" s="225"/>
      <c r="I809" s="225"/>
      <c r="J809" s="11" t="s">
        <v>127</v>
      </c>
      <c r="K809" s="7" t="s">
        <v>128</v>
      </c>
      <c r="L809" s="7" t="s">
        <v>85</v>
      </c>
      <c r="M809" s="63">
        <v>50</v>
      </c>
      <c r="N809" s="273"/>
      <c r="O809" s="225"/>
      <c r="P809" s="225"/>
      <c r="Q809" s="225"/>
      <c r="R809" s="274"/>
      <c r="S809" s="274"/>
      <c r="T809" s="275"/>
      <c r="U809" s="275"/>
      <c r="V809" s="276"/>
      <c r="W809" s="276"/>
      <c r="X809" s="276"/>
      <c r="Y809" s="276"/>
      <c r="Z809" s="276"/>
      <c r="AA809" s="276"/>
      <c r="AB809" s="276"/>
      <c r="AC809" s="273"/>
      <c r="AD809" s="272"/>
      <c r="AE809" s="272"/>
      <c r="AF809" s="225"/>
      <c r="AG809" s="273"/>
      <c r="AH809" s="273"/>
      <c r="AI809" s="273"/>
      <c r="AJ809" s="225"/>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c r="KJ809" s="1"/>
      <c r="KK809" s="1"/>
      <c r="KL809" s="1"/>
      <c r="KM809" s="1"/>
      <c r="KN809" s="1"/>
      <c r="KO809" s="1"/>
      <c r="KP809" s="1"/>
      <c r="KQ809" s="1"/>
      <c r="KR809" s="1"/>
      <c r="KS809" s="1"/>
      <c r="KT809" s="1"/>
      <c r="KU809" s="1"/>
      <c r="KV809" s="1"/>
      <c r="KW809" s="1"/>
      <c r="KX809" s="1"/>
      <c r="KY809" s="1"/>
      <c r="KZ809" s="1"/>
      <c r="LA809" s="1"/>
      <c r="LB809" s="1"/>
      <c r="LC809" s="1"/>
      <c r="LD809" s="1"/>
      <c r="LE809" s="1"/>
      <c r="LF809" s="1"/>
      <c r="LG809" s="1"/>
      <c r="LH809" s="1"/>
      <c r="LI809" s="1"/>
      <c r="LJ809" s="1"/>
      <c r="LK809" s="1"/>
      <c r="LL809" s="1"/>
      <c r="LM809" s="1"/>
      <c r="LN809" s="1"/>
      <c r="LO809" s="1"/>
      <c r="LP809" s="1"/>
      <c r="LQ809" s="1"/>
      <c r="LR809" s="1"/>
      <c r="LS809" s="1"/>
      <c r="LT809" s="1"/>
      <c r="LU809" s="1"/>
      <c r="LV809" s="1"/>
      <c r="LW809" s="1"/>
      <c r="LX809" s="1"/>
      <c r="LY809" s="1"/>
      <c r="LZ809" s="1"/>
      <c r="MA809" s="1"/>
      <c r="MB809" s="1"/>
      <c r="MC809" s="1"/>
      <c r="MD809" s="1"/>
      <c r="ME809" s="1"/>
      <c r="MF809" s="1"/>
      <c r="MG809" s="1"/>
      <c r="MH809" s="1"/>
      <c r="MI809" s="1"/>
      <c r="MJ809" s="1"/>
      <c r="MK809" s="1"/>
      <c r="ML809" s="1"/>
      <c r="MM809" s="1"/>
      <c r="MN809" s="1"/>
      <c r="MO809" s="1"/>
      <c r="MP809" s="1"/>
      <c r="MQ809" s="1"/>
      <c r="MR809" s="1"/>
      <c r="MS809" s="1"/>
      <c r="MT809" s="1"/>
      <c r="MU809" s="1"/>
      <c r="MV809" s="1"/>
      <c r="MW809" s="1"/>
      <c r="MX809" s="1"/>
      <c r="MY809" s="1"/>
      <c r="MZ809" s="1"/>
      <c r="NA809" s="1"/>
      <c r="NB809" s="1"/>
      <c r="NC809" s="1"/>
      <c r="ND809" s="1"/>
      <c r="NE809" s="1"/>
      <c r="NF809" s="1"/>
      <c r="NG809" s="1"/>
      <c r="NH809" s="1"/>
      <c r="NI809" s="1"/>
      <c r="NJ809" s="1"/>
      <c r="NK809" s="1"/>
      <c r="NL809" s="1"/>
      <c r="NM809" s="1"/>
      <c r="NN809" s="1"/>
      <c r="NO809" s="1"/>
      <c r="NP809" s="1"/>
      <c r="NQ809" s="1"/>
      <c r="NR809" s="1"/>
      <c r="NS809" s="1"/>
      <c r="NT809" s="1"/>
      <c r="NU809" s="1"/>
      <c r="NV809" s="1"/>
      <c r="NW809" s="1"/>
      <c r="NX809" s="1"/>
      <c r="NY809" s="1"/>
      <c r="NZ809" s="1"/>
      <c r="OA809" s="1"/>
      <c r="OB809" s="1"/>
      <c r="OC809" s="1"/>
      <c r="OD809" s="1"/>
      <c r="OE809" s="1"/>
      <c r="OF809" s="1"/>
      <c r="OG809" s="1"/>
      <c r="OH809" s="1"/>
      <c r="OI809" s="1"/>
      <c r="OJ809" s="1"/>
      <c r="OK809" s="1"/>
      <c r="OL809" s="1"/>
      <c r="OM809" s="1"/>
      <c r="ON809" s="1"/>
      <c r="OO809" s="1"/>
      <c r="OP809" s="1"/>
      <c r="OQ809" s="1"/>
      <c r="OR809" s="1"/>
      <c r="OS809" s="1"/>
      <c r="OT809" s="1"/>
      <c r="OU809" s="1"/>
      <c r="OV809" s="1"/>
      <c r="OW809" s="1"/>
      <c r="OX809" s="1"/>
      <c r="OY809" s="1"/>
      <c r="OZ809" s="1"/>
      <c r="PA809" s="1"/>
      <c r="PB809" s="1"/>
      <c r="PC809" s="1"/>
      <c r="PD809" s="1"/>
      <c r="PE809" s="1"/>
      <c r="PF809" s="1"/>
      <c r="PG809" s="1"/>
      <c r="PH809" s="1"/>
      <c r="PI809" s="1"/>
      <c r="PJ809" s="1"/>
      <c r="PK809" s="1"/>
      <c r="PL809" s="1"/>
      <c r="PM809" s="1"/>
      <c r="PN809" s="1"/>
      <c r="PO809" s="1"/>
      <c r="PP809" s="1"/>
      <c r="PQ809" s="1"/>
      <c r="PR809" s="1"/>
      <c r="PS809" s="1"/>
      <c r="PT809" s="1"/>
      <c r="PU809" s="1"/>
      <c r="PV809" s="1"/>
      <c r="PW809" s="1"/>
      <c r="PX809" s="1"/>
      <c r="PY809" s="1"/>
      <c r="PZ809" s="1"/>
    </row>
    <row r="810" spans="1:442" s="92" customFormat="1" ht="96.6" x14ac:dyDescent="0.3">
      <c r="A810" s="36"/>
      <c r="B810" s="225" t="s">
        <v>573</v>
      </c>
      <c r="C810" s="225" t="s">
        <v>570</v>
      </c>
      <c r="D810" s="225" t="s">
        <v>106</v>
      </c>
      <c r="E810" s="227" t="s">
        <v>67</v>
      </c>
      <c r="F810" s="227" t="s">
        <v>134</v>
      </c>
      <c r="G810" s="227" t="s">
        <v>147</v>
      </c>
      <c r="H810" s="225" t="s">
        <v>70</v>
      </c>
      <c r="I810" s="225" t="s">
        <v>79</v>
      </c>
      <c r="J810" s="11" t="s">
        <v>208</v>
      </c>
      <c r="K810" s="7" t="s">
        <v>107</v>
      </c>
      <c r="L810" s="7" t="s">
        <v>86</v>
      </c>
      <c r="M810" s="7">
        <v>40</v>
      </c>
      <c r="N810" s="273" t="s">
        <v>108</v>
      </c>
      <c r="O810" s="225" t="s">
        <v>574</v>
      </c>
      <c r="P810" s="225" t="s">
        <v>75</v>
      </c>
      <c r="Q810" s="225" t="s">
        <v>76</v>
      </c>
      <c r="R810" s="274" t="s">
        <v>77</v>
      </c>
      <c r="S810" s="274" t="s">
        <v>109</v>
      </c>
      <c r="T810" s="275">
        <f>V810+Y810</f>
        <v>57158.049999999996</v>
      </c>
      <c r="U810" s="275" t="s">
        <v>79</v>
      </c>
      <c r="V810" s="276">
        <v>48584.34</v>
      </c>
      <c r="W810" s="276" t="s">
        <v>98</v>
      </c>
      <c r="X810" s="276" t="s">
        <v>79</v>
      </c>
      <c r="Y810" s="276">
        <v>8573.7099999999991</v>
      </c>
      <c r="Z810" s="276" t="s">
        <v>98</v>
      </c>
      <c r="AA810" s="276" t="s">
        <v>79</v>
      </c>
      <c r="AB810" s="276">
        <v>18923.02</v>
      </c>
      <c r="AC810" s="273" t="s">
        <v>149</v>
      </c>
      <c r="AD810" s="272" t="s">
        <v>79</v>
      </c>
      <c r="AE810" s="272">
        <f>V810+Y810</f>
        <v>57158.049999999996</v>
      </c>
      <c r="AF810" s="225" t="s">
        <v>79</v>
      </c>
      <c r="AG810" s="273" t="s">
        <v>33</v>
      </c>
      <c r="AH810" s="273" t="s">
        <v>160</v>
      </c>
      <c r="AI810" s="273" t="s">
        <v>295</v>
      </c>
      <c r="AJ810" s="225"/>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c r="KJ810" s="1"/>
      <c r="KK810" s="1"/>
      <c r="KL810" s="1"/>
      <c r="KM810" s="1"/>
      <c r="KN810" s="1"/>
      <c r="KO810" s="1"/>
      <c r="KP810" s="1"/>
      <c r="KQ810" s="1"/>
      <c r="KR810" s="1"/>
      <c r="KS810" s="1"/>
      <c r="KT810" s="1"/>
      <c r="KU810" s="1"/>
      <c r="KV810" s="1"/>
      <c r="KW810" s="1"/>
      <c r="KX810" s="1"/>
      <c r="KY810" s="1"/>
      <c r="KZ810" s="1"/>
      <c r="LA810" s="1"/>
      <c r="LB810" s="1"/>
      <c r="LC810" s="1"/>
      <c r="LD810" s="1"/>
      <c r="LE810" s="1"/>
      <c r="LF810" s="1"/>
      <c r="LG810" s="1"/>
      <c r="LH810" s="1"/>
      <c r="LI810" s="1"/>
      <c r="LJ810" s="1"/>
      <c r="LK810" s="1"/>
      <c r="LL810" s="1"/>
      <c r="LM810" s="1"/>
      <c r="LN810" s="1"/>
      <c r="LO810" s="1"/>
      <c r="LP810" s="1"/>
      <c r="LQ810" s="1"/>
      <c r="LR810" s="1"/>
      <c r="LS810" s="1"/>
      <c r="LT810" s="1"/>
      <c r="LU810" s="1"/>
      <c r="LV810" s="1"/>
      <c r="LW810" s="1"/>
      <c r="LX810" s="1"/>
      <c r="LY810" s="1"/>
      <c r="LZ810" s="1"/>
      <c r="MA810" s="1"/>
      <c r="MB810" s="1"/>
      <c r="MC810" s="1"/>
      <c r="MD810" s="1"/>
      <c r="ME810" s="1"/>
      <c r="MF810" s="1"/>
      <c r="MG810" s="1"/>
      <c r="MH810" s="1"/>
      <c r="MI810" s="1"/>
      <c r="MJ810" s="1"/>
      <c r="MK810" s="1"/>
      <c r="ML810" s="1"/>
      <c r="MM810" s="1"/>
      <c r="MN810" s="1"/>
      <c r="MO810" s="1"/>
      <c r="MP810" s="1"/>
      <c r="MQ810" s="1"/>
      <c r="MR810" s="1"/>
      <c r="MS810" s="1"/>
      <c r="MT810" s="1"/>
      <c r="MU810" s="1"/>
      <c r="MV810" s="1"/>
      <c r="MW810" s="1"/>
      <c r="MX810" s="1"/>
      <c r="MY810" s="1"/>
      <c r="MZ810" s="1"/>
      <c r="NA810" s="1"/>
      <c r="NB810" s="1"/>
      <c r="NC810" s="1"/>
      <c r="ND810" s="1"/>
      <c r="NE810" s="1"/>
      <c r="NF810" s="1"/>
      <c r="NG810" s="1"/>
      <c r="NH810" s="1"/>
      <c r="NI810" s="1"/>
      <c r="NJ810" s="1"/>
      <c r="NK810" s="1"/>
      <c r="NL810" s="1"/>
      <c r="NM810" s="1"/>
      <c r="NN810" s="1"/>
      <c r="NO810" s="1"/>
      <c r="NP810" s="1"/>
      <c r="NQ810" s="1"/>
      <c r="NR810" s="1"/>
      <c r="NS810" s="1"/>
      <c r="NT810" s="1"/>
      <c r="NU810" s="1"/>
      <c r="NV810" s="1"/>
      <c r="NW810" s="1"/>
      <c r="NX810" s="1"/>
      <c r="NY810" s="1"/>
      <c r="NZ810" s="1"/>
      <c r="OA810" s="1"/>
      <c r="OB810" s="1"/>
      <c r="OC810" s="1"/>
      <c r="OD810" s="1"/>
      <c r="OE810" s="1"/>
      <c r="OF810" s="1"/>
      <c r="OG810" s="1"/>
      <c r="OH810" s="1"/>
      <c r="OI810" s="1"/>
      <c r="OJ810" s="1"/>
      <c r="OK810" s="1"/>
      <c r="OL810" s="1"/>
      <c r="OM810" s="1"/>
      <c r="ON810" s="1"/>
      <c r="OO810" s="1"/>
      <c r="OP810" s="1"/>
      <c r="OQ810" s="1"/>
      <c r="OR810" s="1"/>
      <c r="OS810" s="1"/>
      <c r="OT810" s="1"/>
      <c r="OU810" s="1"/>
      <c r="OV810" s="1"/>
      <c r="OW810" s="1"/>
      <c r="OX810" s="1"/>
      <c r="OY810" s="1"/>
      <c r="OZ810" s="1"/>
      <c r="PA810" s="1"/>
      <c r="PB810" s="1"/>
      <c r="PC810" s="1"/>
      <c r="PD810" s="1"/>
      <c r="PE810" s="1"/>
      <c r="PF810" s="1"/>
      <c r="PG810" s="1"/>
      <c r="PH810" s="1"/>
      <c r="PI810" s="1"/>
      <c r="PJ810" s="1"/>
      <c r="PK810" s="1"/>
      <c r="PL810" s="1"/>
      <c r="PM810" s="1"/>
      <c r="PN810" s="1"/>
      <c r="PO810" s="1"/>
      <c r="PP810" s="1"/>
      <c r="PQ810" s="1"/>
      <c r="PR810" s="1"/>
      <c r="PS810" s="1"/>
      <c r="PT810" s="1"/>
      <c r="PU810" s="1"/>
      <c r="PV810" s="1"/>
      <c r="PW810" s="1"/>
      <c r="PX810" s="1"/>
      <c r="PY810" s="1"/>
      <c r="PZ810" s="1"/>
    </row>
    <row r="811" spans="1:442" s="92" customFormat="1" ht="56.7" customHeight="1" x14ac:dyDescent="0.3">
      <c r="A811" s="36"/>
      <c r="B811" s="225"/>
      <c r="C811" s="225"/>
      <c r="D811" s="225"/>
      <c r="E811" s="227"/>
      <c r="F811" s="227"/>
      <c r="G811" s="227"/>
      <c r="H811" s="225"/>
      <c r="I811" s="225"/>
      <c r="J811" s="11" t="s">
        <v>111</v>
      </c>
      <c r="K811" s="7" t="s">
        <v>112</v>
      </c>
      <c r="L811" s="7" t="s">
        <v>85</v>
      </c>
      <c r="M811" s="7">
        <v>3</v>
      </c>
      <c r="N811" s="273"/>
      <c r="O811" s="225"/>
      <c r="P811" s="225"/>
      <c r="Q811" s="225"/>
      <c r="R811" s="274"/>
      <c r="S811" s="274"/>
      <c r="T811" s="275"/>
      <c r="U811" s="275"/>
      <c r="V811" s="276"/>
      <c r="W811" s="276"/>
      <c r="X811" s="276"/>
      <c r="Y811" s="276"/>
      <c r="Z811" s="276"/>
      <c r="AA811" s="276"/>
      <c r="AB811" s="276"/>
      <c r="AC811" s="273"/>
      <c r="AD811" s="272"/>
      <c r="AE811" s="272"/>
      <c r="AF811" s="225"/>
      <c r="AG811" s="273"/>
      <c r="AH811" s="273"/>
      <c r="AI811" s="273"/>
      <c r="AJ811" s="225"/>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c r="KJ811" s="1"/>
      <c r="KK811" s="1"/>
      <c r="KL811" s="1"/>
      <c r="KM811" s="1"/>
      <c r="KN811" s="1"/>
      <c r="KO811" s="1"/>
      <c r="KP811" s="1"/>
      <c r="KQ811" s="1"/>
      <c r="KR811" s="1"/>
      <c r="KS811" s="1"/>
      <c r="KT811" s="1"/>
      <c r="KU811" s="1"/>
      <c r="KV811" s="1"/>
      <c r="KW811" s="1"/>
      <c r="KX811" s="1"/>
      <c r="KY811" s="1"/>
      <c r="KZ811" s="1"/>
      <c r="LA811" s="1"/>
      <c r="LB811" s="1"/>
      <c r="LC811" s="1"/>
      <c r="LD811" s="1"/>
      <c r="LE811" s="1"/>
      <c r="LF811" s="1"/>
      <c r="LG811" s="1"/>
      <c r="LH811" s="1"/>
      <c r="LI811" s="1"/>
      <c r="LJ811" s="1"/>
      <c r="LK811" s="1"/>
      <c r="LL811" s="1"/>
      <c r="LM811" s="1"/>
      <c r="LN811" s="1"/>
      <c r="LO811" s="1"/>
      <c r="LP811" s="1"/>
      <c r="LQ811" s="1"/>
      <c r="LR811" s="1"/>
      <c r="LS811" s="1"/>
      <c r="LT811" s="1"/>
      <c r="LU811" s="1"/>
      <c r="LV811" s="1"/>
      <c r="LW811" s="1"/>
      <c r="LX811" s="1"/>
      <c r="LY811" s="1"/>
      <c r="LZ811" s="1"/>
      <c r="MA811" s="1"/>
      <c r="MB811" s="1"/>
      <c r="MC811" s="1"/>
      <c r="MD811" s="1"/>
      <c r="ME811" s="1"/>
      <c r="MF811" s="1"/>
      <c r="MG811" s="1"/>
      <c r="MH811" s="1"/>
      <c r="MI811" s="1"/>
      <c r="MJ811" s="1"/>
      <c r="MK811" s="1"/>
      <c r="ML811" s="1"/>
      <c r="MM811" s="1"/>
      <c r="MN811" s="1"/>
      <c r="MO811" s="1"/>
      <c r="MP811" s="1"/>
      <c r="MQ811" s="1"/>
      <c r="MR811" s="1"/>
      <c r="MS811" s="1"/>
      <c r="MT811" s="1"/>
      <c r="MU811" s="1"/>
      <c r="MV811" s="1"/>
      <c r="MW811" s="1"/>
      <c r="MX811" s="1"/>
      <c r="MY811" s="1"/>
      <c r="MZ811" s="1"/>
      <c r="NA811" s="1"/>
      <c r="NB811" s="1"/>
      <c r="NC811" s="1"/>
      <c r="ND811" s="1"/>
      <c r="NE811" s="1"/>
      <c r="NF811" s="1"/>
      <c r="NG811" s="1"/>
      <c r="NH811" s="1"/>
      <c r="NI811" s="1"/>
      <c r="NJ811" s="1"/>
      <c r="NK811" s="1"/>
      <c r="NL811" s="1"/>
      <c r="NM811" s="1"/>
      <c r="NN811" s="1"/>
      <c r="NO811" s="1"/>
      <c r="NP811" s="1"/>
      <c r="NQ811" s="1"/>
      <c r="NR811" s="1"/>
      <c r="NS811" s="1"/>
      <c r="NT811" s="1"/>
      <c r="NU811" s="1"/>
      <c r="NV811" s="1"/>
      <c r="NW811" s="1"/>
      <c r="NX811" s="1"/>
      <c r="NY811" s="1"/>
      <c r="NZ811" s="1"/>
      <c r="OA811" s="1"/>
      <c r="OB811" s="1"/>
      <c r="OC811" s="1"/>
      <c r="OD811" s="1"/>
      <c r="OE811" s="1"/>
      <c r="OF811" s="1"/>
      <c r="OG811" s="1"/>
      <c r="OH811" s="1"/>
      <c r="OI811" s="1"/>
      <c r="OJ811" s="1"/>
      <c r="OK811" s="1"/>
      <c r="OL811" s="1"/>
      <c r="OM811" s="1"/>
      <c r="ON811" s="1"/>
      <c r="OO811" s="1"/>
      <c r="OP811" s="1"/>
      <c r="OQ811" s="1"/>
      <c r="OR811" s="1"/>
      <c r="OS811" s="1"/>
      <c r="OT811" s="1"/>
      <c r="OU811" s="1"/>
      <c r="OV811" s="1"/>
      <c r="OW811" s="1"/>
      <c r="OX811" s="1"/>
      <c r="OY811" s="1"/>
      <c r="OZ811" s="1"/>
      <c r="PA811" s="1"/>
      <c r="PB811" s="1"/>
      <c r="PC811" s="1"/>
      <c r="PD811" s="1"/>
      <c r="PE811" s="1"/>
      <c r="PF811" s="1"/>
      <c r="PG811" s="1"/>
      <c r="PH811" s="1"/>
      <c r="PI811" s="1"/>
      <c r="PJ811" s="1"/>
      <c r="PK811" s="1"/>
      <c r="PL811" s="1"/>
      <c r="PM811" s="1"/>
      <c r="PN811" s="1"/>
      <c r="PO811" s="1"/>
      <c r="PP811" s="1"/>
      <c r="PQ811" s="1"/>
      <c r="PR811" s="1"/>
      <c r="PS811" s="1"/>
      <c r="PT811" s="1"/>
      <c r="PU811" s="1"/>
      <c r="PV811" s="1"/>
      <c r="PW811" s="1"/>
      <c r="PX811" s="1"/>
      <c r="PY811" s="1"/>
      <c r="PZ811" s="1"/>
    </row>
    <row r="812" spans="1:442" s="92" customFormat="1" ht="64.5" customHeight="1" x14ac:dyDescent="0.3">
      <c r="A812" s="36"/>
      <c r="B812" s="225"/>
      <c r="C812" s="225"/>
      <c r="D812" s="225"/>
      <c r="E812" s="227"/>
      <c r="F812" s="227"/>
      <c r="G812" s="227"/>
      <c r="H812" s="225"/>
      <c r="I812" s="225"/>
      <c r="J812" s="11" t="s">
        <v>127</v>
      </c>
      <c r="K812" s="7" t="s">
        <v>128</v>
      </c>
      <c r="L812" s="7" t="s">
        <v>85</v>
      </c>
      <c r="M812" s="63">
        <v>66</v>
      </c>
      <c r="N812" s="273"/>
      <c r="O812" s="225"/>
      <c r="P812" s="225"/>
      <c r="Q812" s="225"/>
      <c r="R812" s="274"/>
      <c r="S812" s="274"/>
      <c r="T812" s="275"/>
      <c r="U812" s="275"/>
      <c r="V812" s="276"/>
      <c r="W812" s="276"/>
      <c r="X812" s="276"/>
      <c r="Y812" s="276"/>
      <c r="Z812" s="276"/>
      <c r="AA812" s="276"/>
      <c r="AB812" s="276"/>
      <c r="AC812" s="273"/>
      <c r="AD812" s="272"/>
      <c r="AE812" s="272"/>
      <c r="AF812" s="225"/>
      <c r="AG812" s="273"/>
      <c r="AH812" s="273"/>
      <c r="AI812" s="273"/>
      <c r="AJ812" s="225"/>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c r="KJ812" s="1"/>
      <c r="KK812" s="1"/>
      <c r="KL812" s="1"/>
      <c r="KM812" s="1"/>
      <c r="KN812" s="1"/>
      <c r="KO812" s="1"/>
      <c r="KP812" s="1"/>
      <c r="KQ812" s="1"/>
      <c r="KR812" s="1"/>
      <c r="KS812" s="1"/>
      <c r="KT812" s="1"/>
      <c r="KU812" s="1"/>
      <c r="KV812" s="1"/>
      <c r="KW812" s="1"/>
      <c r="KX812" s="1"/>
      <c r="KY812" s="1"/>
      <c r="KZ812" s="1"/>
      <c r="LA812" s="1"/>
      <c r="LB812" s="1"/>
      <c r="LC812" s="1"/>
      <c r="LD812" s="1"/>
      <c r="LE812" s="1"/>
      <c r="LF812" s="1"/>
      <c r="LG812" s="1"/>
      <c r="LH812" s="1"/>
      <c r="LI812" s="1"/>
      <c r="LJ812" s="1"/>
      <c r="LK812" s="1"/>
      <c r="LL812" s="1"/>
      <c r="LM812" s="1"/>
      <c r="LN812" s="1"/>
      <c r="LO812" s="1"/>
      <c r="LP812" s="1"/>
      <c r="LQ812" s="1"/>
      <c r="LR812" s="1"/>
      <c r="LS812" s="1"/>
      <c r="LT812" s="1"/>
      <c r="LU812" s="1"/>
      <c r="LV812" s="1"/>
      <c r="LW812" s="1"/>
      <c r="LX812" s="1"/>
      <c r="LY812" s="1"/>
      <c r="LZ812" s="1"/>
      <c r="MA812" s="1"/>
      <c r="MB812" s="1"/>
      <c r="MC812" s="1"/>
      <c r="MD812" s="1"/>
      <c r="ME812" s="1"/>
      <c r="MF812" s="1"/>
      <c r="MG812" s="1"/>
      <c r="MH812" s="1"/>
      <c r="MI812" s="1"/>
      <c r="MJ812" s="1"/>
      <c r="MK812" s="1"/>
      <c r="ML812" s="1"/>
      <c r="MM812" s="1"/>
      <c r="MN812" s="1"/>
      <c r="MO812" s="1"/>
      <c r="MP812" s="1"/>
      <c r="MQ812" s="1"/>
      <c r="MR812" s="1"/>
      <c r="MS812" s="1"/>
      <c r="MT812" s="1"/>
      <c r="MU812" s="1"/>
      <c r="MV812" s="1"/>
      <c r="MW812" s="1"/>
      <c r="MX812" s="1"/>
      <c r="MY812" s="1"/>
      <c r="MZ812" s="1"/>
      <c r="NA812" s="1"/>
      <c r="NB812" s="1"/>
      <c r="NC812" s="1"/>
      <c r="ND812" s="1"/>
      <c r="NE812" s="1"/>
      <c r="NF812" s="1"/>
      <c r="NG812" s="1"/>
      <c r="NH812" s="1"/>
      <c r="NI812" s="1"/>
      <c r="NJ812" s="1"/>
      <c r="NK812" s="1"/>
      <c r="NL812" s="1"/>
      <c r="NM812" s="1"/>
      <c r="NN812" s="1"/>
      <c r="NO812" s="1"/>
      <c r="NP812" s="1"/>
      <c r="NQ812" s="1"/>
      <c r="NR812" s="1"/>
      <c r="NS812" s="1"/>
      <c r="NT812" s="1"/>
      <c r="NU812" s="1"/>
      <c r="NV812" s="1"/>
      <c r="NW812" s="1"/>
      <c r="NX812" s="1"/>
      <c r="NY812" s="1"/>
      <c r="NZ812" s="1"/>
      <c r="OA812" s="1"/>
      <c r="OB812" s="1"/>
      <c r="OC812" s="1"/>
      <c r="OD812" s="1"/>
      <c r="OE812" s="1"/>
      <c r="OF812" s="1"/>
      <c r="OG812" s="1"/>
      <c r="OH812" s="1"/>
      <c r="OI812" s="1"/>
      <c r="OJ812" s="1"/>
      <c r="OK812" s="1"/>
      <c r="OL812" s="1"/>
      <c r="OM812" s="1"/>
      <c r="ON812" s="1"/>
      <c r="OO812" s="1"/>
      <c r="OP812" s="1"/>
      <c r="OQ812" s="1"/>
      <c r="OR812" s="1"/>
      <c r="OS812" s="1"/>
      <c r="OT812" s="1"/>
      <c r="OU812" s="1"/>
      <c r="OV812" s="1"/>
      <c r="OW812" s="1"/>
      <c r="OX812" s="1"/>
      <c r="OY812" s="1"/>
      <c r="OZ812" s="1"/>
      <c r="PA812" s="1"/>
      <c r="PB812" s="1"/>
      <c r="PC812" s="1"/>
      <c r="PD812" s="1"/>
      <c r="PE812" s="1"/>
      <c r="PF812" s="1"/>
      <c r="PG812" s="1"/>
      <c r="PH812" s="1"/>
      <c r="PI812" s="1"/>
      <c r="PJ812" s="1"/>
      <c r="PK812" s="1"/>
      <c r="PL812" s="1"/>
      <c r="PM812" s="1"/>
      <c r="PN812" s="1"/>
      <c r="PO812" s="1"/>
      <c r="PP812" s="1"/>
      <c r="PQ812" s="1"/>
      <c r="PR812" s="1"/>
      <c r="PS812" s="1"/>
      <c r="PT812" s="1"/>
      <c r="PU812" s="1"/>
      <c r="PV812" s="1"/>
      <c r="PW812" s="1"/>
      <c r="PX812" s="1"/>
      <c r="PY812" s="1"/>
      <c r="PZ812" s="1"/>
    </row>
    <row r="813" spans="1:442" s="92" customFormat="1" ht="96.6" x14ac:dyDescent="0.3">
      <c r="A813" s="36"/>
      <c r="B813" s="266" t="s">
        <v>1181</v>
      </c>
      <c r="C813" s="266" t="s">
        <v>575</v>
      </c>
      <c r="D813" s="266" t="s">
        <v>106</v>
      </c>
      <c r="E813" s="308" t="s">
        <v>67</v>
      </c>
      <c r="F813" s="308" t="s">
        <v>134</v>
      </c>
      <c r="G813" s="308" t="s">
        <v>147</v>
      </c>
      <c r="H813" s="266" t="s">
        <v>70</v>
      </c>
      <c r="I813" s="266" t="s">
        <v>79</v>
      </c>
      <c r="J813" s="20" t="s">
        <v>208</v>
      </c>
      <c r="K813" s="27" t="s">
        <v>107</v>
      </c>
      <c r="L813" s="27" t="s">
        <v>86</v>
      </c>
      <c r="M813" s="27">
        <v>40</v>
      </c>
      <c r="N813" s="314" t="s">
        <v>108</v>
      </c>
      <c r="O813" s="266" t="s">
        <v>574</v>
      </c>
      <c r="P813" s="266" t="s">
        <v>75</v>
      </c>
      <c r="Q813" s="266" t="s">
        <v>76</v>
      </c>
      <c r="R813" s="408" t="s">
        <v>77</v>
      </c>
      <c r="S813" s="408" t="s">
        <v>109</v>
      </c>
      <c r="T813" s="312">
        <f>V813+Y813</f>
        <v>26163.43</v>
      </c>
      <c r="U813" s="312" t="s">
        <v>79</v>
      </c>
      <c r="V813" s="284">
        <v>22238.91</v>
      </c>
      <c r="W813" s="284" t="s">
        <v>98</v>
      </c>
      <c r="X813" s="284" t="s">
        <v>79</v>
      </c>
      <c r="Y813" s="284">
        <v>3924.52</v>
      </c>
      <c r="Z813" s="284" t="s">
        <v>98</v>
      </c>
      <c r="AA813" s="284" t="s">
        <v>79</v>
      </c>
      <c r="AB813" s="284">
        <v>8693.5400000000009</v>
      </c>
      <c r="AC813" s="314" t="s">
        <v>149</v>
      </c>
      <c r="AD813" s="313" t="s">
        <v>79</v>
      </c>
      <c r="AE813" s="313">
        <f>V813+Y813</f>
        <v>26163.43</v>
      </c>
      <c r="AF813" s="266" t="s">
        <v>79</v>
      </c>
      <c r="AG813" s="314" t="s">
        <v>33</v>
      </c>
      <c r="AH813" s="314" t="s">
        <v>160</v>
      </c>
      <c r="AI813" s="314" t="s">
        <v>295</v>
      </c>
      <c r="AJ813" s="266"/>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c r="KJ813" s="1"/>
      <c r="KK813" s="1"/>
      <c r="KL813" s="1"/>
      <c r="KM813" s="1"/>
      <c r="KN813" s="1"/>
      <c r="KO813" s="1"/>
      <c r="KP813" s="1"/>
      <c r="KQ813" s="1"/>
      <c r="KR813" s="1"/>
      <c r="KS813" s="1"/>
      <c r="KT813" s="1"/>
      <c r="KU813" s="1"/>
      <c r="KV813" s="1"/>
      <c r="KW813" s="1"/>
      <c r="KX813" s="1"/>
      <c r="KY813" s="1"/>
      <c r="KZ813" s="1"/>
      <c r="LA813" s="1"/>
      <c r="LB813" s="1"/>
      <c r="LC813" s="1"/>
      <c r="LD813" s="1"/>
      <c r="LE813" s="1"/>
      <c r="LF813" s="1"/>
      <c r="LG813" s="1"/>
      <c r="LH813" s="1"/>
      <c r="LI813" s="1"/>
      <c r="LJ813" s="1"/>
      <c r="LK813" s="1"/>
      <c r="LL813" s="1"/>
      <c r="LM813" s="1"/>
      <c r="LN813" s="1"/>
      <c r="LO813" s="1"/>
      <c r="LP813" s="1"/>
      <c r="LQ813" s="1"/>
      <c r="LR813" s="1"/>
      <c r="LS813" s="1"/>
      <c r="LT813" s="1"/>
      <c r="LU813" s="1"/>
      <c r="LV813" s="1"/>
      <c r="LW813" s="1"/>
      <c r="LX813" s="1"/>
      <c r="LY813" s="1"/>
      <c r="LZ813" s="1"/>
      <c r="MA813" s="1"/>
      <c r="MB813" s="1"/>
      <c r="MC813" s="1"/>
      <c r="MD813" s="1"/>
      <c r="ME813" s="1"/>
      <c r="MF813" s="1"/>
      <c r="MG813" s="1"/>
      <c r="MH813" s="1"/>
      <c r="MI813" s="1"/>
      <c r="MJ813" s="1"/>
      <c r="MK813" s="1"/>
      <c r="ML813" s="1"/>
      <c r="MM813" s="1"/>
      <c r="MN813" s="1"/>
      <c r="MO813" s="1"/>
      <c r="MP813" s="1"/>
      <c r="MQ813" s="1"/>
      <c r="MR813" s="1"/>
      <c r="MS813" s="1"/>
      <c r="MT813" s="1"/>
      <c r="MU813" s="1"/>
      <c r="MV813" s="1"/>
      <c r="MW813" s="1"/>
      <c r="MX813" s="1"/>
      <c r="MY813" s="1"/>
      <c r="MZ813" s="1"/>
      <c r="NA813" s="1"/>
      <c r="NB813" s="1"/>
      <c r="NC813" s="1"/>
      <c r="ND813" s="1"/>
      <c r="NE813" s="1"/>
      <c r="NF813" s="1"/>
      <c r="NG813" s="1"/>
      <c r="NH813" s="1"/>
      <c r="NI813" s="1"/>
      <c r="NJ813" s="1"/>
      <c r="NK813" s="1"/>
      <c r="NL813" s="1"/>
      <c r="NM813" s="1"/>
      <c r="NN813" s="1"/>
      <c r="NO813" s="1"/>
      <c r="NP813" s="1"/>
      <c r="NQ813" s="1"/>
      <c r="NR813" s="1"/>
      <c r="NS813" s="1"/>
      <c r="NT813" s="1"/>
      <c r="NU813" s="1"/>
      <c r="NV813" s="1"/>
      <c r="NW813" s="1"/>
      <c r="NX813" s="1"/>
      <c r="NY813" s="1"/>
      <c r="NZ813" s="1"/>
      <c r="OA813" s="1"/>
      <c r="OB813" s="1"/>
      <c r="OC813" s="1"/>
      <c r="OD813" s="1"/>
      <c r="OE813" s="1"/>
      <c r="OF813" s="1"/>
      <c r="OG813" s="1"/>
      <c r="OH813" s="1"/>
      <c r="OI813" s="1"/>
      <c r="OJ813" s="1"/>
      <c r="OK813" s="1"/>
      <c r="OL813" s="1"/>
      <c r="OM813" s="1"/>
      <c r="ON813" s="1"/>
      <c r="OO813" s="1"/>
      <c r="OP813" s="1"/>
      <c r="OQ813" s="1"/>
      <c r="OR813" s="1"/>
      <c r="OS813" s="1"/>
      <c r="OT813" s="1"/>
      <c r="OU813" s="1"/>
      <c r="OV813" s="1"/>
      <c r="OW813" s="1"/>
      <c r="OX813" s="1"/>
      <c r="OY813" s="1"/>
      <c r="OZ813" s="1"/>
      <c r="PA813" s="1"/>
      <c r="PB813" s="1"/>
      <c r="PC813" s="1"/>
      <c r="PD813" s="1"/>
      <c r="PE813" s="1"/>
      <c r="PF813" s="1"/>
      <c r="PG813" s="1"/>
      <c r="PH813" s="1"/>
      <c r="PI813" s="1"/>
      <c r="PJ813" s="1"/>
      <c r="PK813" s="1"/>
      <c r="PL813" s="1"/>
      <c r="PM813" s="1"/>
      <c r="PN813" s="1"/>
      <c r="PO813" s="1"/>
      <c r="PP813" s="1"/>
      <c r="PQ813" s="1"/>
      <c r="PR813" s="1"/>
      <c r="PS813" s="1"/>
      <c r="PT813" s="1"/>
      <c r="PU813" s="1"/>
      <c r="PV813" s="1"/>
      <c r="PW813" s="1"/>
      <c r="PX813" s="1"/>
      <c r="PY813" s="1"/>
      <c r="PZ813" s="1"/>
    </row>
    <row r="814" spans="1:442" s="92" customFormat="1" ht="56.7" customHeight="1" x14ac:dyDescent="0.3">
      <c r="A814" s="36"/>
      <c r="B814" s="266"/>
      <c r="C814" s="266"/>
      <c r="D814" s="266"/>
      <c r="E814" s="308"/>
      <c r="F814" s="308"/>
      <c r="G814" s="308"/>
      <c r="H814" s="266"/>
      <c r="I814" s="266"/>
      <c r="J814" s="20" t="s">
        <v>111</v>
      </c>
      <c r="K814" s="27" t="s">
        <v>112</v>
      </c>
      <c r="L814" s="27" t="s">
        <v>85</v>
      </c>
      <c r="M814" s="27">
        <v>4</v>
      </c>
      <c r="N814" s="314"/>
      <c r="O814" s="266"/>
      <c r="P814" s="266"/>
      <c r="Q814" s="266"/>
      <c r="R814" s="408"/>
      <c r="S814" s="408"/>
      <c r="T814" s="312"/>
      <c r="U814" s="312"/>
      <c r="V814" s="284"/>
      <c r="W814" s="284"/>
      <c r="X814" s="284"/>
      <c r="Y814" s="284"/>
      <c r="Z814" s="284"/>
      <c r="AA814" s="284"/>
      <c r="AB814" s="284"/>
      <c r="AC814" s="314"/>
      <c r="AD814" s="313"/>
      <c r="AE814" s="313"/>
      <c r="AF814" s="266"/>
      <c r="AG814" s="314"/>
      <c r="AH814" s="314"/>
      <c r="AI814" s="314"/>
      <c r="AJ814" s="266"/>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c r="KJ814" s="1"/>
      <c r="KK814" s="1"/>
      <c r="KL814" s="1"/>
      <c r="KM814" s="1"/>
      <c r="KN814" s="1"/>
      <c r="KO814" s="1"/>
      <c r="KP814" s="1"/>
      <c r="KQ814" s="1"/>
      <c r="KR814" s="1"/>
      <c r="KS814" s="1"/>
      <c r="KT814" s="1"/>
      <c r="KU814" s="1"/>
      <c r="KV814" s="1"/>
      <c r="KW814" s="1"/>
      <c r="KX814" s="1"/>
      <c r="KY814" s="1"/>
      <c r="KZ814" s="1"/>
      <c r="LA814" s="1"/>
      <c r="LB814" s="1"/>
      <c r="LC814" s="1"/>
      <c r="LD814" s="1"/>
      <c r="LE814" s="1"/>
      <c r="LF814" s="1"/>
      <c r="LG814" s="1"/>
      <c r="LH814" s="1"/>
      <c r="LI814" s="1"/>
      <c r="LJ814" s="1"/>
      <c r="LK814" s="1"/>
      <c r="LL814" s="1"/>
      <c r="LM814" s="1"/>
      <c r="LN814" s="1"/>
      <c r="LO814" s="1"/>
      <c r="LP814" s="1"/>
      <c r="LQ814" s="1"/>
      <c r="LR814" s="1"/>
      <c r="LS814" s="1"/>
      <c r="LT814" s="1"/>
      <c r="LU814" s="1"/>
      <c r="LV814" s="1"/>
      <c r="LW814" s="1"/>
      <c r="LX814" s="1"/>
      <c r="LY814" s="1"/>
      <c r="LZ814" s="1"/>
      <c r="MA814" s="1"/>
      <c r="MB814" s="1"/>
      <c r="MC814" s="1"/>
      <c r="MD814" s="1"/>
      <c r="ME814" s="1"/>
      <c r="MF814" s="1"/>
      <c r="MG814" s="1"/>
      <c r="MH814" s="1"/>
      <c r="MI814" s="1"/>
      <c r="MJ814" s="1"/>
      <c r="MK814" s="1"/>
      <c r="ML814" s="1"/>
      <c r="MM814" s="1"/>
      <c r="MN814" s="1"/>
      <c r="MO814" s="1"/>
      <c r="MP814" s="1"/>
      <c r="MQ814" s="1"/>
      <c r="MR814" s="1"/>
      <c r="MS814" s="1"/>
      <c r="MT814" s="1"/>
      <c r="MU814" s="1"/>
      <c r="MV814" s="1"/>
      <c r="MW814" s="1"/>
      <c r="MX814" s="1"/>
      <c r="MY814" s="1"/>
      <c r="MZ814" s="1"/>
      <c r="NA814" s="1"/>
      <c r="NB814" s="1"/>
      <c r="NC814" s="1"/>
      <c r="ND814" s="1"/>
      <c r="NE814" s="1"/>
      <c r="NF814" s="1"/>
      <c r="NG814" s="1"/>
      <c r="NH814" s="1"/>
      <c r="NI814" s="1"/>
      <c r="NJ814" s="1"/>
      <c r="NK814" s="1"/>
      <c r="NL814" s="1"/>
      <c r="NM814" s="1"/>
      <c r="NN814" s="1"/>
      <c r="NO814" s="1"/>
      <c r="NP814" s="1"/>
      <c r="NQ814" s="1"/>
      <c r="NR814" s="1"/>
      <c r="NS814" s="1"/>
      <c r="NT814" s="1"/>
      <c r="NU814" s="1"/>
      <c r="NV814" s="1"/>
      <c r="NW814" s="1"/>
      <c r="NX814" s="1"/>
      <c r="NY814" s="1"/>
      <c r="NZ814" s="1"/>
      <c r="OA814" s="1"/>
      <c r="OB814" s="1"/>
      <c r="OC814" s="1"/>
      <c r="OD814" s="1"/>
      <c r="OE814" s="1"/>
      <c r="OF814" s="1"/>
      <c r="OG814" s="1"/>
      <c r="OH814" s="1"/>
      <c r="OI814" s="1"/>
      <c r="OJ814" s="1"/>
      <c r="OK814" s="1"/>
      <c r="OL814" s="1"/>
      <c r="OM814" s="1"/>
      <c r="ON814" s="1"/>
      <c r="OO814" s="1"/>
      <c r="OP814" s="1"/>
      <c r="OQ814" s="1"/>
      <c r="OR814" s="1"/>
      <c r="OS814" s="1"/>
      <c r="OT814" s="1"/>
      <c r="OU814" s="1"/>
      <c r="OV814" s="1"/>
      <c r="OW814" s="1"/>
      <c r="OX814" s="1"/>
      <c r="OY814" s="1"/>
      <c r="OZ814" s="1"/>
      <c r="PA814" s="1"/>
      <c r="PB814" s="1"/>
      <c r="PC814" s="1"/>
      <c r="PD814" s="1"/>
      <c r="PE814" s="1"/>
      <c r="PF814" s="1"/>
      <c r="PG814" s="1"/>
      <c r="PH814" s="1"/>
      <c r="PI814" s="1"/>
      <c r="PJ814" s="1"/>
      <c r="PK814" s="1"/>
      <c r="PL814" s="1"/>
      <c r="PM814" s="1"/>
      <c r="PN814" s="1"/>
      <c r="PO814" s="1"/>
      <c r="PP814" s="1"/>
      <c r="PQ814" s="1"/>
      <c r="PR814" s="1"/>
      <c r="PS814" s="1"/>
      <c r="PT814" s="1"/>
      <c r="PU814" s="1"/>
      <c r="PV814" s="1"/>
      <c r="PW814" s="1"/>
      <c r="PX814" s="1"/>
      <c r="PY814" s="1"/>
      <c r="PZ814" s="1"/>
    </row>
    <row r="815" spans="1:442" s="92" customFormat="1" ht="64.5" customHeight="1" x14ac:dyDescent="0.3">
      <c r="A815" s="36"/>
      <c r="B815" s="266"/>
      <c r="C815" s="266"/>
      <c r="D815" s="266"/>
      <c r="E815" s="308"/>
      <c r="F815" s="308"/>
      <c r="G815" s="308"/>
      <c r="H815" s="266"/>
      <c r="I815" s="266"/>
      <c r="J815" s="20" t="s">
        <v>127</v>
      </c>
      <c r="K815" s="27" t="s">
        <v>128</v>
      </c>
      <c r="L815" s="27" t="s">
        <v>85</v>
      </c>
      <c r="M815" s="61">
        <v>4</v>
      </c>
      <c r="N815" s="314"/>
      <c r="O815" s="266"/>
      <c r="P815" s="266"/>
      <c r="Q815" s="266"/>
      <c r="R815" s="408"/>
      <c r="S815" s="408"/>
      <c r="T815" s="312"/>
      <c r="U815" s="312"/>
      <c r="V815" s="284"/>
      <c r="W815" s="284"/>
      <c r="X815" s="284"/>
      <c r="Y815" s="284"/>
      <c r="Z815" s="284"/>
      <c r="AA815" s="284"/>
      <c r="AB815" s="284"/>
      <c r="AC815" s="314"/>
      <c r="AD815" s="313"/>
      <c r="AE815" s="313"/>
      <c r="AF815" s="266"/>
      <c r="AG815" s="314"/>
      <c r="AH815" s="314"/>
      <c r="AI815" s="314"/>
      <c r="AJ815" s="266"/>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c r="KJ815" s="1"/>
      <c r="KK815" s="1"/>
      <c r="KL815" s="1"/>
      <c r="KM815" s="1"/>
      <c r="KN815" s="1"/>
      <c r="KO815" s="1"/>
      <c r="KP815" s="1"/>
      <c r="KQ815" s="1"/>
      <c r="KR815" s="1"/>
      <c r="KS815" s="1"/>
      <c r="KT815" s="1"/>
      <c r="KU815" s="1"/>
      <c r="KV815" s="1"/>
      <c r="KW815" s="1"/>
      <c r="KX815" s="1"/>
      <c r="KY815" s="1"/>
      <c r="KZ815" s="1"/>
      <c r="LA815" s="1"/>
      <c r="LB815" s="1"/>
      <c r="LC815" s="1"/>
      <c r="LD815" s="1"/>
      <c r="LE815" s="1"/>
      <c r="LF815" s="1"/>
      <c r="LG815" s="1"/>
      <c r="LH815" s="1"/>
      <c r="LI815" s="1"/>
      <c r="LJ815" s="1"/>
      <c r="LK815" s="1"/>
      <c r="LL815" s="1"/>
      <c r="LM815" s="1"/>
      <c r="LN815" s="1"/>
      <c r="LO815" s="1"/>
      <c r="LP815" s="1"/>
      <c r="LQ815" s="1"/>
      <c r="LR815" s="1"/>
      <c r="LS815" s="1"/>
      <c r="LT815" s="1"/>
      <c r="LU815" s="1"/>
      <c r="LV815" s="1"/>
      <c r="LW815" s="1"/>
      <c r="LX815" s="1"/>
      <c r="LY815" s="1"/>
      <c r="LZ815" s="1"/>
      <c r="MA815" s="1"/>
      <c r="MB815" s="1"/>
      <c r="MC815" s="1"/>
      <c r="MD815" s="1"/>
      <c r="ME815" s="1"/>
      <c r="MF815" s="1"/>
      <c r="MG815" s="1"/>
      <c r="MH815" s="1"/>
      <c r="MI815" s="1"/>
      <c r="MJ815" s="1"/>
      <c r="MK815" s="1"/>
      <c r="ML815" s="1"/>
      <c r="MM815" s="1"/>
      <c r="MN815" s="1"/>
      <c r="MO815" s="1"/>
      <c r="MP815" s="1"/>
      <c r="MQ815" s="1"/>
      <c r="MR815" s="1"/>
      <c r="MS815" s="1"/>
      <c r="MT815" s="1"/>
      <c r="MU815" s="1"/>
      <c r="MV815" s="1"/>
      <c r="MW815" s="1"/>
      <c r="MX815" s="1"/>
      <c r="MY815" s="1"/>
      <c r="MZ815" s="1"/>
      <c r="NA815" s="1"/>
      <c r="NB815" s="1"/>
      <c r="NC815" s="1"/>
      <c r="ND815" s="1"/>
      <c r="NE815" s="1"/>
      <c r="NF815" s="1"/>
      <c r="NG815" s="1"/>
      <c r="NH815" s="1"/>
      <c r="NI815" s="1"/>
      <c r="NJ815" s="1"/>
      <c r="NK815" s="1"/>
      <c r="NL815" s="1"/>
      <c r="NM815" s="1"/>
      <c r="NN815" s="1"/>
      <c r="NO815" s="1"/>
      <c r="NP815" s="1"/>
      <c r="NQ815" s="1"/>
      <c r="NR815" s="1"/>
      <c r="NS815" s="1"/>
      <c r="NT815" s="1"/>
      <c r="NU815" s="1"/>
      <c r="NV815" s="1"/>
      <c r="NW815" s="1"/>
      <c r="NX815" s="1"/>
      <c r="NY815" s="1"/>
      <c r="NZ815" s="1"/>
      <c r="OA815" s="1"/>
      <c r="OB815" s="1"/>
      <c r="OC815" s="1"/>
      <c r="OD815" s="1"/>
      <c r="OE815" s="1"/>
      <c r="OF815" s="1"/>
      <c r="OG815" s="1"/>
      <c r="OH815" s="1"/>
      <c r="OI815" s="1"/>
      <c r="OJ815" s="1"/>
      <c r="OK815" s="1"/>
      <c r="OL815" s="1"/>
      <c r="OM815" s="1"/>
      <c r="ON815" s="1"/>
      <c r="OO815" s="1"/>
      <c r="OP815" s="1"/>
      <c r="OQ815" s="1"/>
      <c r="OR815" s="1"/>
      <c r="OS815" s="1"/>
      <c r="OT815" s="1"/>
      <c r="OU815" s="1"/>
      <c r="OV815" s="1"/>
      <c r="OW815" s="1"/>
      <c r="OX815" s="1"/>
      <c r="OY815" s="1"/>
      <c r="OZ815" s="1"/>
      <c r="PA815" s="1"/>
      <c r="PB815" s="1"/>
      <c r="PC815" s="1"/>
      <c r="PD815" s="1"/>
      <c r="PE815" s="1"/>
      <c r="PF815" s="1"/>
      <c r="PG815" s="1"/>
      <c r="PH815" s="1"/>
      <c r="PI815" s="1"/>
      <c r="PJ815" s="1"/>
      <c r="PK815" s="1"/>
      <c r="PL815" s="1"/>
      <c r="PM815" s="1"/>
      <c r="PN815" s="1"/>
      <c r="PO815" s="1"/>
      <c r="PP815" s="1"/>
      <c r="PQ815" s="1"/>
      <c r="PR815" s="1"/>
      <c r="PS815" s="1"/>
      <c r="PT815" s="1"/>
      <c r="PU815" s="1"/>
      <c r="PV815" s="1"/>
      <c r="PW815" s="1"/>
      <c r="PX815" s="1"/>
      <c r="PY815" s="1"/>
      <c r="PZ815" s="1"/>
    </row>
    <row r="816" spans="1:442" s="93" customFormat="1" ht="66.599999999999994" customHeight="1" x14ac:dyDescent="0.3">
      <c r="A816" s="36"/>
      <c r="B816" s="266" t="s">
        <v>1182</v>
      </c>
      <c r="C816" s="266" t="s">
        <v>577</v>
      </c>
      <c r="D816" s="266" t="s">
        <v>66</v>
      </c>
      <c r="E816" s="308" t="s">
        <v>67</v>
      </c>
      <c r="F816" s="308" t="s">
        <v>132</v>
      </c>
      <c r="G816" s="308" t="s">
        <v>69</v>
      </c>
      <c r="H816" s="266" t="s">
        <v>70</v>
      </c>
      <c r="I816" s="266" t="s">
        <v>79</v>
      </c>
      <c r="J816" s="20" t="s">
        <v>113</v>
      </c>
      <c r="K816" s="27" t="s">
        <v>114</v>
      </c>
      <c r="L816" s="27" t="s">
        <v>115</v>
      </c>
      <c r="M816" s="27">
        <v>2</v>
      </c>
      <c r="N816" s="314" t="s">
        <v>108</v>
      </c>
      <c r="O816" s="358" t="s">
        <v>576</v>
      </c>
      <c r="P816" s="266" t="s">
        <v>75</v>
      </c>
      <c r="Q816" s="266" t="s">
        <v>76</v>
      </c>
      <c r="R816" s="408" t="s">
        <v>77</v>
      </c>
      <c r="S816" s="408" t="s">
        <v>109</v>
      </c>
      <c r="T816" s="312">
        <f>V816+Y816</f>
        <v>106465.01</v>
      </c>
      <c r="U816" s="312" t="s">
        <v>79</v>
      </c>
      <c r="V816" s="284">
        <v>90495.25</v>
      </c>
      <c r="W816" s="284" t="s">
        <v>79</v>
      </c>
      <c r="X816" s="284" t="s">
        <v>79</v>
      </c>
      <c r="Y816" s="284">
        <v>15969.76</v>
      </c>
      <c r="Z816" s="284" t="s">
        <v>79</v>
      </c>
      <c r="AA816" s="284" t="s">
        <v>79</v>
      </c>
      <c r="AB816" s="284">
        <v>35376.019999999997</v>
      </c>
      <c r="AC816" s="314" t="s">
        <v>80</v>
      </c>
      <c r="AD816" s="313" t="s">
        <v>79</v>
      </c>
      <c r="AE816" s="313">
        <f>V816+Y816</f>
        <v>106465.01</v>
      </c>
      <c r="AF816" s="266" t="s">
        <v>79</v>
      </c>
      <c r="AG816" s="314" t="s">
        <v>33</v>
      </c>
      <c r="AH816" s="314" t="s">
        <v>248</v>
      </c>
      <c r="AI816" s="314" t="s">
        <v>253</v>
      </c>
      <c r="AJ816" s="266"/>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c r="KJ816" s="1"/>
      <c r="KK816" s="1"/>
      <c r="KL816" s="1"/>
      <c r="KM816" s="1"/>
      <c r="KN816" s="1"/>
      <c r="KO816" s="1"/>
      <c r="KP816" s="1"/>
      <c r="KQ816" s="1"/>
      <c r="KR816" s="1"/>
      <c r="KS816" s="1"/>
      <c r="KT816" s="1"/>
      <c r="KU816" s="1"/>
      <c r="KV816" s="1"/>
      <c r="KW816" s="1"/>
      <c r="KX816" s="1"/>
      <c r="KY816" s="1"/>
      <c r="KZ816" s="1"/>
      <c r="LA816" s="1"/>
      <c r="LB816" s="1"/>
      <c r="LC816" s="1"/>
      <c r="LD816" s="1"/>
      <c r="LE816" s="1"/>
      <c r="LF816" s="1"/>
      <c r="LG816" s="1"/>
      <c r="LH816" s="1"/>
      <c r="LI816" s="1"/>
      <c r="LJ816" s="1"/>
      <c r="LK816" s="1"/>
      <c r="LL816" s="1"/>
      <c r="LM816" s="1"/>
      <c r="LN816" s="1"/>
      <c r="LO816" s="1"/>
      <c r="LP816" s="1"/>
      <c r="LQ816" s="1"/>
      <c r="LR816" s="1"/>
      <c r="LS816" s="1"/>
      <c r="LT816" s="1"/>
      <c r="LU816" s="1"/>
      <c r="LV816" s="1"/>
      <c r="LW816" s="1"/>
      <c r="LX816" s="1"/>
      <c r="LY816" s="1"/>
      <c r="LZ816" s="1"/>
      <c r="MA816" s="1"/>
      <c r="MB816" s="1"/>
      <c r="MC816" s="1"/>
      <c r="MD816" s="1"/>
      <c r="ME816" s="1"/>
      <c r="MF816" s="1"/>
      <c r="MG816" s="1"/>
      <c r="MH816" s="1"/>
      <c r="MI816" s="1"/>
      <c r="MJ816" s="1"/>
      <c r="MK816" s="1"/>
      <c r="ML816" s="1"/>
      <c r="MM816" s="1"/>
      <c r="MN816" s="1"/>
      <c r="MO816" s="1"/>
      <c r="MP816" s="1"/>
      <c r="MQ816" s="1"/>
      <c r="MR816" s="1"/>
      <c r="MS816" s="1"/>
      <c r="MT816" s="1"/>
      <c r="MU816" s="1"/>
      <c r="MV816" s="1"/>
      <c r="MW816" s="1"/>
      <c r="MX816" s="1"/>
      <c r="MY816" s="1"/>
      <c r="MZ816" s="1"/>
      <c r="NA816" s="1"/>
      <c r="NB816" s="1"/>
      <c r="NC816" s="1"/>
      <c r="ND816" s="1"/>
      <c r="NE816" s="1"/>
      <c r="NF816" s="1"/>
      <c r="NG816" s="1"/>
      <c r="NH816" s="1"/>
      <c r="NI816" s="1"/>
      <c r="NJ816" s="1"/>
      <c r="NK816" s="1"/>
      <c r="NL816" s="1"/>
      <c r="NM816" s="1"/>
      <c r="NN816" s="1"/>
      <c r="NO816" s="1"/>
      <c r="NP816" s="1"/>
      <c r="NQ816" s="1"/>
      <c r="NR816" s="1"/>
      <c r="NS816" s="1"/>
      <c r="NT816" s="1"/>
      <c r="NU816" s="1"/>
      <c r="NV816" s="1"/>
      <c r="NW816" s="1"/>
      <c r="NX816" s="1"/>
      <c r="NY816" s="1"/>
      <c r="NZ816" s="1"/>
      <c r="OA816" s="1"/>
      <c r="OB816" s="1"/>
      <c r="OC816" s="1"/>
      <c r="OD816" s="1"/>
      <c r="OE816" s="1"/>
      <c r="OF816" s="1"/>
      <c r="OG816" s="1"/>
      <c r="OH816" s="1"/>
      <c r="OI816" s="1"/>
      <c r="OJ816" s="1"/>
      <c r="OK816" s="1"/>
      <c r="OL816" s="1"/>
      <c r="OM816" s="1"/>
      <c r="ON816" s="1"/>
      <c r="OO816" s="1"/>
      <c r="OP816" s="1"/>
      <c r="OQ816" s="1"/>
      <c r="OR816" s="1"/>
      <c r="OS816" s="1"/>
      <c r="OT816" s="1"/>
      <c r="OU816" s="1"/>
      <c r="OV816" s="1"/>
      <c r="OW816" s="1"/>
      <c r="OX816" s="1"/>
      <c r="OY816" s="1"/>
      <c r="OZ816" s="1"/>
      <c r="PA816" s="1"/>
      <c r="PB816" s="1"/>
      <c r="PC816" s="1"/>
      <c r="PD816" s="1"/>
      <c r="PE816" s="1"/>
      <c r="PF816" s="1"/>
      <c r="PG816" s="1"/>
      <c r="PH816" s="1"/>
      <c r="PI816" s="1"/>
      <c r="PJ816" s="1"/>
      <c r="PK816" s="1"/>
      <c r="PL816" s="1"/>
      <c r="PM816" s="1"/>
      <c r="PN816" s="1"/>
      <c r="PO816" s="1"/>
      <c r="PP816" s="1"/>
      <c r="PQ816" s="1"/>
      <c r="PR816" s="1"/>
      <c r="PS816" s="1"/>
      <c r="PT816" s="1"/>
      <c r="PU816" s="1"/>
      <c r="PV816" s="1"/>
      <c r="PW816" s="1"/>
      <c r="PX816" s="1"/>
      <c r="PY816" s="1"/>
      <c r="PZ816" s="1"/>
    </row>
    <row r="817" spans="1:442" s="93" customFormat="1" ht="73.2" customHeight="1" x14ac:dyDescent="0.3">
      <c r="A817" s="36"/>
      <c r="B817" s="266"/>
      <c r="C817" s="266"/>
      <c r="D817" s="266"/>
      <c r="E817" s="308"/>
      <c r="F817" s="308"/>
      <c r="G817" s="308"/>
      <c r="H817" s="266"/>
      <c r="I817" s="266"/>
      <c r="J817" s="20" t="s">
        <v>116</v>
      </c>
      <c r="K817" s="27" t="s">
        <v>117</v>
      </c>
      <c r="L817" s="27" t="s">
        <v>85</v>
      </c>
      <c r="M817" s="27">
        <v>2</v>
      </c>
      <c r="N817" s="314"/>
      <c r="O817" s="358"/>
      <c r="P817" s="266"/>
      <c r="Q817" s="266"/>
      <c r="R817" s="408"/>
      <c r="S817" s="408"/>
      <c r="T817" s="312"/>
      <c r="U817" s="312"/>
      <c r="V817" s="284"/>
      <c r="W817" s="284"/>
      <c r="X817" s="284"/>
      <c r="Y817" s="284"/>
      <c r="Z817" s="284"/>
      <c r="AA817" s="284"/>
      <c r="AB817" s="284"/>
      <c r="AC817" s="314"/>
      <c r="AD817" s="313"/>
      <c r="AE817" s="313"/>
      <c r="AF817" s="266"/>
      <c r="AG817" s="314"/>
      <c r="AH817" s="314"/>
      <c r="AI817" s="314"/>
      <c r="AJ817" s="266"/>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c r="KJ817" s="1"/>
      <c r="KK817" s="1"/>
      <c r="KL817" s="1"/>
      <c r="KM817" s="1"/>
      <c r="KN817" s="1"/>
      <c r="KO817" s="1"/>
      <c r="KP817" s="1"/>
      <c r="KQ817" s="1"/>
      <c r="KR817" s="1"/>
      <c r="KS817" s="1"/>
      <c r="KT817" s="1"/>
      <c r="KU817" s="1"/>
      <c r="KV817" s="1"/>
      <c r="KW817" s="1"/>
      <c r="KX817" s="1"/>
      <c r="KY817" s="1"/>
      <c r="KZ817" s="1"/>
      <c r="LA817" s="1"/>
      <c r="LB817" s="1"/>
      <c r="LC817" s="1"/>
      <c r="LD817" s="1"/>
      <c r="LE817" s="1"/>
      <c r="LF817" s="1"/>
      <c r="LG817" s="1"/>
      <c r="LH817" s="1"/>
      <c r="LI817" s="1"/>
      <c r="LJ817" s="1"/>
      <c r="LK817" s="1"/>
      <c r="LL817" s="1"/>
      <c r="LM817" s="1"/>
      <c r="LN817" s="1"/>
      <c r="LO817" s="1"/>
      <c r="LP817" s="1"/>
      <c r="LQ817" s="1"/>
      <c r="LR817" s="1"/>
      <c r="LS817" s="1"/>
      <c r="LT817" s="1"/>
      <c r="LU817" s="1"/>
      <c r="LV817" s="1"/>
      <c r="LW817" s="1"/>
      <c r="LX817" s="1"/>
      <c r="LY817" s="1"/>
      <c r="LZ817" s="1"/>
      <c r="MA817" s="1"/>
      <c r="MB817" s="1"/>
      <c r="MC817" s="1"/>
      <c r="MD817" s="1"/>
      <c r="ME817" s="1"/>
      <c r="MF817" s="1"/>
      <c r="MG817" s="1"/>
      <c r="MH817" s="1"/>
      <c r="MI817" s="1"/>
      <c r="MJ817" s="1"/>
      <c r="MK817" s="1"/>
      <c r="ML817" s="1"/>
      <c r="MM817" s="1"/>
      <c r="MN817" s="1"/>
      <c r="MO817" s="1"/>
      <c r="MP817" s="1"/>
      <c r="MQ817" s="1"/>
      <c r="MR817" s="1"/>
      <c r="MS817" s="1"/>
      <c r="MT817" s="1"/>
      <c r="MU817" s="1"/>
      <c r="MV817" s="1"/>
      <c r="MW817" s="1"/>
      <c r="MX817" s="1"/>
      <c r="MY817" s="1"/>
      <c r="MZ817" s="1"/>
      <c r="NA817" s="1"/>
      <c r="NB817" s="1"/>
      <c r="NC817" s="1"/>
      <c r="ND817" s="1"/>
      <c r="NE817" s="1"/>
      <c r="NF817" s="1"/>
      <c r="NG817" s="1"/>
      <c r="NH817" s="1"/>
      <c r="NI817" s="1"/>
      <c r="NJ817" s="1"/>
      <c r="NK817" s="1"/>
      <c r="NL817" s="1"/>
      <c r="NM817" s="1"/>
      <c r="NN817" s="1"/>
      <c r="NO817" s="1"/>
      <c r="NP817" s="1"/>
      <c r="NQ817" s="1"/>
      <c r="NR817" s="1"/>
      <c r="NS817" s="1"/>
      <c r="NT817" s="1"/>
      <c r="NU817" s="1"/>
      <c r="NV817" s="1"/>
      <c r="NW817" s="1"/>
      <c r="NX817" s="1"/>
      <c r="NY817" s="1"/>
      <c r="NZ817" s="1"/>
      <c r="OA817" s="1"/>
      <c r="OB817" s="1"/>
      <c r="OC817" s="1"/>
      <c r="OD817" s="1"/>
      <c r="OE817" s="1"/>
      <c r="OF817" s="1"/>
      <c r="OG817" s="1"/>
      <c r="OH817" s="1"/>
      <c r="OI817" s="1"/>
      <c r="OJ817" s="1"/>
      <c r="OK817" s="1"/>
      <c r="OL817" s="1"/>
      <c r="OM817" s="1"/>
      <c r="ON817" s="1"/>
      <c r="OO817" s="1"/>
      <c r="OP817" s="1"/>
      <c r="OQ817" s="1"/>
      <c r="OR817" s="1"/>
      <c r="OS817" s="1"/>
      <c r="OT817" s="1"/>
      <c r="OU817" s="1"/>
      <c r="OV817" s="1"/>
      <c r="OW817" s="1"/>
      <c r="OX817" s="1"/>
      <c r="OY817" s="1"/>
      <c r="OZ817" s="1"/>
      <c r="PA817" s="1"/>
      <c r="PB817" s="1"/>
      <c r="PC817" s="1"/>
      <c r="PD817" s="1"/>
      <c r="PE817" s="1"/>
      <c r="PF817" s="1"/>
      <c r="PG817" s="1"/>
      <c r="PH817" s="1"/>
      <c r="PI817" s="1"/>
      <c r="PJ817" s="1"/>
      <c r="PK817" s="1"/>
      <c r="PL817" s="1"/>
      <c r="PM817" s="1"/>
      <c r="PN817" s="1"/>
      <c r="PO817" s="1"/>
      <c r="PP817" s="1"/>
      <c r="PQ817" s="1"/>
      <c r="PR817" s="1"/>
      <c r="PS817" s="1"/>
      <c r="PT817" s="1"/>
      <c r="PU817" s="1"/>
      <c r="PV817" s="1"/>
      <c r="PW817" s="1"/>
      <c r="PX817" s="1"/>
      <c r="PY817" s="1"/>
      <c r="PZ817" s="1"/>
    </row>
    <row r="818" spans="1:442" s="93" customFormat="1" ht="67.5" customHeight="1" x14ac:dyDescent="0.3">
      <c r="A818" s="36"/>
      <c r="B818" s="266"/>
      <c r="C818" s="266"/>
      <c r="D818" s="266"/>
      <c r="E818" s="308"/>
      <c r="F818" s="308"/>
      <c r="G818" s="308"/>
      <c r="H818" s="266"/>
      <c r="I818" s="266"/>
      <c r="J818" s="20" t="s">
        <v>209</v>
      </c>
      <c r="K818" s="27" t="s">
        <v>118</v>
      </c>
      <c r="L818" s="27" t="s">
        <v>119</v>
      </c>
      <c r="M818" s="27">
        <v>2</v>
      </c>
      <c r="N818" s="314"/>
      <c r="O818" s="358"/>
      <c r="P818" s="266"/>
      <c r="Q818" s="266"/>
      <c r="R818" s="408"/>
      <c r="S818" s="408"/>
      <c r="T818" s="312"/>
      <c r="U818" s="312"/>
      <c r="V818" s="284"/>
      <c r="W818" s="284"/>
      <c r="X818" s="284"/>
      <c r="Y818" s="284"/>
      <c r="Z818" s="284"/>
      <c r="AA818" s="284"/>
      <c r="AB818" s="284"/>
      <c r="AC818" s="314"/>
      <c r="AD818" s="313"/>
      <c r="AE818" s="313"/>
      <c r="AF818" s="266"/>
      <c r="AG818" s="314"/>
      <c r="AH818" s="314"/>
      <c r="AI818" s="314"/>
      <c r="AJ818" s="266"/>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c r="KJ818" s="1"/>
      <c r="KK818" s="1"/>
      <c r="KL818" s="1"/>
      <c r="KM818" s="1"/>
      <c r="KN818" s="1"/>
      <c r="KO818" s="1"/>
      <c r="KP818" s="1"/>
      <c r="KQ818" s="1"/>
      <c r="KR818" s="1"/>
      <c r="KS818" s="1"/>
      <c r="KT818" s="1"/>
      <c r="KU818" s="1"/>
      <c r="KV818" s="1"/>
      <c r="KW818" s="1"/>
      <c r="KX818" s="1"/>
      <c r="KY818" s="1"/>
      <c r="KZ818" s="1"/>
      <c r="LA818" s="1"/>
      <c r="LB818" s="1"/>
      <c r="LC818" s="1"/>
      <c r="LD818" s="1"/>
      <c r="LE818" s="1"/>
      <c r="LF818" s="1"/>
      <c r="LG818" s="1"/>
      <c r="LH818" s="1"/>
      <c r="LI818" s="1"/>
      <c r="LJ818" s="1"/>
      <c r="LK818" s="1"/>
      <c r="LL818" s="1"/>
      <c r="LM818" s="1"/>
      <c r="LN818" s="1"/>
      <c r="LO818" s="1"/>
      <c r="LP818" s="1"/>
      <c r="LQ818" s="1"/>
      <c r="LR818" s="1"/>
      <c r="LS818" s="1"/>
      <c r="LT818" s="1"/>
      <c r="LU818" s="1"/>
      <c r="LV818" s="1"/>
      <c r="LW818" s="1"/>
      <c r="LX818" s="1"/>
      <c r="LY818" s="1"/>
      <c r="LZ818" s="1"/>
      <c r="MA818" s="1"/>
      <c r="MB818" s="1"/>
      <c r="MC818" s="1"/>
      <c r="MD818" s="1"/>
      <c r="ME818" s="1"/>
      <c r="MF818" s="1"/>
      <c r="MG818" s="1"/>
      <c r="MH818" s="1"/>
      <c r="MI818" s="1"/>
      <c r="MJ818" s="1"/>
      <c r="MK818" s="1"/>
      <c r="ML818" s="1"/>
      <c r="MM818" s="1"/>
      <c r="MN818" s="1"/>
      <c r="MO818" s="1"/>
      <c r="MP818" s="1"/>
      <c r="MQ818" s="1"/>
      <c r="MR818" s="1"/>
      <c r="MS818" s="1"/>
      <c r="MT818" s="1"/>
      <c r="MU818" s="1"/>
      <c r="MV818" s="1"/>
      <c r="MW818" s="1"/>
      <c r="MX818" s="1"/>
      <c r="MY818" s="1"/>
      <c r="MZ818" s="1"/>
      <c r="NA818" s="1"/>
      <c r="NB818" s="1"/>
      <c r="NC818" s="1"/>
      <c r="ND818" s="1"/>
      <c r="NE818" s="1"/>
      <c r="NF818" s="1"/>
      <c r="NG818" s="1"/>
      <c r="NH818" s="1"/>
      <c r="NI818" s="1"/>
      <c r="NJ818" s="1"/>
      <c r="NK818" s="1"/>
      <c r="NL818" s="1"/>
      <c r="NM818" s="1"/>
      <c r="NN818" s="1"/>
      <c r="NO818" s="1"/>
      <c r="NP818" s="1"/>
      <c r="NQ818" s="1"/>
      <c r="NR818" s="1"/>
      <c r="NS818" s="1"/>
      <c r="NT818" s="1"/>
      <c r="NU818" s="1"/>
      <c r="NV818" s="1"/>
      <c r="NW818" s="1"/>
      <c r="NX818" s="1"/>
      <c r="NY818" s="1"/>
      <c r="NZ818" s="1"/>
      <c r="OA818" s="1"/>
      <c r="OB818" s="1"/>
      <c r="OC818" s="1"/>
      <c r="OD818" s="1"/>
      <c r="OE818" s="1"/>
      <c r="OF818" s="1"/>
      <c r="OG818" s="1"/>
      <c r="OH818" s="1"/>
      <c r="OI818" s="1"/>
      <c r="OJ818" s="1"/>
      <c r="OK818" s="1"/>
      <c r="OL818" s="1"/>
      <c r="OM818" s="1"/>
      <c r="ON818" s="1"/>
      <c r="OO818" s="1"/>
      <c r="OP818" s="1"/>
      <c r="OQ818" s="1"/>
      <c r="OR818" s="1"/>
      <c r="OS818" s="1"/>
      <c r="OT818" s="1"/>
      <c r="OU818" s="1"/>
      <c r="OV818" s="1"/>
      <c r="OW818" s="1"/>
      <c r="OX818" s="1"/>
      <c r="OY818" s="1"/>
      <c r="OZ818" s="1"/>
      <c r="PA818" s="1"/>
      <c r="PB818" s="1"/>
      <c r="PC818" s="1"/>
      <c r="PD818" s="1"/>
      <c r="PE818" s="1"/>
      <c r="PF818" s="1"/>
      <c r="PG818" s="1"/>
      <c r="PH818" s="1"/>
      <c r="PI818" s="1"/>
      <c r="PJ818" s="1"/>
      <c r="PK818" s="1"/>
      <c r="PL818" s="1"/>
      <c r="PM818" s="1"/>
      <c r="PN818" s="1"/>
      <c r="PO818" s="1"/>
      <c r="PP818" s="1"/>
      <c r="PQ818" s="1"/>
      <c r="PR818" s="1"/>
      <c r="PS818" s="1"/>
      <c r="PT818" s="1"/>
      <c r="PU818" s="1"/>
      <c r="PV818" s="1"/>
      <c r="PW818" s="1"/>
      <c r="PX818" s="1"/>
      <c r="PY818" s="1"/>
      <c r="PZ818" s="1"/>
    </row>
    <row r="819" spans="1:442" s="93" customFormat="1" ht="27.6" x14ac:dyDescent="0.3">
      <c r="A819" s="36"/>
      <c r="B819" s="266"/>
      <c r="C819" s="266"/>
      <c r="D819" s="266"/>
      <c r="E819" s="308"/>
      <c r="F819" s="308"/>
      <c r="G819" s="308"/>
      <c r="H819" s="266"/>
      <c r="I819" s="266"/>
      <c r="J819" s="20" t="s">
        <v>120</v>
      </c>
      <c r="K819" s="27" t="s">
        <v>121</v>
      </c>
      <c r="L819" s="27" t="s">
        <v>119</v>
      </c>
      <c r="M819" s="61">
        <v>2</v>
      </c>
      <c r="N819" s="314"/>
      <c r="O819" s="358"/>
      <c r="P819" s="266"/>
      <c r="Q819" s="266"/>
      <c r="R819" s="408"/>
      <c r="S819" s="408"/>
      <c r="T819" s="312"/>
      <c r="U819" s="312"/>
      <c r="V819" s="284"/>
      <c r="W819" s="284"/>
      <c r="X819" s="284"/>
      <c r="Y819" s="284"/>
      <c r="Z819" s="284"/>
      <c r="AA819" s="284"/>
      <c r="AB819" s="284"/>
      <c r="AC819" s="314"/>
      <c r="AD819" s="313"/>
      <c r="AE819" s="313"/>
      <c r="AF819" s="266"/>
      <c r="AG819" s="314"/>
      <c r="AH819" s="314"/>
      <c r="AI819" s="314"/>
      <c r="AJ819" s="266"/>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c r="KJ819" s="1"/>
      <c r="KK819" s="1"/>
      <c r="KL819" s="1"/>
      <c r="KM819" s="1"/>
      <c r="KN819" s="1"/>
      <c r="KO819" s="1"/>
      <c r="KP819" s="1"/>
      <c r="KQ819" s="1"/>
      <c r="KR819" s="1"/>
      <c r="KS819" s="1"/>
      <c r="KT819" s="1"/>
      <c r="KU819" s="1"/>
      <c r="KV819" s="1"/>
      <c r="KW819" s="1"/>
      <c r="KX819" s="1"/>
      <c r="KY819" s="1"/>
      <c r="KZ819" s="1"/>
      <c r="LA819" s="1"/>
      <c r="LB819" s="1"/>
      <c r="LC819" s="1"/>
      <c r="LD819" s="1"/>
      <c r="LE819" s="1"/>
      <c r="LF819" s="1"/>
      <c r="LG819" s="1"/>
      <c r="LH819" s="1"/>
      <c r="LI819" s="1"/>
      <c r="LJ819" s="1"/>
      <c r="LK819" s="1"/>
      <c r="LL819" s="1"/>
      <c r="LM819" s="1"/>
      <c r="LN819" s="1"/>
      <c r="LO819" s="1"/>
      <c r="LP819" s="1"/>
      <c r="LQ819" s="1"/>
      <c r="LR819" s="1"/>
      <c r="LS819" s="1"/>
      <c r="LT819" s="1"/>
      <c r="LU819" s="1"/>
      <c r="LV819" s="1"/>
      <c r="LW819" s="1"/>
      <c r="LX819" s="1"/>
      <c r="LY819" s="1"/>
      <c r="LZ819" s="1"/>
      <c r="MA819" s="1"/>
      <c r="MB819" s="1"/>
      <c r="MC819" s="1"/>
      <c r="MD819" s="1"/>
      <c r="ME819" s="1"/>
      <c r="MF819" s="1"/>
      <c r="MG819" s="1"/>
      <c r="MH819" s="1"/>
      <c r="MI819" s="1"/>
      <c r="MJ819" s="1"/>
      <c r="MK819" s="1"/>
      <c r="ML819" s="1"/>
      <c r="MM819" s="1"/>
      <c r="MN819" s="1"/>
      <c r="MO819" s="1"/>
      <c r="MP819" s="1"/>
      <c r="MQ819" s="1"/>
      <c r="MR819" s="1"/>
      <c r="MS819" s="1"/>
      <c r="MT819" s="1"/>
      <c r="MU819" s="1"/>
      <c r="MV819" s="1"/>
      <c r="MW819" s="1"/>
      <c r="MX819" s="1"/>
      <c r="MY819" s="1"/>
      <c r="MZ819" s="1"/>
      <c r="NA819" s="1"/>
      <c r="NB819" s="1"/>
      <c r="NC819" s="1"/>
      <c r="ND819" s="1"/>
      <c r="NE819" s="1"/>
      <c r="NF819" s="1"/>
      <c r="NG819" s="1"/>
      <c r="NH819" s="1"/>
      <c r="NI819" s="1"/>
      <c r="NJ819" s="1"/>
      <c r="NK819" s="1"/>
      <c r="NL819" s="1"/>
      <c r="NM819" s="1"/>
      <c r="NN819" s="1"/>
      <c r="NO819" s="1"/>
      <c r="NP819" s="1"/>
      <c r="NQ819" s="1"/>
      <c r="NR819" s="1"/>
      <c r="NS819" s="1"/>
      <c r="NT819" s="1"/>
      <c r="NU819" s="1"/>
      <c r="NV819" s="1"/>
      <c r="NW819" s="1"/>
      <c r="NX819" s="1"/>
      <c r="NY819" s="1"/>
      <c r="NZ819" s="1"/>
      <c r="OA819" s="1"/>
      <c r="OB819" s="1"/>
      <c r="OC819" s="1"/>
      <c r="OD819" s="1"/>
      <c r="OE819" s="1"/>
      <c r="OF819" s="1"/>
      <c r="OG819" s="1"/>
      <c r="OH819" s="1"/>
      <c r="OI819" s="1"/>
      <c r="OJ819" s="1"/>
      <c r="OK819" s="1"/>
      <c r="OL819" s="1"/>
      <c r="OM819" s="1"/>
      <c r="ON819" s="1"/>
      <c r="OO819" s="1"/>
      <c r="OP819" s="1"/>
      <c r="OQ819" s="1"/>
      <c r="OR819" s="1"/>
      <c r="OS819" s="1"/>
      <c r="OT819" s="1"/>
      <c r="OU819" s="1"/>
      <c r="OV819" s="1"/>
      <c r="OW819" s="1"/>
      <c r="OX819" s="1"/>
      <c r="OY819" s="1"/>
      <c r="OZ819" s="1"/>
      <c r="PA819" s="1"/>
      <c r="PB819" s="1"/>
      <c r="PC819" s="1"/>
      <c r="PD819" s="1"/>
      <c r="PE819" s="1"/>
      <c r="PF819" s="1"/>
      <c r="PG819" s="1"/>
      <c r="PH819" s="1"/>
      <c r="PI819" s="1"/>
      <c r="PJ819" s="1"/>
      <c r="PK819" s="1"/>
      <c r="PL819" s="1"/>
      <c r="PM819" s="1"/>
      <c r="PN819" s="1"/>
      <c r="PO819" s="1"/>
      <c r="PP819" s="1"/>
      <c r="PQ819" s="1"/>
      <c r="PR819" s="1"/>
      <c r="PS819" s="1"/>
      <c r="PT819" s="1"/>
      <c r="PU819" s="1"/>
      <c r="PV819" s="1"/>
      <c r="PW819" s="1"/>
      <c r="PX819" s="1"/>
      <c r="PY819" s="1"/>
      <c r="PZ819" s="1"/>
    </row>
    <row r="820" spans="1:442" s="92" customFormat="1" ht="96.6" x14ac:dyDescent="0.3">
      <c r="A820" s="36"/>
      <c r="B820" s="225" t="s">
        <v>578</v>
      </c>
      <c r="C820" s="225" t="s">
        <v>570</v>
      </c>
      <c r="D820" s="225" t="s">
        <v>106</v>
      </c>
      <c r="E820" s="227" t="s">
        <v>67</v>
      </c>
      <c r="F820" s="227" t="s">
        <v>134</v>
      </c>
      <c r="G820" s="227" t="s">
        <v>147</v>
      </c>
      <c r="H820" s="225" t="s">
        <v>70</v>
      </c>
      <c r="I820" s="225" t="s">
        <v>79</v>
      </c>
      <c r="J820" s="11" t="s">
        <v>208</v>
      </c>
      <c r="K820" s="7" t="s">
        <v>107</v>
      </c>
      <c r="L820" s="7" t="s">
        <v>86</v>
      </c>
      <c r="M820" s="7">
        <v>40</v>
      </c>
      <c r="N820" s="273" t="s">
        <v>108</v>
      </c>
      <c r="O820" s="225" t="s">
        <v>574</v>
      </c>
      <c r="P820" s="225" t="s">
        <v>75</v>
      </c>
      <c r="Q820" s="225" t="s">
        <v>76</v>
      </c>
      <c r="R820" s="274" t="s">
        <v>77</v>
      </c>
      <c r="S820" s="274" t="s">
        <v>109</v>
      </c>
      <c r="T820" s="275">
        <f>V820+Y820</f>
        <v>142374.45000000001</v>
      </c>
      <c r="U820" s="275" t="s">
        <v>79</v>
      </c>
      <c r="V820" s="276">
        <v>121018.32</v>
      </c>
      <c r="W820" s="276" t="s">
        <v>98</v>
      </c>
      <c r="X820" s="276" t="s">
        <v>98</v>
      </c>
      <c r="Y820" s="276">
        <v>21356.13</v>
      </c>
      <c r="Z820" s="276" t="s">
        <v>98</v>
      </c>
      <c r="AA820" s="276" t="s">
        <v>79</v>
      </c>
      <c r="AB820" s="276">
        <v>47291.77</v>
      </c>
      <c r="AC820" s="273" t="s">
        <v>149</v>
      </c>
      <c r="AD820" s="272" t="s">
        <v>79</v>
      </c>
      <c r="AE820" s="272">
        <f>V820+Y820</f>
        <v>142374.45000000001</v>
      </c>
      <c r="AF820" s="225" t="s">
        <v>79</v>
      </c>
      <c r="AG820" s="273" t="s">
        <v>33</v>
      </c>
      <c r="AH820" s="273" t="s">
        <v>167</v>
      </c>
      <c r="AI820" s="273" t="s">
        <v>233</v>
      </c>
      <c r="AJ820" s="225"/>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c r="KU820" s="1"/>
      <c r="KV820" s="1"/>
      <c r="KW820" s="1"/>
      <c r="KX820" s="1"/>
      <c r="KY820" s="1"/>
      <c r="KZ820" s="1"/>
      <c r="LA820" s="1"/>
      <c r="LB820" s="1"/>
      <c r="LC820" s="1"/>
      <c r="LD820" s="1"/>
      <c r="LE820" s="1"/>
      <c r="LF820" s="1"/>
      <c r="LG820" s="1"/>
      <c r="LH820" s="1"/>
      <c r="LI820" s="1"/>
      <c r="LJ820" s="1"/>
      <c r="LK820" s="1"/>
      <c r="LL820" s="1"/>
      <c r="LM820" s="1"/>
      <c r="LN820" s="1"/>
      <c r="LO820" s="1"/>
      <c r="LP820" s="1"/>
      <c r="LQ820" s="1"/>
      <c r="LR820" s="1"/>
      <c r="LS820" s="1"/>
      <c r="LT820" s="1"/>
      <c r="LU820" s="1"/>
      <c r="LV820" s="1"/>
      <c r="LW820" s="1"/>
      <c r="LX820" s="1"/>
      <c r="LY820" s="1"/>
      <c r="LZ820" s="1"/>
      <c r="MA820" s="1"/>
      <c r="MB820" s="1"/>
      <c r="MC820" s="1"/>
      <c r="MD820" s="1"/>
      <c r="ME820" s="1"/>
      <c r="MF820" s="1"/>
      <c r="MG820" s="1"/>
      <c r="MH820" s="1"/>
      <c r="MI820" s="1"/>
      <c r="MJ820" s="1"/>
      <c r="MK820" s="1"/>
      <c r="ML820" s="1"/>
      <c r="MM820" s="1"/>
      <c r="MN820" s="1"/>
      <c r="MO820" s="1"/>
      <c r="MP820" s="1"/>
      <c r="MQ820" s="1"/>
      <c r="MR820" s="1"/>
      <c r="MS820" s="1"/>
      <c r="MT820" s="1"/>
      <c r="MU820" s="1"/>
      <c r="MV820" s="1"/>
      <c r="MW820" s="1"/>
      <c r="MX820" s="1"/>
      <c r="MY820" s="1"/>
      <c r="MZ820" s="1"/>
      <c r="NA820" s="1"/>
      <c r="NB820" s="1"/>
      <c r="NC820" s="1"/>
      <c r="ND820" s="1"/>
      <c r="NE820" s="1"/>
      <c r="NF820" s="1"/>
      <c r="NG820" s="1"/>
      <c r="NH820" s="1"/>
      <c r="NI820" s="1"/>
      <c r="NJ820" s="1"/>
      <c r="NK820" s="1"/>
      <c r="NL820" s="1"/>
      <c r="NM820" s="1"/>
      <c r="NN820" s="1"/>
      <c r="NO820" s="1"/>
      <c r="NP820" s="1"/>
      <c r="NQ820" s="1"/>
      <c r="NR820" s="1"/>
      <c r="NS820" s="1"/>
      <c r="NT820" s="1"/>
      <c r="NU820" s="1"/>
      <c r="NV820" s="1"/>
      <c r="NW820" s="1"/>
      <c r="NX820" s="1"/>
      <c r="NY820" s="1"/>
      <c r="NZ820" s="1"/>
      <c r="OA820" s="1"/>
      <c r="OB820" s="1"/>
      <c r="OC820" s="1"/>
      <c r="OD820" s="1"/>
      <c r="OE820" s="1"/>
      <c r="OF820" s="1"/>
      <c r="OG820" s="1"/>
      <c r="OH820" s="1"/>
      <c r="OI820" s="1"/>
      <c r="OJ820" s="1"/>
      <c r="OK820" s="1"/>
      <c r="OL820" s="1"/>
      <c r="OM820" s="1"/>
      <c r="ON820" s="1"/>
      <c r="OO820" s="1"/>
      <c r="OP820" s="1"/>
      <c r="OQ820" s="1"/>
      <c r="OR820" s="1"/>
      <c r="OS820" s="1"/>
      <c r="OT820" s="1"/>
      <c r="OU820" s="1"/>
      <c r="OV820" s="1"/>
      <c r="OW820" s="1"/>
      <c r="OX820" s="1"/>
      <c r="OY820" s="1"/>
      <c r="OZ820" s="1"/>
      <c r="PA820" s="1"/>
      <c r="PB820" s="1"/>
      <c r="PC820" s="1"/>
      <c r="PD820" s="1"/>
      <c r="PE820" s="1"/>
      <c r="PF820" s="1"/>
      <c r="PG820" s="1"/>
      <c r="PH820" s="1"/>
      <c r="PI820" s="1"/>
      <c r="PJ820" s="1"/>
      <c r="PK820" s="1"/>
      <c r="PL820" s="1"/>
      <c r="PM820" s="1"/>
      <c r="PN820" s="1"/>
      <c r="PO820" s="1"/>
      <c r="PP820" s="1"/>
      <c r="PQ820" s="1"/>
      <c r="PR820" s="1"/>
      <c r="PS820" s="1"/>
      <c r="PT820" s="1"/>
      <c r="PU820" s="1"/>
      <c r="PV820" s="1"/>
      <c r="PW820" s="1"/>
      <c r="PX820" s="1"/>
      <c r="PY820" s="1"/>
      <c r="PZ820" s="1"/>
    </row>
    <row r="821" spans="1:442" s="92" customFormat="1" ht="41.4" x14ac:dyDescent="0.3">
      <c r="A821" s="36"/>
      <c r="B821" s="225"/>
      <c r="C821" s="225"/>
      <c r="D821" s="225"/>
      <c r="E821" s="227"/>
      <c r="F821" s="227"/>
      <c r="G821" s="227"/>
      <c r="H821" s="225"/>
      <c r="I821" s="225"/>
      <c r="J821" s="11" t="s">
        <v>111</v>
      </c>
      <c r="K821" s="7" t="s">
        <v>112</v>
      </c>
      <c r="L821" s="7" t="s">
        <v>85</v>
      </c>
      <c r="M821" s="7">
        <v>6</v>
      </c>
      <c r="N821" s="273"/>
      <c r="O821" s="225"/>
      <c r="P821" s="225"/>
      <c r="Q821" s="225"/>
      <c r="R821" s="274"/>
      <c r="S821" s="274"/>
      <c r="T821" s="275"/>
      <c r="U821" s="275"/>
      <c r="V821" s="276"/>
      <c r="W821" s="276"/>
      <c r="X821" s="276"/>
      <c r="Y821" s="276"/>
      <c r="Z821" s="276"/>
      <c r="AA821" s="276"/>
      <c r="AB821" s="276"/>
      <c r="AC821" s="273"/>
      <c r="AD821" s="272"/>
      <c r="AE821" s="272"/>
      <c r="AF821" s="225"/>
      <c r="AG821" s="273"/>
      <c r="AH821" s="273"/>
      <c r="AI821" s="273"/>
      <c r="AJ821" s="225"/>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c r="KJ821" s="1"/>
      <c r="KK821" s="1"/>
      <c r="KL821" s="1"/>
      <c r="KM821" s="1"/>
      <c r="KN821" s="1"/>
      <c r="KO821" s="1"/>
      <c r="KP821" s="1"/>
      <c r="KQ821" s="1"/>
      <c r="KR821" s="1"/>
      <c r="KS821" s="1"/>
      <c r="KT821" s="1"/>
      <c r="KU821" s="1"/>
      <c r="KV821" s="1"/>
      <c r="KW821" s="1"/>
      <c r="KX821" s="1"/>
      <c r="KY821" s="1"/>
      <c r="KZ821" s="1"/>
      <c r="LA821" s="1"/>
      <c r="LB821" s="1"/>
      <c r="LC821" s="1"/>
      <c r="LD821" s="1"/>
      <c r="LE821" s="1"/>
      <c r="LF821" s="1"/>
      <c r="LG821" s="1"/>
      <c r="LH821" s="1"/>
      <c r="LI821" s="1"/>
      <c r="LJ821" s="1"/>
      <c r="LK821" s="1"/>
      <c r="LL821" s="1"/>
      <c r="LM821" s="1"/>
      <c r="LN821" s="1"/>
      <c r="LO821" s="1"/>
      <c r="LP821" s="1"/>
      <c r="LQ821" s="1"/>
      <c r="LR821" s="1"/>
      <c r="LS821" s="1"/>
      <c r="LT821" s="1"/>
      <c r="LU821" s="1"/>
      <c r="LV821" s="1"/>
      <c r="LW821" s="1"/>
      <c r="LX821" s="1"/>
      <c r="LY821" s="1"/>
      <c r="LZ821" s="1"/>
      <c r="MA821" s="1"/>
      <c r="MB821" s="1"/>
      <c r="MC821" s="1"/>
      <c r="MD821" s="1"/>
      <c r="ME821" s="1"/>
      <c r="MF821" s="1"/>
      <c r="MG821" s="1"/>
      <c r="MH821" s="1"/>
      <c r="MI821" s="1"/>
      <c r="MJ821" s="1"/>
      <c r="MK821" s="1"/>
      <c r="ML821" s="1"/>
      <c r="MM821" s="1"/>
      <c r="MN821" s="1"/>
      <c r="MO821" s="1"/>
      <c r="MP821" s="1"/>
      <c r="MQ821" s="1"/>
      <c r="MR821" s="1"/>
      <c r="MS821" s="1"/>
      <c r="MT821" s="1"/>
      <c r="MU821" s="1"/>
      <c r="MV821" s="1"/>
      <c r="MW821" s="1"/>
      <c r="MX821" s="1"/>
      <c r="MY821" s="1"/>
      <c r="MZ821" s="1"/>
      <c r="NA821" s="1"/>
      <c r="NB821" s="1"/>
      <c r="NC821" s="1"/>
      <c r="ND821" s="1"/>
      <c r="NE821" s="1"/>
      <c r="NF821" s="1"/>
      <c r="NG821" s="1"/>
      <c r="NH821" s="1"/>
      <c r="NI821" s="1"/>
      <c r="NJ821" s="1"/>
      <c r="NK821" s="1"/>
      <c r="NL821" s="1"/>
      <c r="NM821" s="1"/>
      <c r="NN821" s="1"/>
      <c r="NO821" s="1"/>
      <c r="NP821" s="1"/>
      <c r="NQ821" s="1"/>
      <c r="NR821" s="1"/>
      <c r="NS821" s="1"/>
      <c r="NT821" s="1"/>
      <c r="NU821" s="1"/>
      <c r="NV821" s="1"/>
      <c r="NW821" s="1"/>
      <c r="NX821" s="1"/>
      <c r="NY821" s="1"/>
      <c r="NZ821" s="1"/>
      <c r="OA821" s="1"/>
      <c r="OB821" s="1"/>
      <c r="OC821" s="1"/>
      <c r="OD821" s="1"/>
      <c r="OE821" s="1"/>
      <c r="OF821" s="1"/>
      <c r="OG821" s="1"/>
      <c r="OH821" s="1"/>
      <c r="OI821" s="1"/>
      <c r="OJ821" s="1"/>
      <c r="OK821" s="1"/>
      <c r="OL821" s="1"/>
      <c r="OM821" s="1"/>
      <c r="ON821" s="1"/>
      <c r="OO821" s="1"/>
      <c r="OP821" s="1"/>
      <c r="OQ821" s="1"/>
      <c r="OR821" s="1"/>
      <c r="OS821" s="1"/>
      <c r="OT821" s="1"/>
      <c r="OU821" s="1"/>
      <c r="OV821" s="1"/>
      <c r="OW821" s="1"/>
      <c r="OX821" s="1"/>
      <c r="OY821" s="1"/>
      <c r="OZ821" s="1"/>
      <c r="PA821" s="1"/>
      <c r="PB821" s="1"/>
      <c r="PC821" s="1"/>
      <c r="PD821" s="1"/>
      <c r="PE821" s="1"/>
      <c r="PF821" s="1"/>
      <c r="PG821" s="1"/>
      <c r="PH821" s="1"/>
      <c r="PI821" s="1"/>
      <c r="PJ821" s="1"/>
      <c r="PK821" s="1"/>
      <c r="PL821" s="1"/>
      <c r="PM821" s="1"/>
      <c r="PN821" s="1"/>
      <c r="PO821" s="1"/>
      <c r="PP821" s="1"/>
      <c r="PQ821" s="1"/>
      <c r="PR821" s="1"/>
      <c r="PS821" s="1"/>
      <c r="PT821" s="1"/>
      <c r="PU821" s="1"/>
      <c r="PV821" s="1"/>
      <c r="PW821" s="1"/>
      <c r="PX821" s="1"/>
      <c r="PY821" s="1"/>
      <c r="PZ821" s="1"/>
    </row>
    <row r="822" spans="1:442" s="92" customFormat="1" ht="27.6" x14ac:dyDescent="0.3">
      <c r="A822" s="36"/>
      <c r="B822" s="225"/>
      <c r="C822" s="225"/>
      <c r="D822" s="225"/>
      <c r="E822" s="227"/>
      <c r="F822" s="227"/>
      <c r="G822" s="227"/>
      <c r="H822" s="225"/>
      <c r="I822" s="225"/>
      <c r="J822" s="11" t="s">
        <v>127</v>
      </c>
      <c r="K822" s="7" t="s">
        <v>128</v>
      </c>
      <c r="L822" s="7" t="s">
        <v>85</v>
      </c>
      <c r="M822" s="63">
        <v>133</v>
      </c>
      <c r="N822" s="273"/>
      <c r="O822" s="225"/>
      <c r="P822" s="225"/>
      <c r="Q822" s="225"/>
      <c r="R822" s="274"/>
      <c r="S822" s="274"/>
      <c r="T822" s="275"/>
      <c r="U822" s="275"/>
      <c r="V822" s="276"/>
      <c r="W822" s="276"/>
      <c r="X822" s="276"/>
      <c r="Y822" s="276"/>
      <c r="Z822" s="276"/>
      <c r="AA822" s="276"/>
      <c r="AB822" s="276"/>
      <c r="AC822" s="273"/>
      <c r="AD822" s="272"/>
      <c r="AE822" s="272"/>
      <c r="AF822" s="225"/>
      <c r="AG822" s="273"/>
      <c r="AH822" s="273"/>
      <c r="AI822" s="273"/>
      <c r="AJ822" s="225"/>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c r="KJ822" s="1"/>
      <c r="KK822" s="1"/>
      <c r="KL822" s="1"/>
      <c r="KM822" s="1"/>
      <c r="KN822" s="1"/>
      <c r="KO822" s="1"/>
      <c r="KP822" s="1"/>
      <c r="KQ822" s="1"/>
      <c r="KR822" s="1"/>
      <c r="KS822" s="1"/>
      <c r="KT822" s="1"/>
      <c r="KU822" s="1"/>
      <c r="KV822" s="1"/>
      <c r="KW822" s="1"/>
      <c r="KX822" s="1"/>
      <c r="KY822" s="1"/>
      <c r="KZ822" s="1"/>
      <c r="LA822" s="1"/>
      <c r="LB822" s="1"/>
      <c r="LC822" s="1"/>
      <c r="LD822" s="1"/>
      <c r="LE822" s="1"/>
      <c r="LF822" s="1"/>
      <c r="LG822" s="1"/>
      <c r="LH822" s="1"/>
      <c r="LI822" s="1"/>
      <c r="LJ822" s="1"/>
      <c r="LK822" s="1"/>
      <c r="LL822" s="1"/>
      <c r="LM822" s="1"/>
      <c r="LN822" s="1"/>
      <c r="LO822" s="1"/>
      <c r="LP822" s="1"/>
      <c r="LQ822" s="1"/>
      <c r="LR822" s="1"/>
      <c r="LS822" s="1"/>
      <c r="LT822" s="1"/>
      <c r="LU822" s="1"/>
      <c r="LV822" s="1"/>
      <c r="LW822" s="1"/>
      <c r="LX822" s="1"/>
      <c r="LY822" s="1"/>
      <c r="LZ822" s="1"/>
      <c r="MA822" s="1"/>
      <c r="MB822" s="1"/>
      <c r="MC822" s="1"/>
      <c r="MD822" s="1"/>
      <c r="ME822" s="1"/>
      <c r="MF822" s="1"/>
      <c r="MG822" s="1"/>
      <c r="MH822" s="1"/>
      <c r="MI822" s="1"/>
      <c r="MJ822" s="1"/>
      <c r="MK822" s="1"/>
      <c r="ML822" s="1"/>
      <c r="MM822" s="1"/>
      <c r="MN822" s="1"/>
      <c r="MO822" s="1"/>
      <c r="MP822" s="1"/>
      <c r="MQ822" s="1"/>
      <c r="MR822" s="1"/>
      <c r="MS822" s="1"/>
      <c r="MT822" s="1"/>
      <c r="MU822" s="1"/>
      <c r="MV822" s="1"/>
      <c r="MW822" s="1"/>
      <c r="MX822" s="1"/>
      <c r="MY822" s="1"/>
      <c r="MZ822" s="1"/>
      <c r="NA822" s="1"/>
      <c r="NB822" s="1"/>
      <c r="NC822" s="1"/>
      <c r="ND822" s="1"/>
      <c r="NE822" s="1"/>
      <c r="NF822" s="1"/>
      <c r="NG822" s="1"/>
      <c r="NH822" s="1"/>
      <c r="NI822" s="1"/>
      <c r="NJ822" s="1"/>
      <c r="NK822" s="1"/>
      <c r="NL822" s="1"/>
      <c r="NM822" s="1"/>
      <c r="NN822" s="1"/>
      <c r="NO822" s="1"/>
      <c r="NP822" s="1"/>
      <c r="NQ822" s="1"/>
      <c r="NR822" s="1"/>
      <c r="NS822" s="1"/>
      <c r="NT822" s="1"/>
      <c r="NU822" s="1"/>
      <c r="NV822" s="1"/>
      <c r="NW822" s="1"/>
      <c r="NX822" s="1"/>
      <c r="NY822" s="1"/>
      <c r="NZ822" s="1"/>
      <c r="OA822" s="1"/>
      <c r="OB822" s="1"/>
      <c r="OC822" s="1"/>
      <c r="OD822" s="1"/>
      <c r="OE822" s="1"/>
      <c r="OF822" s="1"/>
      <c r="OG822" s="1"/>
      <c r="OH822" s="1"/>
      <c r="OI822" s="1"/>
      <c r="OJ822" s="1"/>
      <c r="OK822" s="1"/>
      <c r="OL822" s="1"/>
      <c r="OM822" s="1"/>
      <c r="ON822" s="1"/>
      <c r="OO822" s="1"/>
      <c r="OP822" s="1"/>
      <c r="OQ822" s="1"/>
      <c r="OR822" s="1"/>
      <c r="OS822" s="1"/>
      <c r="OT822" s="1"/>
      <c r="OU822" s="1"/>
      <c r="OV822" s="1"/>
      <c r="OW822" s="1"/>
      <c r="OX822" s="1"/>
      <c r="OY822" s="1"/>
      <c r="OZ822" s="1"/>
      <c r="PA822" s="1"/>
      <c r="PB822" s="1"/>
      <c r="PC822" s="1"/>
      <c r="PD822" s="1"/>
      <c r="PE822" s="1"/>
      <c r="PF822" s="1"/>
      <c r="PG822" s="1"/>
      <c r="PH822" s="1"/>
      <c r="PI822" s="1"/>
      <c r="PJ822" s="1"/>
      <c r="PK822" s="1"/>
      <c r="PL822" s="1"/>
      <c r="PM822" s="1"/>
      <c r="PN822" s="1"/>
      <c r="PO822" s="1"/>
      <c r="PP822" s="1"/>
      <c r="PQ822" s="1"/>
      <c r="PR822" s="1"/>
      <c r="PS822" s="1"/>
      <c r="PT822" s="1"/>
      <c r="PU822" s="1"/>
      <c r="PV822" s="1"/>
      <c r="PW822" s="1"/>
      <c r="PX822" s="1"/>
      <c r="PY822" s="1"/>
      <c r="PZ822" s="1"/>
    </row>
    <row r="823" spans="1:442" s="92" customFormat="1" ht="96.6" x14ac:dyDescent="0.3">
      <c r="A823" s="36"/>
      <c r="B823" s="225" t="s">
        <v>1178</v>
      </c>
      <c r="C823" s="225" t="s">
        <v>572</v>
      </c>
      <c r="D823" s="225" t="s">
        <v>106</v>
      </c>
      <c r="E823" s="227" t="s">
        <v>67</v>
      </c>
      <c r="F823" s="227" t="s">
        <v>134</v>
      </c>
      <c r="G823" s="227" t="s">
        <v>147</v>
      </c>
      <c r="H823" s="225" t="s">
        <v>70</v>
      </c>
      <c r="I823" s="225" t="s">
        <v>79</v>
      </c>
      <c r="J823" s="11" t="s">
        <v>208</v>
      </c>
      <c r="K823" s="7" t="s">
        <v>107</v>
      </c>
      <c r="L823" s="7" t="s">
        <v>86</v>
      </c>
      <c r="M823" s="7">
        <v>40</v>
      </c>
      <c r="N823" s="273" t="s">
        <v>108</v>
      </c>
      <c r="O823" s="225" t="s">
        <v>574</v>
      </c>
      <c r="P823" s="225" t="s">
        <v>75</v>
      </c>
      <c r="Q823" s="225" t="s">
        <v>76</v>
      </c>
      <c r="R823" s="274" t="s">
        <v>77</v>
      </c>
      <c r="S823" s="274" t="s">
        <v>109</v>
      </c>
      <c r="T823" s="275">
        <f>V823+Y823</f>
        <v>33649.24</v>
      </c>
      <c r="U823" s="275" t="s">
        <v>79</v>
      </c>
      <c r="V823" s="276">
        <v>28601.86</v>
      </c>
      <c r="W823" s="276" t="s">
        <v>98</v>
      </c>
      <c r="X823" s="276" t="s">
        <v>79</v>
      </c>
      <c r="Y823" s="276">
        <v>5047.38</v>
      </c>
      <c r="Z823" s="276" t="s">
        <v>98</v>
      </c>
      <c r="AA823" s="276" t="s">
        <v>79</v>
      </c>
      <c r="AB823" s="276">
        <v>11181</v>
      </c>
      <c r="AC823" s="273" t="s">
        <v>149</v>
      </c>
      <c r="AD823" s="272" t="s">
        <v>79</v>
      </c>
      <c r="AE823" s="272">
        <f>V823+Y823</f>
        <v>33649.24</v>
      </c>
      <c r="AF823" s="225" t="s">
        <v>79</v>
      </c>
      <c r="AG823" s="273" t="s">
        <v>33</v>
      </c>
      <c r="AH823" s="273" t="s">
        <v>167</v>
      </c>
      <c r="AI823" s="273" t="s">
        <v>233</v>
      </c>
      <c r="AJ823" s="225"/>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c r="KJ823" s="1"/>
      <c r="KK823" s="1"/>
      <c r="KL823" s="1"/>
      <c r="KM823" s="1"/>
      <c r="KN823" s="1"/>
      <c r="KO823" s="1"/>
      <c r="KP823" s="1"/>
      <c r="KQ823" s="1"/>
      <c r="KR823" s="1"/>
      <c r="KS823" s="1"/>
      <c r="KT823" s="1"/>
      <c r="KU823" s="1"/>
      <c r="KV823" s="1"/>
      <c r="KW823" s="1"/>
      <c r="KX823" s="1"/>
      <c r="KY823" s="1"/>
      <c r="KZ823" s="1"/>
      <c r="LA823" s="1"/>
      <c r="LB823" s="1"/>
      <c r="LC823" s="1"/>
      <c r="LD823" s="1"/>
      <c r="LE823" s="1"/>
      <c r="LF823" s="1"/>
      <c r="LG823" s="1"/>
      <c r="LH823" s="1"/>
      <c r="LI823" s="1"/>
      <c r="LJ823" s="1"/>
      <c r="LK823" s="1"/>
      <c r="LL823" s="1"/>
      <c r="LM823" s="1"/>
      <c r="LN823" s="1"/>
      <c r="LO823" s="1"/>
      <c r="LP823" s="1"/>
      <c r="LQ823" s="1"/>
      <c r="LR823" s="1"/>
      <c r="LS823" s="1"/>
      <c r="LT823" s="1"/>
      <c r="LU823" s="1"/>
      <c r="LV823" s="1"/>
      <c r="LW823" s="1"/>
      <c r="LX823" s="1"/>
      <c r="LY823" s="1"/>
      <c r="LZ823" s="1"/>
      <c r="MA823" s="1"/>
      <c r="MB823" s="1"/>
      <c r="MC823" s="1"/>
      <c r="MD823" s="1"/>
      <c r="ME823" s="1"/>
      <c r="MF823" s="1"/>
      <c r="MG823" s="1"/>
      <c r="MH823" s="1"/>
      <c r="MI823" s="1"/>
      <c r="MJ823" s="1"/>
      <c r="MK823" s="1"/>
      <c r="ML823" s="1"/>
      <c r="MM823" s="1"/>
      <c r="MN823" s="1"/>
      <c r="MO823" s="1"/>
      <c r="MP823" s="1"/>
      <c r="MQ823" s="1"/>
      <c r="MR823" s="1"/>
      <c r="MS823" s="1"/>
      <c r="MT823" s="1"/>
      <c r="MU823" s="1"/>
      <c r="MV823" s="1"/>
      <c r="MW823" s="1"/>
      <c r="MX823" s="1"/>
      <c r="MY823" s="1"/>
      <c r="MZ823" s="1"/>
      <c r="NA823" s="1"/>
      <c r="NB823" s="1"/>
      <c r="NC823" s="1"/>
      <c r="ND823" s="1"/>
      <c r="NE823" s="1"/>
      <c r="NF823" s="1"/>
      <c r="NG823" s="1"/>
      <c r="NH823" s="1"/>
      <c r="NI823" s="1"/>
      <c r="NJ823" s="1"/>
      <c r="NK823" s="1"/>
      <c r="NL823" s="1"/>
      <c r="NM823" s="1"/>
      <c r="NN823" s="1"/>
      <c r="NO823" s="1"/>
      <c r="NP823" s="1"/>
      <c r="NQ823" s="1"/>
      <c r="NR823" s="1"/>
      <c r="NS823" s="1"/>
      <c r="NT823" s="1"/>
      <c r="NU823" s="1"/>
      <c r="NV823" s="1"/>
      <c r="NW823" s="1"/>
      <c r="NX823" s="1"/>
      <c r="NY823" s="1"/>
      <c r="NZ823" s="1"/>
      <c r="OA823" s="1"/>
      <c r="OB823" s="1"/>
      <c r="OC823" s="1"/>
      <c r="OD823" s="1"/>
      <c r="OE823" s="1"/>
      <c r="OF823" s="1"/>
      <c r="OG823" s="1"/>
      <c r="OH823" s="1"/>
      <c r="OI823" s="1"/>
      <c r="OJ823" s="1"/>
      <c r="OK823" s="1"/>
      <c r="OL823" s="1"/>
      <c r="OM823" s="1"/>
      <c r="ON823" s="1"/>
      <c r="OO823" s="1"/>
      <c r="OP823" s="1"/>
      <c r="OQ823" s="1"/>
      <c r="OR823" s="1"/>
      <c r="OS823" s="1"/>
      <c r="OT823" s="1"/>
      <c r="OU823" s="1"/>
      <c r="OV823" s="1"/>
      <c r="OW823" s="1"/>
      <c r="OX823" s="1"/>
      <c r="OY823" s="1"/>
      <c r="OZ823" s="1"/>
      <c r="PA823" s="1"/>
      <c r="PB823" s="1"/>
      <c r="PC823" s="1"/>
      <c r="PD823" s="1"/>
      <c r="PE823" s="1"/>
      <c r="PF823" s="1"/>
      <c r="PG823" s="1"/>
      <c r="PH823" s="1"/>
      <c r="PI823" s="1"/>
      <c r="PJ823" s="1"/>
      <c r="PK823" s="1"/>
      <c r="PL823" s="1"/>
      <c r="PM823" s="1"/>
      <c r="PN823" s="1"/>
      <c r="PO823" s="1"/>
      <c r="PP823" s="1"/>
      <c r="PQ823" s="1"/>
      <c r="PR823" s="1"/>
      <c r="PS823" s="1"/>
      <c r="PT823" s="1"/>
      <c r="PU823" s="1"/>
      <c r="PV823" s="1"/>
      <c r="PW823" s="1"/>
      <c r="PX823" s="1"/>
      <c r="PY823" s="1"/>
      <c r="PZ823" s="1"/>
    </row>
    <row r="824" spans="1:442" s="92" customFormat="1" ht="56.7" customHeight="1" x14ac:dyDescent="0.3">
      <c r="A824" s="36"/>
      <c r="B824" s="225"/>
      <c r="C824" s="225"/>
      <c r="D824" s="225"/>
      <c r="E824" s="227"/>
      <c r="F824" s="227"/>
      <c r="G824" s="227"/>
      <c r="H824" s="225"/>
      <c r="I824" s="225"/>
      <c r="J824" s="11" t="s">
        <v>111</v>
      </c>
      <c r="K824" s="7" t="s">
        <v>112</v>
      </c>
      <c r="L824" s="7" t="s">
        <v>85</v>
      </c>
      <c r="M824" s="7">
        <v>3</v>
      </c>
      <c r="N824" s="273"/>
      <c r="O824" s="225"/>
      <c r="P824" s="225"/>
      <c r="Q824" s="225"/>
      <c r="R824" s="274"/>
      <c r="S824" s="274"/>
      <c r="T824" s="275"/>
      <c r="U824" s="275"/>
      <c r="V824" s="276"/>
      <c r="W824" s="276"/>
      <c r="X824" s="276"/>
      <c r="Y824" s="276"/>
      <c r="Z824" s="276"/>
      <c r="AA824" s="276"/>
      <c r="AB824" s="276"/>
      <c r="AC824" s="273"/>
      <c r="AD824" s="272"/>
      <c r="AE824" s="272"/>
      <c r="AF824" s="225"/>
      <c r="AG824" s="273"/>
      <c r="AH824" s="273"/>
      <c r="AI824" s="273"/>
      <c r="AJ824" s="225"/>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c r="KJ824" s="1"/>
      <c r="KK824" s="1"/>
      <c r="KL824" s="1"/>
      <c r="KM824" s="1"/>
      <c r="KN824" s="1"/>
      <c r="KO824" s="1"/>
      <c r="KP824" s="1"/>
      <c r="KQ824" s="1"/>
      <c r="KR824" s="1"/>
      <c r="KS824" s="1"/>
      <c r="KT824" s="1"/>
      <c r="KU824" s="1"/>
      <c r="KV824" s="1"/>
      <c r="KW824" s="1"/>
      <c r="KX824" s="1"/>
      <c r="KY824" s="1"/>
      <c r="KZ824" s="1"/>
      <c r="LA824" s="1"/>
      <c r="LB824" s="1"/>
      <c r="LC824" s="1"/>
      <c r="LD824" s="1"/>
      <c r="LE824" s="1"/>
      <c r="LF824" s="1"/>
      <c r="LG824" s="1"/>
      <c r="LH824" s="1"/>
      <c r="LI824" s="1"/>
      <c r="LJ824" s="1"/>
      <c r="LK824" s="1"/>
      <c r="LL824" s="1"/>
      <c r="LM824" s="1"/>
      <c r="LN824" s="1"/>
      <c r="LO824" s="1"/>
      <c r="LP824" s="1"/>
      <c r="LQ824" s="1"/>
      <c r="LR824" s="1"/>
      <c r="LS824" s="1"/>
      <c r="LT824" s="1"/>
      <c r="LU824" s="1"/>
      <c r="LV824" s="1"/>
      <c r="LW824" s="1"/>
      <c r="LX824" s="1"/>
      <c r="LY824" s="1"/>
      <c r="LZ824" s="1"/>
      <c r="MA824" s="1"/>
      <c r="MB824" s="1"/>
      <c r="MC824" s="1"/>
      <c r="MD824" s="1"/>
      <c r="ME824" s="1"/>
      <c r="MF824" s="1"/>
      <c r="MG824" s="1"/>
      <c r="MH824" s="1"/>
      <c r="MI824" s="1"/>
      <c r="MJ824" s="1"/>
      <c r="MK824" s="1"/>
      <c r="ML824" s="1"/>
      <c r="MM824" s="1"/>
      <c r="MN824" s="1"/>
      <c r="MO824" s="1"/>
      <c r="MP824" s="1"/>
      <c r="MQ824" s="1"/>
      <c r="MR824" s="1"/>
      <c r="MS824" s="1"/>
      <c r="MT824" s="1"/>
      <c r="MU824" s="1"/>
      <c r="MV824" s="1"/>
      <c r="MW824" s="1"/>
      <c r="MX824" s="1"/>
      <c r="MY824" s="1"/>
      <c r="MZ824" s="1"/>
      <c r="NA824" s="1"/>
      <c r="NB824" s="1"/>
      <c r="NC824" s="1"/>
      <c r="ND824" s="1"/>
      <c r="NE824" s="1"/>
      <c r="NF824" s="1"/>
      <c r="NG824" s="1"/>
      <c r="NH824" s="1"/>
      <c r="NI824" s="1"/>
      <c r="NJ824" s="1"/>
      <c r="NK824" s="1"/>
      <c r="NL824" s="1"/>
      <c r="NM824" s="1"/>
      <c r="NN824" s="1"/>
      <c r="NO824" s="1"/>
      <c r="NP824" s="1"/>
      <c r="NQ824" s="1"/>
      <c r="NR824" s="1"/>
      <c r="NS824" s="1"/>
      <c r="NT824" s="1"/>
      <c r="NU824" s="1"/>
      <c r="NV824" s="1"/>
      <c r="NW824" s="1"/>
      <c r="NX824" s="1"/>
      <c r="NY824" s="1"/>
      <c r="NZ824" s="1"/>
      <c r="OA824" s="1"/>
      <c r="OB824" s="1"/>
      <c r="OC824" s="1"/>
      <c r="OD824" s="1"/>
      <c r="OE824" s="1"/>
      <c r="OF824" s="1"/>
      <c r="OG824" s="1"/>
      <c r="OH824" s="1"/>
      <c r="OI824" s="1"/>
      <c r="OJ824" s="1"/>
      <c r="OK824" s="1"/>
      <c r="OL824" s="1"/>
      <c r="OM824" s="1"/>
      <c r="ON824" s="1"/>
      <c r="OO824" s="1"/>
      <c r="OP824" s="1"/>
      <c r="OQ824" s="1"/>
      <c r="OR824" s="1"/>
      <c r="OS824" s="1"/>
      <c r="OT824" s="1"/>
      <c r="OU824" s="1"/>
      <c r="OV824" s="1"/>
      <c r="OW824" s="1"/>
      <c r="OX824" s="1"/>
      <c r="OY824" s="1"/>
      <c r="OZ824" s="1"/>
      <c r="PA824" s="1"/>
      <c r="PB824" s="1"/>
      <c r="PC824" s="1"/>
      <c r="PD824" s="1"/>
      <c r="PE824" s="1"/>
      <c r="PF824" s="1"/>
      <c r="PG824" s="1"/>
      <c r="PH824" s="1"/>
      <c r="PI824" s="1"/>
      <c r="PJ824" s="1"/>
      <c r="PK824" s="1"/>
      <c r="PL824" s="1"/>
      <c r="PM824" s="1"/>
      <c r="PN824" s="1"/>
      <c r="PO824" s="1"/>
      <c r="PP824" s="1"/>
      <c r="PQ824" s="1"/>
      <c r="PR824" s="1"/>
      <c r="PS824" s="1"/>
      <c r="PT824" s="1"/>
      <c r="PU824" s="1"/>
      <c r="PV824" s="1"/>
      <c r="PW824" s="1"/>
      <c r="PX824" s="1"/>
      <c r="PY824" s="1"/>
      <c r="PZ824" s="1"/>
    </row>
    <row r="825" spans="1:442" s="92" customFormat="1" ht="64.5" customHeight="1" x14ac:dyDescent="0.3">
      <c r="A825" s="36"/>
      <c r="B825" s="225"/>
      <c r="C825" s="225"/>
      <c r="D825" s="225"/>
      <c r="E825" s="227"/>
      <c r="F825" s="227"/>
      <c r="G825" s="227"/>
      <c r="H825" s="225"/>
      <c r="I825" s="225"/>
      <c r="J825" s="11" t="s">
        <v>127</v>
      </c>
      <c r="K825" s="7" t="s">
        <v>128</v>
      </c>
      <c r="L825" s="7" t="s">
        <v>85</v>
      </c>
      <c r="M825" s="63">
        <v>34</v>
      </c>
      <c r="N825" s="273"/>
      <c r="O825" s="225"/>
      <c r="P825" s="225"/>
      <c r="Q825" s="225"/>
      <c r="R825" s="274"/>
      <c r="S825" s="274"/>
      <c r="T825" s="275"/>
      <c r="U825" s="275"/>
      <c r="V825" s="276"/>
      <c r="W825" s="276"/>
      <c r="X825" s="276"/>
      <c r="Y825" s="276"/>
      <c r="Z825" s="276"/>
      <c r="AA825" s="276"/>
      <c r="AB825" s="276"/>
      <c r="AC825" s="273"/>
      <c r="AD825" s="272"/>
      <c r="AE825" s="272"/>
      <c r="AF825" s="225"/>
      <c r="AG825" s="273"/>
      <c r="AH825" s="273"/>
      <c r="AI825" s="273"/>
      <c r="AJ825" s="225"/>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c r="KJ825" s="1"/>
      <c r="KK825" s="1"/>
      <c r="KL825" s="1"/>
      <c r="KM825" s="1"/>
      <c r="KN825" s="1"/>
      <c r="KO825" s="1"/>
      <c r="KP825" s="1"/>
      <c r="KQ825" s="1"/>
      <c r="KR825" s="1"/>
      <c r="KS825" s="1"/>
      <c r="KT825" s="1"/>
      <c r="KU825" s="1"/>
      <c r="KV825" s="1"/>
      <c r="KW825" s="1"/>
      <c r="KX825" s="1"/>
      <c r="KY825" s="1"/>
      <c r="KZ825" s="1"/>
      <c r="LA825" s="1"/>
      <c r="LB825" s="1"/>
      <c r="LC825" s="1"/>
      <c r="LD825" s="1"/>
      <c r="LE825" s="1"/>
      <c r="LF825" s="1"/>
      <c r="LG825" s="1"/>
      <c r="LH825" s="1"/>
      <c r="LI825" s="1"/>
      <c r="LJ825" s="1"/>
      <c r="LK825" s="1"/>
      <c r="LL825" s="1"/>
      <c r="LM825" s="1"/>
      <c r="LN825" s="1"/>
      <c r="LO825" s="1"/>
      <c r="LP825" s="1"/>
      <c r="LQ825" s="1"/>
      <c r="LR825" s="1"/>
      <c r="LS825" s="1"/>
      <c r="LT825" s="1"/>
      <c r="LU825" s="1"/>
      <c r="LV825" s="1"/>
      <c r="LW825" s="1"/>
      <c r="LX825" s="1"/>
      <c r="LY825" s="1"/>
      <c r="LZ825" s="1"/>
      <c r="MA825" s="1"/>
      <c r="MB825" s="1"/>
      <c r="MC825" s="1"/>
      <c r="MD825" s="1"/>
      <c r="ME825" s="1"/>
      <c r="MF825" s="1"/>
      <c r="MG825" s="1"/>
      <c r="MH825" s="1"/>
      <c r="MI825" s="1"/>
      <c r="MJ825" s="1"/>
      <c r="MK825" s="1"/>
      <c r="ML825" s="1"/>
      <c r="MM825" s="1"/>
      <c r="MN825" s="1"/>
      <c r="MO825" s="1"/>
      <c r="MP825" s="1"/>
      <c r="MQ825" s="1"/>
      <c r="MR825" s="1"/>
      <c r="MS825" s="1"/>
      <c r="MT825" s="1"/>
      <c r="MU825" s="1"/>
      <c r="MV825" s="1"/>
      <c r="MW825" s="1"/>
      <c r="MX825" s="1"/>
      <c r="MY825" s="1"/>
      <c r="MZ825" s="1"/>
      <c r="NA825" s="1"/>
      <c r="NB825" s="1"/>
      <c r="NC825" s="1"/>
      <c r="ND825" s="1"/>
      <c r="NE825" s="1"/>
      <c r="NF825" s="1"/>
      <c r="NG825" s="1"/>
      <c r="NH825" s="1"/>
      <c r="NI825" s="1"/>
      <c r="NJ825" s="1"/>
      <c r="NK825" s="1"/>
      <c r="NL825" s="1"/>
      <c r="NM825" s="1"/>
      <c r="NN825" s="1"/>
      <c r="NO825" s="1"/>
      <c r="NP825" s="1"/>
      <c r="NQ825" s="1"/>
      <c r="NR825" s="1"/>
      <c r="NS825" s="1"/>
      <c r="NT825" s="1"/>
      <c r="NU825" s="1"/>
      <c r="NV825" s="1"/>
      <c r="NW825" s="1"/>
      <c r="NX825" s="1"/>
      <c r="NY825" s="1"/>
      <c r="NZ825" s="1"/>
      <c r="OA825" s="1"/>
      <c r="OB825" s="1"/>
      <c r="OC825" s="1"/>
      <c r="OD825" s="1"/>
      <c r="OE825" s="1"/>
      <c r="OF825" s="1"/>
      <c r="OG825" s="1"/>
      <c r="OH825" s="1"/>
      <c r="OI825" s="1"/>
      <c r="OJ825" s="1"/>
      <c r="OK825" s="1"/>
      <c r="OL825" s="1"/>
      <c r="OM825" s="1"/>
      <c r="ON825" s="1"/>
      <c r="OO825" s="1"/>
      <c r="OP825" s="1"/>
      <c r="OQ825" s="1"/>
      <c r="OR825" s="1"/>
      <c r="OS825" s="1"/>
      <c r="OT825" s="1"/>
      <c r="OU825" s="1"/>
      <c r="OV825" s="1"/>
      <c r="OW825" s="1"/>
      <c r="OX825" s="1"/>
      <c r="OY825" s="1"/>
      <c r="OZ825" s="1"/>
      <c r="PA825" s="1"/>
      <c r="PB825" s="1"/>
      <c r="PC825" s="1"/>
      <c r="PD825" s="1"/>
      <c r="PE825" s="1"/>
      <c r="PF825" s="1"/>
      <c r="PG825" s="1"/>
      <c r="PH825" s="1"/>
      <c r="PI825" s="1"/>
      <c r="PJ825" s="1"/>
      <c r="PK825" s="1"/>
      <c r="PL825" s="1"/>
      <c r="PM825" s="1"/>
      <c r="PN825" s="1"/>
      <c r="PO825" s="1"/>
      <c r="PP825" s="1"/>
      <c r="PQ825" s="1"/>
      <c r="PR825" s="1"/>
      <c r="PS825" s="1"/>
      <c r="PT825" s="1"/>
      <c r="PU825" s="1"/>
      <c r="PV825" s="1"/>
      <c r="PW825" s="1"/>
      <c r="PX825" s="1"/>
      <c r="PY825" s="1"/>
      <c r="PZ825" s="1"/>
    </row>
    <row r="826" spans="1:442" s="92" customFormat="1" ht="96.6" x14ac:dyDescent="0.3">
      <c r="A826" s="36"/>
      <c r="B826" s="225" t="s">
        <v>1179</v>
      </c>
      <c r="C826" s="225" t="s">
        <v>575</v>
      </c>
      <c r="D826" s="225" t="s">
        <v>106</v>
      </c>
      <c r="E826" s="227" t="s">
        <v>67</v>
      </c>
      <c r="F826" s="227" t="s">
        <v>134</v>
      </c>
      <c r="G826" s="227" t="s">
        <v>147</v>
      </c>
      <c r="H826" s="225" t="s">
        <v>70</v>
      </c>
      <c r="I826" s="225" t="s">
        <v>79</v>
      </c>
      <c r="J826" s="11" t="s">
        <v>208</v>
      </c>
      <c r="K826" s="7" t="s">
        <v>107</v>
      </c>
      <c r="L826" s="7" t="s">
        <v>86</v>
      </c>
      <c r="M826" s="7">
        <v>40</v>
      </c>
      <c r="N826" s="273" t="s">
        <v>108</v>
      </c>
      <c r="O826" s="225" t="s">
        <v>574</v>
      </c>
      <c r="P826" s="225" t="s">
        <v>75</v>
      </c>
      <c r="Q826" s="225" t="s">
        <v>76</v>
      </c>
      <c r="R826" s="274" t="s">
        <v>77</v>
      </c>
      <c r="S826" s="274" t="s">
        <v>109</v>
      </c>
      <c r="T826" s="275">
        <f>V826+Y826</f>
        <v>26163.43</v>
      </c>
      <c r="U826" s="275" t="s">
        <v>79</v>
      </c>
      <c r="V826" s="276">
        <v>22238.91</v>
      </c>
      <c r="W826" s="276" t="s">
        <v>98</v>
      </c>
      <c r="X826" s="276" t="s">
        <v>79</v>
      </c>
      <c r="Y826" s="276">
        <v>3924.52</v>
      </c>
      <c r="Z826" s="276" t="s">
        <v>98</v>
      </c>
      <c r="AA826" s="276" t="s">
        <v>79</v>
      </c>
      <c r="AB826" s="276">
        <v>8693.5400000000009</v>
      </c>
      <c r="AC826" s="273" t="s">
        <v>149</v>
      </c>
      <c r="AD826" s="272" t="s">
        <v>79</v>
      </c>
      <c r="AE826" s="272">
        <f>V826+Y826</f>
        <v>26163.43</v>
      </c>
      <c r="AF826" s="225" t="s">
        <v>79</v>
      </c>
      <c r="AG826" s="273" t="s">
        <v>33</v>
      </c>
      <c r="AH826" s="273" t="s">
        <v>167</v>
      </c>
      <c r="AI826" s="273" t="s">
        <v>233</v>
      </c>
      <c r="AJ826" s="225"/>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c r="KJ826" s="1"/>
      <c r="KK826" s="1"/>
      <c r="KL826" s="1"/>
      <c r="KM826" s="1"/>
      <c r="KN826" s="1"/>
      <c r="KO826" s="1"/>
      <c r="KP826" s="1"/>
      <c r="KQ826" s="1"/>
      <c r="KR826" s="1"/>
      <c r="KS826" s="1"/>
      <c r="KT826" s="1"/>
      <c r="KU826" s="1"/>
      <c r="KV826" s="1"/>
      <c r="KW826" s="1"/>
      <c r="KX826" s="1"/>
      <c r="KY826" s="1"/>
      <c r="KZ826" s="1"/>
      <c r="LA826" s="1"/>
      <c r="LB826" s="1"/>
      <c r="LC826" s="1"/>
      <c r="LD826" s="1"/>
      <c r="LE826" s="1"/>
      <c r="LF826" s="1"/>
      <c r="LG826" s="1"/>
      <c r="LH826" s="1"/>
      <c r="LI826" s="1"/>
      <c r="LJ826" s="1"/>
      <c r="LK826" s="1"/>
      <c r="LL826" s="1"/>
      <c r="LM826" s="1"/>
      <c r="LN826" s="1"/>
      <c r="LO826" s="1"/>
      <c r="LP826" s="1"/>
      <c r="LQ826" s="1"/>
      <c r="LR826" s="1"/>
      <c r="LS826" s="1"/>
      <c r="LT826" s="1"/>
      <c r="LU826" s="1"/>
      <c r="LV826" s="1"/>
      <c r="LW826" s="1"/>
      <c r="LX826" s="1"/>
      <c r="LY826" s="1"/>
      <c r="LZ826" s="1"/>
      <c r="MA826" s="1"/>
      <c r="MB826" s="1"/>
      <c r="MC826" s="1"/>
      <c r="MD826" s="1"/>
      <c r="ME826" s="1"/>
      <c r="MF826" s="1"/>
      <c r="MG826" s="1"/>
      <c r="MH826" s="1"/>
      <c r="MI826" s="1"/>
      <c r="MJ826" s="1"/>
      <c r="MK826" s="1"/>
      <c r="ML826" s="1"/>
      <c r="MM826" s="1"/>
      <c r="MN826" s="1"/>
      <c r="MO826" s="1"/>
      <c r="MP826" s="1"/>
      <c r="MQ826" s="1"/>
      <c r="MR826" s="1"/>
      <c r="MS826" s="1"/>
      <c r="MT826" s="1"/>
      <c r="MU826" s="1"/>
      <c r="MV826" s="1"/>
      <c r="MW826" s="1"/>
      <c r="MX826" s="1"/>
      <c r="MY826" s="1"/>
      <c r="MZ826" s="1"/>
      <c r="NA826" s="1"/>
      <c r="NB826" s="1"/>
      <c r="NC826" s="1"/>
      <c r="ND826" s="1"/>
      <c r="NE826" s="1"/>
      <c r="NF826" s="1"/>
      <c r="NG826" s="1"/>
      <c r="NH826" s="1"/>
      <c r="NI826" s="1"/>
      <c r="NJ826" s="1"/>
      <c r="NK826" s="1"/>
      <c r="NL826" s="1"/>
      <c r="NM826" s="1"/>
      <c r="NN826" s="1"/>
      <c r="NO826" s="1"/>
      <c r="NP826" s="1"/>
      <c r="NQ826" s="1"/>
      <c r="NR826" s="1"/>
      <c r="NS826" s="1"/>
      <c r="NT826" s="1"/>
      <c r="NU826" s="1"/>
      <c r="NV826" s="1"/>
      <c r="NW826" s="1"/>
      <c r="NX826" s="1"/>
      <c r="NY826" s="1"/>
      <c r="NZ826" s="1"/>
      <c r="OA826" s="1"/>
      <c r="OB826" s="1"/>
      <c r="OC826" s="1"/>
      <c r="OD826" s="1"/>
      <c r="OE826" s="1"/>
      <c r="OF826" s="1"/>
      <c r="OG826" s="1"/>
      <c r="OH826" s="1"/>
      <c r="OI826" s="1"/>
      <c r="OJ826" s="1"/>
      <c r="OK826" s="1"/>
      <c r="OL826" s="1"/>
      <c r="OM826" s="1"/>
      <c r="ON826" s="1"/>
      <c r="OO826" s="1"/>
      <c r="OP826" s="1"/>
      <c r="OQ826" s="1"/>
      <c r="OR826" s="1"/>
      <c r="OS826" s="1"/>
      <c r="OT826" s="1"/>
      <c r="OU826" s="1"/>
      <c r="OV826" s="1"/>
      <c r="OW826" s="1"/>
      <c r="OX826" s="1"/>
      <c r="OY826" s="1"/>
      <c r="OZ826" s="1"/>
      <c r="PA826" s="1"/>
      <c r="PB826" s="1"/>
      <c r="PC826" s="1"/>
      <c r="PD826" s="1"/>
      <c r="PE826" s="1"/>
      <c r="PF826" s="1"/>
      <c r="PG826" s="1"/>
      <c r="PH826" s="1"/>
      <c r="PI826" s="1"/>
      <c r="PJ826" s="1"/>
      <c r="PK826" s="1"/>
      <c r="PL826" s="1"/>
      <c r="PM826" s="1"/>
      <c r="PN826" s="1"/>
      <c r="PO826" s="1"/>
      <c r="PP826" s="1"/>
      <c r="PQ826" s="1"/>
      <c r="PR826" s="1"/>
      <c r="PS826" s="1"/>
      <c r="PT826" s="1"/>
      <c r="PU826" s="1"/>
      <c r="PV826" s="1"/>
      <c r="PW826" s="1"/>
      <c r="PX826" s="1"/>
      <c r="PY826" s="1"/>
      <c r="PZ826" s="1"/>
    </row>
    <row r="827" spans="1:442" s="92" customFormat="1" ht="56.7" customHeight="1" x14ac:dyDescent="0.3">
      <c r="A827" s="36"/>
      <c r="B827" s="225"/>
      <c r="C827" s="225"/>
      <c r="D827" s="225"/>
      <c r="E827" s="227"/>
      <c r="F827" s="227"/>
      <c r="G827" s="227"/>
      <c r="H827" s="225"/>
      <c r="I827" s="225"/>
      <c r="J827" s="11" t="s">
        <v>111</v>
      </c>
      <c r="K827" s="7" t="s">
        <v>112</v>
      </c>
      <c r="L827" s="7" t="s">
        <v>85</v>
      </c>
      <c r="M827" s="7">
        <v>4</v>
      </c>
      <c r="N827" s="273"/>
      <c r="O827" s="225"/>
      <c r="P827" s="225"/>
      <c r="Q827" s="225"/>
      <c r="R827" s="274"/>
      <c r="S827" s="274"/>
      <c r="T827" s="275"/>
      <c r="U827" s="275"/>
      <c r="V827" s="276"/>
      <c r="W827" s="276"/>
      <c r="X827" s="276"/>
      <c r="Y827" s="276"/>
      <c r="Z827" s="276"/>
      <c r="AA827" s="276"/>
      <c r="AB827" s="276"/>
      <c r="AC827" s="273"/>
      <c r="AD827" s="272"/>
      <c r="AE827" s="272"/>
      <c r="AF827" s="225"/>
      <c r="AG827" s="273"/>
      <c r="AH827" s="273"/>
      <c r="AI827" s="273"/>
      <c r="AJ827" s="225"/>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c r="KJ827" s="1"/>
      <c r="KK827" s="1"/>
      <c r="KL827" s="1"/>
      <c r="KM827" s="1"/>
      <c r="KN827" s="1"/>
      <c r="KO827" s="1"/>
      <c r="KP827" s="1"/>
      <c r="KQ827" s="1"/>
      <c r="KR827" s="1"/>
      <c r="KS827" s="1"/>
      <c r="KT827" s="1"/>
      <c r="KU827" s="1"/>
      <c r="KV827" s="1"/>
      <c r="KW827" s="1"/>
      <c r="KX827" s="1"/>
      <c r="KY827" s="1"/>
      <c r="KZ827" s="1"/>
      <c r="LA827" s="1"/>
      <c r="LB827" s="1"/>
      <c r="LC827" s="1"/>
      <c r="LD827" s="1"/>
      <c r="LE827" s="1"/>
      <c r="LF827" s="1"/>
      <c r="LG827" s="1"/>
      <c r="LH827" s="1"/>
      <c r="LI827" s="1"/>
      <c r="LJ827" s="1"/>
      <c r="LK827" s="1"/>
      <c r="LL827" s="1"/>
      <c r="LM827" s="1"/>
      <c r="LN827" s="1"/>
      <c r="LO827" s="1"/>
      <c r="LP827" s="1"/>
      <c r="LQ827" s="1"/>
      <c r="LR827" s="1"/>
      <c r="LS827" s="1"/>
      <c r="LT827" s="1"/>
      <c r="LU827" s="1"/>
      <c r="LV827" s="1"/>
      <c r="LW827" s="1"/>
      <c r="LX827" s="1"/>
      <c r="LY827" s="1"/>
      <c r="LZ827" s="1"/>
      <c r="MA827" s="1"/>
      <c r="MB827" s="1"/>
      <c r="MC827" s="1"/>
      <c r="MD827" s="1"/>
      <c r="ME827" s="1"/>
      <c r="MF827" s="1"/>
      <c r="MG827" s="1"/>
      <c r="MH827" s="1"/>
      <c r="MI827" s="1"/>
      <c r="MJ827" s="1"/>
      <c r="MK827" s="1"/>
      <c r="ML827" s="1"/>
      <c r="MM827" s="1"/>
      <c r="MN827" s="1"/>
      <c r="MO827" s="1"/>
      <c r="MP827" s="1"/>
      <c r="MQ827" s="1"/>
      <c r="MR827" s="1"/>
      <c r="MS827" s="1"/>
      <c r="MT827" s="1"/>
      <c r="MU827" s="1"/>
      <c r="MV827" s="1"/>
      <c r="MW827" s="1"/>
      <c r="MX827" s="1"/>
      <c r="MY827" s="1"/>
      <c r="MZ827" s="1"/>
      <c r="NA827" s="1"/>
      <c r="NB827" s="1"/>
      <c r="NC827" s="1"/>
      <c r="ND827" s="1"/>
      <c r="NE827" s="1"/>
      <c r="NF827" s="1"/>
      <c r="NG827" s="1"/>
      <c r="NH827" s="1"/>
      <c r="NI827" s="1"/>
      <c r="NJ827" s="1"/>
      <c r="NK827" s="1"/>
      <c r="NL827" s="1"/>
      <c r="NM827" s="1"/>
      <c r="NN827" s="1"/>
      <c r="NO827" s="1"/>
      <c r="NP827" s="1"/>
      <c r="NQ827" s="1"/>
      <c r="NR827" s="1"/>
      <c r="NS827" s="1"/>
      <c r="NT827" s="1"/>
      <c r="NU827" s="1"/>
      <c r="NV827" s="1"/>
      <c r="NW827" s="1"/>
      <c r="NX827" s="1"/>
      <c r="NY827" s="1"/>
      <c r="NZ827" s="1"/>
      <c r="OA827" s="1"/>
      <c r="OB827" s="1"/>
      <c r="OC827" s="1"/>
      <c r="OD827" s="1"/>
      <c r="OE827" s="1"/>
      <c r="OF827" s="1"/>
      <c r="OG827" s="1"/>
      <c r="OH827" s="1"/>
      <c r="OI827" s="1"/>
      <c r="OJ827" s="1"/>
      <c r="OK827" s="1"/>
      <c r="OL827" s="1"/>
      <c r="OM827" s="1"/>
      <c r="ON827" s="1"/>
      <c r="OO827" s="1"/>
      <c r="OP827" s="1"/>
      <c r="OQ827" s="1"/>
      <c r="OR827" s="1"/>
      <c r="OS827" s="1"/>
      <c r="OT827" s="1"/>
      <c r="OU827" s="1"/>
      <c r="OV827" s="1"/>
      <c r="OW827" s="1"/>
      <c r="OX827" s="1"/>
      <c r="OY827" s="1"/>
      <c r="OZ827" s="1"/>
      <c r="PA827" s="1"/>
      <c r="PB827" s="1"/>
      <c r="PC827" s="1"/>
      <c r="PD827" s="1"/>
      <c r="PE827" s="1"/>
      <c r="PF827" s="1"/>
      <c r="PG827" s="1"/>
      <c r="PH827" s="1"/>
      <c r="PI827" s="1"/>
      <c r="PJ827" s="1"/>
      <c r="PK827" s="1"/>
      <c r="PL827" s="1"/>
      <c r="PM827" s="1"/>
      <c r="PN827" s="1"/>
      <c r="PO827" s="1"/>
      <c r="PP827" s="1"/>
      <c r="PQ827" s="1"/>
      <c r="PR827" s="1"/>
      <c r="PS827" s="1"/>
      <c r="PT827" s="1"/>
      <c r="PU827" s="1"/>
      <c r="PV827" s="1"/>
      <c r="PW827" s="1"/>
      <c r="PX827" s="1"/>
      <c r="PY827" s="1"/>
      <c r="PZ827" s="1"/>
    </row>
    <row r="828" spans="1:442" s="92" customFormat="1" ht="64.5" customHeight="1" x14ac:dyDescent="0.3">
      <c r="A828" s="36"/>
      <c r="B828" s="225"/>
      <c r="C828" s="225"/>
      <c r="D828" s="225"/>
      <c r="E828" s="227"/>
      <c r="F828" s="227"/>
      <c r="G828" s="227"/>
      <c r="H828" s="225"/>
      <c r="I828" s="225"/>
      <c r="J828" s="11" t="s">
        <v>127</v>
      </c>
      <c r="K828" s="7" t="s">
        <v>128</v>
      </c>
      <c r="L828" s="7" t="s">
        <v>85</v>
      </c>
      <c r="M828" s="63">
        <v>4</v>
      </c>
      <c r="N828" s="273"/>
      <c r="O828" s="225"/>
      <c r="P828" s="225"/>
      <c r="Q828" s="225"/>
      <c r="R828" s="274"/>
      <c r="S828" s="274"/>
      <c r="T828" s="275"/>
      <c r="U828" s="275"/>
      <c r="V828" s="276"/>
      <c r="W828" s="276"/>
      <c r="X828" s="276"/>
      <c r="Y828" s="276"/>
      <c r="Z828" s="276"/>
      <c r="AA828" s="276"/>
      <c r="AB828" s="276"/>
      <c r="AC828" s="273"/>
      <c r="AD828" s="272"/>
      <c r="AE828" s="272"/>
      <c r="AF828" s="225"/>
      <c r="AG828" s="273"/>
      <c r="AH828" s="273"/>
      <c r="AI828" s="273"/>
      <c r="AJ828" s="225"/>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c r="KJ828" s="1"/>
      <c r="KK828" s="1"/>
      <c r="KL828" s="1"/>
      <c r="KM828" s="1"/>
      <c r="KN828" s="1"/>
      <c r="KO828" s="1"/>
      <c r="KP828" s="1"/>
      <c r="KQ828" s="1"/>
      <c r="KR828" s="1"/>
      <c r="KS828" s="1"/>
      <c r="KT828" s="1"/>
      <c r="KU828" s="1"/>
      <c r="KV828" s="1"/>
      <c r="KW828" s="1"/>
      <c r="KX828" s="1"/>
      <c r="KY828" s="1"/>
      <c r="KZ828" s="1"/>
      <c r="LA828" s="1"/>
      <c r="LB828" s="1"/>
      <c r="LC828" s="1"/>
      <c r="LD828" s="1"/>
      <c r="LE828" s="1"/>
      <c r="LF828" s="1"/>
      <c r="LG828" s="1"/>
      <c r="LH828" s="1"/>
      <c r="LI828" s="1"/>
      <c r="LJ828" s="1"/>
      <c r="LK828" s="1"/>
      <c r="LL828" s="1"/>
      <c r="LM828" s="1"/>
      <c r="LN828" s="1"/>
      <c r="LO828" s="1"/>
      <c r="LP828" s="1"/>
      <c r="LQ828" s="1"/>
      <c r="LR828" s="1"/>
      <c r="LS828" s="1"/>
      <c r="LT828" s="1"/>
      <c r="LU828" s="1"/>
      <c r="LV828" s="1"/>
      <c r="LW828" s="1"/>
      <c r="LX828" s="1"/>
      <c r="LY828" s="1"/>
      <c r="LZ828" s="1"/>
      <c r="MA828" s="1"/>
      <c r="MB828" s="1"/>
      <c r="MC828" s="1"/>
      <c r="MD828" s="1"/>
      <c r="ME828" s="1"/>
      <c r="MF828" s="1"/>
      <c r="MG828" s="1"/>
      <c r="MH828" s="1"/>
      <c r="MI828" s="1"/>
      <c r="MJ828" s="1"/>
      <c r="MK828" s="1"/>
      <c r="ML828" s="1"/>
      <c r="MM828" s="1"/>
      <c r="MN828" s="1"/>
      <c r="MO828" s="1"/>
      <c r="MP828" s="1"/>
      <c r="MQ828" s="1"/>
      <c r="MR828" s="1"/>
      <c r="MS828" s="1"/>
      <c r="MT828" s="1"/>
      <c r="MU828" s="1"/>
      <c r="MV828" s="1"/>
      <c r="MW828" s="1"/>
      <c r="MX828" s="1"/>
      <c r="MY828" s="1"/>
      <c r="MZ828" s="1"/>
      <c r="NA828" s="1"/>
      <c r="NB828" s="1"/>
      <c r="NC828" s="1"/>
      <c r="ND828" s="1"/>
      <c r="NE828" s="1"/>
      <c r="NF828" s="1"/>
      <c r="NG828" s="1"/>
      <c r="NH828" s="1"/>
      <c r="NI828" s="1"/>
      <c r="NJ828" s="1"/>
      <c r="NK828" s="1"/>
      <c r="NL828" s="1"/>
      <c r="NM828" s="1"/>
      <c r="NN828" s="1"/>
      <c r="NO828" s="1"/>
      <c r="NP828" s="1"/>
      <c r="NQ828" s="1"/>
      <c r="NR828" s="1"/>
      <c r="NS828" s="1"/>
      <c r="NT828" s="1"/>
      <c r="NU828" s="1"/>
      <c r="NV828" s="1"/>
      <c r="NW828" s="1"/>
      <c r="NX828" s="1"/>
      <c r="NY828" s="1"/>
      <c r="NZ828" s="1"/>
      <c r="OA828" s="1"/>
      <c r="OB828" s="1"/>
      <c r="OC828" s="1"/>
      <c r="OD828" s="1"/>
      <c r="OE828" s="1"/>
      <c r="OF828" s="1"/>
      <c r="OG828" s="1"/>
      <c r="OH828" s="1"/>
      <c r="OI828" s="1"/>
      <c r="OJ828" s="1"/>
      <c r="OK828" s="1"/>
      <c r="OL828" s="1"/>
      <c r="OM828" s="1"/>
      <c r="ON828" s="1"/>
      <c r="OO828" s="1"/>
      <c r="OP828" s="1"/>
      <c r="OQ828" s="1"/>
      <c r="OR828" s="1"/>
      <c r="OS828" s="1"/>
      <c r="OT828" s="1"/>
      <c r="OU828" s="1"/>
      <c r="OV828" s="1"/>
      <c r="OW828" s="1"/>
      <c r="OX828" s="1"/>
      <c r="OY828" s="1"/>
      <c r="OZ828" s="1"/>
      <c r="PA828" s="1"/>
      <c r="PB828" s="1"/>
      <c r="PC828" s="1"/>
      <c r="PD828" s="1"/>
      <c r="PE828" s="1"/>
      <c r="PF828" s="1"/>
      <c r="PG828" s="1"/>
      <c r="PH828" s="1"/>
      <c r="PI828" s="1"/>
      <c r="PJ828" s="1"/>
      <c r="PK828" s="1"/>
      <c r="PL828" s="1"/>
      <c r="PM828" s="1"/>
      <c r="PN828" s="1"/>
      <c r="PO828" s="1"/>
      <c r="PP828" s="1"/>
      <c r="PQ828" s="1"/>
      <c r="PR828" s="1"/>
      <c r="PS828" s="1"/>
      <c r="PT828" s="1"/>
      <c r="PU828" s="1"/>
      <c r="PV828" s="1"/>
      <c r="PW828" s="1"/>
      <c r="PX828" s="1"/>
      <c r="PY828" s="1"/>
      <c r="PZ828" s="1"/>
    </row>
    <row r="829" spans="1:442" s="93" customFormat="1" ht="66.599999999999994" customHeight="1" x14ac:dyDescent="0.3">
      <c r="A829" s="36"/>
      <c r="B829" s="225" t="s">
        <v>1180</v>
      </c>
      <c r="C829" s="225" t="s">
        <v>577</v>
      </c>
      <c r="D829" s="225" t="s">
        <v>66</v>
      </c>
      <c r="E829" s="227" t="s">
        <v>67</v>
      </c>
      <c r="F829" s="227" t="s">
        <v>132</v>
      </c>
      <c r="G829" s="227" t="s">
        <v>69</v>
      </c>
      <c r="H829" s="225" t="s">
        <v>70</v>
      </c>
      <c r="I829" s="225" t="s">
        <v>79</v>
      </c>
      <c r="J829" s="11" t="s">
        <v>113</v>
      </c>
      <c r="K829" s="7" t="s">
        <v>114</v>
      </c>
      <c r="L829" s="7" t="s">
        <v>115</v>
      </c>
      <c r="M829" s="7">
        <v>2</v>
      </c>
      <c r="N829" s="273" t="s">
        <v>108</v>
      </c>
      <c r="O829" s="286" t="s">
        <v>576</v>
      </c>
      <c r="P829" s="225" t="s">
        <v>75</v>
      </c>
      <c r="Q829" s="225" t="s">
        <v>76</v>
      </c>
      <c r="R829" s="274" t="s">
        <v>77</v>
      </c>
      <c r="S829" s="274" t="s">
        <v>109</v>
      </c>
      <c r="T829" s="275">
        <f>V829+Y829</f>
        <v>106465.01</v>
      </c>
      <c r="U829" s="275" t="s">
        <v>79</v>
      </c>
      <c r="V829" s="276">
        <v>90495.25</v>
      </c>
      <c r="W829" s="276" t="s">
        <v>79</v>
      </c>
      <c r="X829" s="276" t="s">
        <v>79</v>
      </c>
      <c r="Y829" s="276">
        <v>15969.76</v>
      </c>
      <c r="Z829" s="276" t="s">
        <v>79</v>
      </c>
      <c r="AA829" s="276" t="s">
        <v>79</v>
      </c>
      <c r="AB829" s="276">
        <v>35376.019999999997</v>
      </c>
      <c r="AC829" s="273" t="s">
        <v>80</v>
      </c>
      <c r="AD829" s="272" t="s">
        <v>79</v>
      </c>
      <c r="AE829" s="272">
        <f>V829+Y829</f>
        <v>106465.01</v>
      </c>
      <c r="AF829" s="225" t="s">
        <v>79</v>
      </c>
      <c r="AG829" s="273" t="s">
        <v>33</v>
      </c>
      <c r="AH829" s="273" t="s">
        <v>167</v>
      </c>
      <c r="AI829" s="273" t="s">
        <v>233</v>
      </c>
      <c r="AJ829" s="225"/>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c r="KJ829" s="1"/>
      <c r="KK829" s="1"/>
      <c r="KL829" s="1"/>
      <c r="KM829" s="1"/>
      <c r="KN829" s="1"/>
      <c r="KO829" s="1"/>
      <c r="KP829" s="1"/>
      <c r="KQ829" s="1"/>
      <c r="KR829" s="1"/>
      <c r="KS829" s="1"/>
      <c r="KT829" s="1"/>
      <c r="KU829" s="1"/>
      <c r="KV829" s="1"/>
      <c r="KW829" s="1"/>
      <c r="KX829" s="1"/>
      <c r="KY829" s="1"/>
      <c r="KZ829" s="1"/>
      <c r="LA829" s="1"/>
      <c r="LB829" s="1"/>
      <c r="LC829" s="1"/>
      <c r="LD829" s="1"/>
      <c r="LE829" s="1"/>
      <c r="LF829" s="1"/>
      <c r="LG829" s="1"/>
      <c r="LH829" s="1"/>
      <c r="LI829" s="1"/>
      <c r="LJ829" s="1"/>
      <c r="LK829" s="1"/>
      <c r="LL829" s="1"/>
      <c r="LM829" s="1"/>
      <c r="LN829" s="1"/>
      <c r="LO829" s="1"/>
      <c r="LP829" s="1"/>
      <c r="LQ829" s="1"/>
      <c r="LR829" s="1"/>
      <c r="LS829" s="1"/>
      <c r="LT829" s="1"/>
      <c r="LU829" s="1"/>
      <c r="LV829" s="1"/>
      <c r="LW829" s="1"/>
      <c r="LX829" s="1"/>
      <c r="LY829" s="1"/>
      <c r="LZ829" s="1"/>
      <c r="MA829" s="1"/>
      <c r="MB829" s="1"/>
      <c r="MC829" s="1"/>
      <c r="MD829" s="1"/>
      <c r="ME829" s="1"/>
      <c r="MF829" s="1"/>
      <c r="MG829" s="1"/>
      <c r="MH829" s="1"/>
      <c r="MI829" s="1"/>
      <c r="MJ829" s="1"/>
      <c r="MK829" s="1"/>
      <c r="ML829" s="1"/>
      <c r="MM829" s="1"/>
      <c r="MN829" s="1"/>
      <c r="MO829" s="1"/>
      <c r="MP829" s="1"/>
      <c r="MQ829" s="1"/>
      <c r="MR829" s="1"/>
      <c r="MS829" s="1"/>
      <c r="MT829" s="1"/>
      <c r="MU829" s="1"/>
      <c r="MV829" s="1"/>
      <c r="MW829" s="1"/>
      <c r="MX829" s="1"/>
      <c r="MY829" s="1"/>
      <c r="MZ829" s="1"/>
      <c r="NA829" s="1"/>
      <c r="NB829" s="1"/>
      <c r="NC829" s="1"/>
      <c r="ND829" s="1"/>
      <c r="NE829" s="1"/>
      <c r="NF829" s="1"/>
      <c r="NG829" s="1"/>
      <c r="NH829" s="1"/>
      <c r="NI829" s="1"/>
      <c r="NJ829" s="1"/>
      <c r="NK829" s="1"/>
      <c r="NL829" s="1"/>
      <c r="NM829" s="1"/>
      <c r="NN829" s="1"/>
      <c r="NO829" s="1"/>
      <c r="NP829" s="1"/>
      <c r="NQ829" s="1"/>
      <c r="NR829" s="1"/>
      <c r="NS829" s="1"/>
      <c r="NT829" s="1"/>
      <c r="NU829" s="1"/>
      <c r="NV829" s="1"/>
      <c r="NW829" s="1"/>
      <c r="NX829" s="1"/>
      <c r="NY829" s="1"/>
      <c r="NZ829" s="1"/>
      <c r="OA829" s="1"/>
      <c r="OB829" s="1"/>
      <c r="OC829" s="1"/>
      <c r="OD829" s="1"/>
      <c r="OE829" s="1"/>
      <c r="OF829" s="1"/>
      <c r="OG829" s="1"/>
      <c r="OH829" s="1"/>
      <c r="OI829" s="1"/>
      <c r="OJ829" s="1"/>
      <c r="OK829" s="1"/>
      <c r="OL829" s="1"/>
      <c r="OM829" s="1"/>
      <c r="ON829" s="1"/>
      <c r="OO829" s="1"/>
      <c r="OP829" s="1"/>
      <c r="OQ829" s="1"/>
      <c r="OR829" s="1"/>
      <c r="OS829" s="1"/>
      <c r="OT829" s="1"/>
      <c r="OU829" s="1"/>
      <c r="OV829" s="1"/>
      <c r="OW829" s="1"/>
      <c r="OX829" s="1"/>
      <c r="OY829" s="1"/>
      <c r="OZ829" s="1"/>
      <c r="PA829" s="1"/>
      <c r="PB829" s="1"/>
      <c r="PC829" s="1"/>
      <c r="PD829" s="1"/>
      <c r="PE829" s="1"/>
      <c r="PF829" s="1"/>
      <c r="PG829" s="1"/>
      <c r="PH829" s="1"/>
      <c r="PI829" s="1"/>
      <c r="PJ829" s="1"/>
      <c r="PK829" s="1"/>
      <c r="PL829" s="1"/>
      <c r="PM829" s="1"/>
      <c r="PN829" s="1"/>
      <c r="PO829" s="1"/>
      <c r="PP829" s="1"/>
      <c r="PQ829" s="1"/>
      <c r="PR829" s="1"/>
      <c r="PS829" s="1"/>
      <c r="PT829" s="1"/>
      <c r="PU829" s="1"/>
      <c r="PV829" s="1"/>
      <c r="PW829" s="1"/>
      <c r="PX829" s="1"/>
      <c r="PY829" s="1"/>
      <c r="PZ829" s="1"/>
    </row>
    <row r="830" spans="1:442" s="93" customFormat="1" ht="73.2" customHeight="1" x14ac:dyDescent="0.3">
      <c r="A830" s="36"/>
      <c r="B830" s="225"/>
      <c r="C830" s="225"/>
      <c r="D830" s="225"/>
      <c r="E830" s="227"/>
      <c r="F830" s="227"/>
      <c r="G830" s="227"/>
      <c r="H830" s="225"/>
      <c r="I830" s="225"/>
      <c r="J830" s="11" t="s">
        <v>116</v>
      </c>
      <c r="K830" s="7" t="s">
        <v>117</v>
      </c>
      <c r="L830" s="7" t="s">
        <v>85</v>
      </c>
      <c r="M830" s="7">
        <v>2</v>
      </c>
      <c r="N830" s="273"/>
      <c r="O830" s="286"/>
      <c r="P830" s="225"/>
      <c r="Q830" s="225"/>
      <c r="R830" s="274"/>
      <c r="S830" s="274"/>
      <c r="T830" s="275"/>
      <c r="U830" s="275"/>
      <c r="V830" s="276"/>
      <c r="W830" s="276"/>
      <c r="X830" s="276"/>
      <c r="Y830" s="276"/>
      <c r="Z830" s="276"/>
      <c r="AA830" s="276"/>
      <c r="AB830" s="276"/>
      <c r="AC830" s="273"/>
      <c r="AD830" s="272"/>
      <c r="AE830" s="272"/>
      <c r="AF830" s="225"/>
      <c r="AG830" s="273"/>
      <c r="AH830" s="273"/>
      <c r="AI830" s="273"/>
      <c r="AJ830" s="225"/>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c r="KJ830" s="1"/>
      <c r="KK830" s="1"/>
      <c r="KL830" s="1"/>
      <c r="KM830" s="1"/>
      <c r="KN830" s="1"/>
      <c r="KO830" s="1"/>
      <c r="KP830" s="1"/>
      <c r="KQ830" s="1"/>
      <c r="KR830" s="1"/>
      <c r="KS830" s="1"/>
      <c r="KT830" s="1"/>
      <c r="KU830" s="1"/>
      <c r="KV830" s="1"/>
      <c r="KW830" s="1"/>
      <c r="KX830" s="1"/>
      <c r="KY830" s="1"/>
      <c r="KZ830" s="1"/>
      <c r="LA830" s="1"/>
      <c r="LB830" s="1"/>
      <c r="LC830" s="1"/>
      <c r="LD830" s="1"/>
      <c r="LE830" s="1"/>
      <c r="LF830" s="1"/>
      <c r="LG830" s="1"/>
      <c r="LH830" s="1"/>
      <c r="LI830" s="1"/>
      <c r="LJ830" s="1"/>
      <c r="LK830" s="1"/>
      <c r="LL830" s="1"/>
      <c r="LM830" s="1"/>
      <c r="LN830" s="1"/>
      <c r="LO830" s="1"/>
      <c r="LP830" s="1"/>
      <c r="LQ830" s="1"/>
      <c r="LR830" s="1"/>
      <c r="LS830" s="1"/>
      <c r="LT830" s="1"/>
      <c r="LU830" s="1"/>
      <c r="LV830" s="1"/>
      <c r="LW830" s="1"/>
      <c r="LX830" s="1"/>
      <c r="LY830" s="1"/>
      <c r="LZ830" s="1"/>
      <c r="MA830" s="1"/>
      <c r="MB830" s="1"/>
      <c r="MC830" s="1"/>
      <c r="MD830" s="1"/>
      <c r="ME830" s="1"/>
      <c r="MF830" s="1"/>
      <c r="MG830" s="1"/>
      <c r="MH830" s="1"/>
      <c r="MI830" s="1"/>
      <c r="MJ830" s="1"/>
      <c r="MK830" s="1"/>
      <c r="ML830" s="1"/>
      <c r="MM830" s="1"/>
      <c r="MN830" s="1"/>
      <c r="MO830" s="1"/>
      <c r="MP830" s="1"/>
      <c r="MQ830" s="1"/>
      <c r="MR830" s="1"/>
      <c r="MS830" s="1"/>
      <c r="MT830" s="1"/>
      <c r="MU830" s="1"/>
      <c r="MV830" s="1"/>
      <c r="MW830" s="1"/>
      <c r="MX830" s="1"/>
      <c r="MY830" s="1"/>
      <c r="MZ830" s="1"/>
      <c r="NA830" s="1"/>
      <c r="NB830" s="1"/>
      <c r="NC830" s="1"/>
      <c r="ND830" s="1"/>
      <c r="NE830" s="1"/>
      <c r="NF830" s="1"/>
      <c r="NG830" s="1"/>
      <c r="NH830" s="1"/>
      <c r="NI830" s="1"/>
      <c r="NJ830" s="1"/>
      <c r="NK830" s="1"/>
      <c r="NL830" s="1"/>
      <c r="NM830" s="1"/>
      <c r="NN830" s="1"/>
      <c r="NO830" s="1"/>
      <c r="NP830" s="1"/>
      <c r="NQ830" s="1"/>
      <c r="NR830" s="1"/>
      <c r="NS830" s="1"/>
      <c r="NT830" s="1"/>
      <c r="NU830" s="1"/>
      <c r="NV830" s="1"/>
      <c r="NW830" s="1"/>
      <c r="NX830" s="1"/>
      <c r="NY830" s="1"/>
      <c r="NZ830" s="1"/>
      <c r="OA830" s="1"/>
      <c r="OB830" s="1"/>
      <c r="OC830" s="1"/>
      <c r="OD830" s="1"/>
      <c r="OE830" s="1"/>
      <c r="OF830" s="1"/>
      <c r="OG830" s="1"/>
      <c r="OH830" s="1"/>
      <c r="OI830" s="1"/>
      <c r="OJ830" s="1"/>
      <c r="OK830" s="1"/>
      <c r="OL830" s="1"/>
      <c r="OM830" s="1"/>
      <c r="ON830" s="1"/>
      <c r="OO830" s="1"/>
      <c r="OP830" s="1"/>
      <c r="OQ830" s="1"/>
      <c r="OR830" s="1"/>
      <c r="OS830" s="1"/>
      <c r="OT830" s="1"/>
      <c r="OU830" s="1"/>
      <c r="OV830" s="1"/>
      <c r="OW830" s="1"/>
      <c r="OX830" s="1"/>
      <c r="OY830" s="1"/>
      <c r="OZ830" s="1"/>
      <c r="PA830" s="1"/>
      <c r="PB830" s="1"/>
      <c r="PC830" s="1"/>
      <c r="PD830" s="1"/>
      <c r="PE830" s="1"/>
      <c r="PF830" s="1"/>
      <c r="PG830" s="1"/>
      <c r="PH830" s="1"/>
      <c r="PI830" s="1"/>
      <c r="PJ830" s="1"/>
      <c r="PK830" s="1"/>
      <c r="PL830" s="1"/>
      <c r="PM830" s="1"/>
      <c r="PN830" s="1"/>
      <c r="PO830" s="1"/>
      <c r="PP830" s="1"/>
      <c r="PQ830" s="1"/>
      <c r="PR830" s="1"/>
      <c r="PS830" s="1"/>
      <c r="PT830" s="1"/>
      <c r="PU830" s="1"/>
      <c r="PV830" s="1"/>
      <c r="PW830" s="1"/>
      <c r="PX830" s="1"/>
      <c r="PY830" s="1"/>
      <c r="PZ830" s="1"/>
    </row>
    <row r="831" spans="1:442" s="93" customFormat="1" ht="67.5" customHeight="1" x14ac:dyDescent="0.3">
      <c r="A831" s="36"/>
      <c r="B831" s="225"/>
      <c r="C831" s="225"/>
      <c r="D831" s="225"/>
      <c r="E831" s="227"/>
      <c r="F831" s="227"/>
      <c r="G831" s="227"/>
      <c r="H831" s="225"/>
      <c r="I831" s="225"/>
      <c r="J831" s="11" t="s">
        <v>209</v>
      </c>
      <c r="K831" s="7" t="s">
        <v>118</v>
      </c>
      <c r="L831" s="7" t="s">
        <v>119</v>
      </c>
      <c r="M831" s="7">
        <v>2</v>
      </c>
      <c r="N831" s="273"/>
      <c r="O831" s="286"/>
      <c r="P831" s="225"/>
      <c r="Q831" s="225"/>
      <c r="R831" s="274"/>
      <c r="S831" s="274"/>
      <c r="T831" s="275"/>
      <c r="U831" s="275"/>
      <c r="V831" s="276"/>
      <c r="W831" s="276"/>
      <c r="X831" s="276"/>
      <c r="Y831" s="276"/>
      <c r="Z831" s="276"/>
      <c r="AA831" s="276"/>
      <c r="AB831" s="276"/>
      <c r="AC831" s="273"/>
      <c r="AD831" s="272"/>
      <c r="AE831" s="272"/>
      <c r="AF831" s="225"/>
      <c r="AG831" s="273"/>
      <c r="AH831" s="273"/>
      <c r="AI831" s="273"/>
      <c r="AJ831" s="225"/>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c r="KJ831" s="1"/>
      <c r="KK831" s="1"/>
      <c r="KL831" s="1"/>
      <c r="KM831" s="1"/>
      <c r="KN831" s="1"/>
      <c r="KO831" s="1"/>
      <c r="KP831" s="1"/>
      <c r="KQ831" s="1"/>
      <c r="KR831" s="1"/>
      <c r="KS831" s="1"/>
      <c r="KT831" s="1"/>
      <c r="KU831" s="1"/>
      <c r="KV831" s="1"/>
      <c r="KW831" s="1"/>
      <c r="KX831" s="1"/>
      <c r="KY831" s="1"/>
      <c r="KZ831" s="1"/>
      <c r="LA831" s="1"/>
      <c r="LB831" s="1"/>
      <c r="LC831" s="1"/>
      <c r="LD831" s="1"/>
      <c r="LE831" s="1"/>
      <c r="LF831" s="1"/>
      <c r="LG831" s="1"/>
      <c r="LH831" s="1"/>
      <c r="LI831" s="1"/>
      <c r="LJ831" s="1"/>
      <c r="LK831" s="1"/>
      <c r="LL831" s="1"/>
      <c r="LM831" s="1"/>
      <c r="LN831" s="1"/>
      <c r="LO831" s="1"/>
      <c r="LP831" s="1"/>
      <c r="LQ831" s="1"/>
      <c r="LR831" s="1"/>
      <c r="LS831" s="1"/>
      <c r="LT831" s="1"/>
      <c r="LU831" s="1"/>
      <c r="LV831" s="1"/>
      <c r="LW831" s="1"/>
      <c r="LX831" s="1"/>
      <c r="LY831" s="1"/>
      <c r="LZ831" s="1"/>
      <c r="MA831" s="1"/>
      <c r="MB831" s="1"/>
      <c r="MC831" s="1"/>
      <c r="MD831" s="1"/>
      <c r="ME831" s="1"/>
      <c r="MF831" s="1"/>
      <c r="MG831" s="1"/>
      <c r="MH831" s="1"/>
      <c r="MI831" s="1"/>
      <c r="MJ831" s="1"/>
      <c r="MK831" s="1"/>
      <c r="ML831" s="1"/>
      <c r="MM831" s="1"/>
      <c r="MN831" s="1"/>
      <c r="MO831" s="1"/>
      <c r="MP831" s="1"/>
      <c r="MQ831" s="1"/>
      <c r="MR831" s="1"/>
      <c r="MS831" s="1"/>
      <c r="MT831" s="1"/>
      <c r="MU831" s="1"/>
      <c r="MV831" s="1"/>
      <c r="MW831" s="1"/>
      <c r="MX831" s="1"/>
      <c r="MY831" s="1"/>
      <c r="MZ831" s="1"/>
      <c r="NA831" s="1"/>
      <c r="NB831" s="1"/>
      <c r="NC831" s="1"/>
      <c r="ND831" s="1"/>
      <c r="NE831" s="1"/>
      <c r="NF831" s="1"/>
      <c r="NG831" s="1"/>
      <c r="NH831" s="1"/>
      <c r="NI831" s="1"/>
      <c r="NJ831" s="1"/>
      <c r="NK831" s="1"/>
      <c r="NL831" s="1"/>
      <c r="NM831" s="1"/>
      <c r="NN831" s="1"/>
      <c r="NO831" s="1"/>
      <c r="NP831" s="1"/>
      <c r="NQ831" s="1"/>
      <c r="NR831" s="1"/>
      <c r="NS831" s="1"/>
      <c r="NT831" s="1"/>
      <c r="NU831" s="1"/>
      <c r="NV831" s="1"/>
      <c r="NW831" s="1"/>
      <c r="NX831" s="1"/>
      <c r="NY831" s="1"/>
      <c r="NZ831" s="1"/>
      <c r="OA831" s="1"/>
      <c r="OB831" s="1"/>
      <c r="OC831" s="1"/>
      <c r="OD831" s="1"/>
      <c r="OE831" s="1"/>
      <c r="OF831" s="1"/>
      <c r="OG831" s="1"/>
      <c r="OH831" s="1"/>
      <c r="OI831" s="1"/>
      <c r="OJ831" s="1"/>
      <c r="OK831" s="1"/>
      <c r="OL831" s="1"/>
      <c r="OM831" s="1"/>
      <c r="ON831" s="1"/>
      <c r="OO831" s="1"/>
      <c r="OP831" s="1"/>
      <c r="OQ831" s="1"/>
      <c r="OR831" s="1"/>
      <c r="OS831" s="1"/>
      <c r="OT831" s="1"/>
      <c r="OU831" s="1"/>
      <c r="OV831" s="1"/>
      <c r="OW831" s="1"/>
      <c r="OX831" s="1"/>
      <c r="OY831" s="1"/>
      <c r="OZ831" s="1"/>
      <c r="PA831" s="1"/>
      <c r="PB831" s="1"/>
      <c r="PC831" s="1"/>
      <c r="PD831" s="1"/>
      <c r="PE831" s="1"/>
      <c r="PF831" s="1"/>
      <c r="PG831" s="1"/>
      <c r="PH831" s="1"/>
      <c r="PI831" s="1"/>
      <c r="PJ831" s="1"/>
      <c r="PK831" s="1"/>
      <c r="PL831" s="1"/>
      <c r="PM831" s="1"/>
      <c r="PN831" s="1"/>
      <c r="PO831" s="1"/>
      <c r="PP831" s="1"/>
      <c r="PQ831" s="1"/>
      <c r="PR831" s="1"/>
      <c r="PS831" s="1"/>
      <c r="PT831" s="1"/>
      <c r="PU831" s="1"/>
      <c r="PV831" s="1"/>
      <c r="PW831" s="1"/>
      <c r="PX831" s="1"/>
      <c r="PY831" s="1"/>
      <c r="PZ831" s="1"/>
    </row>
    <row r="832" spans="1:442" s="93" customFormat="1" ht="50.25" customHeight="1" x14ac:dyDescent="0.3">
      <c r="A832" s="36"/>
      <c r="B832" s="225"/>
      <c r="C832" s="225"/>
      <c r="D832" s="225"/>
      <c r="E832" s="227"/>
      <c r="F832" s="227"/>
      <c r="G832" s="227"/>
      <c r="H832" s="225"/>
      <c r="I832" s="225"/>
      <c r="J832" s="11" t="s">
        <v>120</v>
      </c>
      <c r="K832" s="7" t="s">
        <v>121</v>
      </c>
      <c r="L832" s="7" t="s">
        <v>119</v>
      </c>
      <c r="M832" s="63">
        <v>2</v>
      </c>
      <c r="N832" s="273"/>
      <c r="O832" s="286"/>
      <c r="P832" s="225"/>
      <c r="Q832" s="225"/>
      <c r="R832" s="274"/>
      <c r="S832" s="274"/>
      <c r="T832" s="275"/>
      <c r="U832" s="275"/>
      <c r="V832" s="276"/>
      <c r="W832" s="276"/>
      <c r="X832" s="276"/>
      <c r="Y832" s="276"/>
      <c r="Z832" s="276"/>
      <c r="AA832" s="276"/>
      <c r="AB832" s="276"/>
      <c r="AC832" s="273"/>
      <c r="AD832" s="272"/>
      <c r="AE832" s="272"/>
      <c r="AF832" s="225"/>
      <c r="AG832" s="273"/>
      <c r="AH832" s="273"/>
      <c r="AI832" s="273"/>
      <c r="AJ832" s="225"/>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c r="KJ832" s="1"/>
      <c r="KK832" s="1"/>
      <c r="KL832" s="1"/>
      <c r="KM832" s="1"/>
      <c r="KN832" s="1"/>
      <c r="KO832" s="1"/>
      <c r="KP832" s="1"/>
      <c r="KQ832" s="1"/>
      <c r="KR832" s="1"/>
      <c r="KS832" s="1"/>
      <c r="KT832" s="1"/>
      <c r="KU832" s="1"/>
      <c r="KV832" s="1"/>
      <c r="KW832" s="1"/>
      <c r="KX832" s="1"/>
      <c r="KY832" s="1"/>
      <c r="KZ832" s="1"/>
      <c r="LA832" s="1"/>
      <c r="LB832" s="1"/>
      <c r="LC832" s="1"/>
      <c r="LD832" s="1"/>
      <c r="LE832" s="1"/>
      <c r="LF832" s="1"/>
      <c r="LG832" s="1"/>
      <c r="LH832" s="1"/>
      <c r="LI832" s="1"/>
      <c r="LJ832" s="1"/>
      <c r="LK832" s="1"/>
      <c r="LL832" s="1"/>
      <c r="LM832" s="1"/>
      <c r="LN832" s="1"/>
      <c r="LO832" s="1"/>
      <c r="LP832" s="1"/>
      <c r="LQ832" s="1"/>
      <c r="LR832" s="1"/>
      <c r="LS832" s="1"/>
      <c r="LT832" s="1"/>
      <c r="LU832" s="1"/>
      <c r="LV832" s="1"/>
      <c r="LW832" s="1"/>
      <c r="LX832" s="1"/>
      <c r="LY832" s="1"/>
      <c r="LZ832" s="1"/>
      <c r="MA832" s="1"/>
      <c r="MB832" s="1"/>
      <c r="MC832" s="1"/>
      <c r="MD832" s="1"/>
      <c r="ME832" s="1"/>
      <c r="MF832" s="1"/>
      <c r="MG832" s="1"/>
      <c r="MH832" s="1"/>
      <c r="MI832" s="1"/>
      <c r="MJ832" s="1"/>
      <c r="MK832" s="1"/>
      <c r="ML832" s="1"/>
      <c r="MM832" s="1"/>
      <c r="MN832" s="1"/>
      <c r="MO832" s="1"/>
      <c r="MP832" s="1"/>
      <c r="MQ832" s="1"/>
      <c r="MR832" s="1"/>
      <c r="MS832" s="1"/>
      <c r="MT832" s="1"/>
      <c r="MU832" s="1"/>
      <c r="MV832" s="1"/>
      <c r="MW832" s="1"/>
      <c r="MX832" s="1"/>
      <c r="MY832" s="1"/>
      <c r="MZ832" s="1"/>
      <c r="NA832" s="1"/>
      <c r="NB832" s="1"/>
      <c r="NC832" s="1"/>
      <c r="ND832" s="1"/>
      <c r="NE832" s="1"/>
      <c r="NF832" s="1"/>
      <c r="NG832" s="1"/>
      <c r="NH832" s="1"/>
      <c r="NI832" s="1"/>
      <c r="NJ832" s="1"/>
      <c r="NK832" s="1"/>
      <c r="NL832" s="1"/>
      <c r="NM832" s="1"/>
      <c r="NN832" s="1"/>
      <c r="NO832" s="1"/>
      <c r="NP832" s="1"/>
      <c r="NQ832" s="1"/>
      <c r="NR832" s="1"/>
      <c r="NS832" s="1"/>
      <c r="NT832" s="1"/>
      <c r="NU832" s="1"/>
      <c r="NV832" s="1"/>
      <c r="NW832" s="1"/>
      <c r="NX832" s="1"/>
      <c r="NY832" s="1"/>
      <c r="NZ832" s="1"/>
      <c r="OA832" s="1"/>
      <c r="OB832" s="1"/>
      <c r="OC832" s="1"/>
      <c r="OD832" s="1"/>
      <c r="OE832" s="1"/>
      <c r="OF832" s="1"/>
      <c r="OG832" s="1"/>
      <c r="OH832" s="1"/>
      <c r="OI832" s="1"/>
      <c r="OJ832" s="1"/>
      <c r="OK832" s="1"/>
      <c r="OL832" s="1"/>
      <c r="OM832" s="1"/>
      <c r="ON832" s="1"/>
      <c r="OO832" s="1"/>
      <c r="OP832" s="1"/>
      <c r="OQ832" s="1"/>
      <c r="OR832" s="1"/>
      <c r="OS832" s="1"/>
      <c r="OT832" s="1"/>
      <c r="OU832" s="1"/>
      <c r="OV832" s="1"/>
      <c r="OW832" s="1"/>
      <c r="OX832" s="1"/>
      <c r="OY832" s="1"/>
      <c r="OZ832" s="1"/>
      <c r="PA832" s="1"/>
      <c r="PB832" s="1"/>
      <c r="PC832" s="1"/>
      <c r="PD832" s="1"/>
      <c r="PE832" s="1"/>
      <c r="PF832" s="1"/>
      <c r="PG832" s="1"/>
      <c r="PH832" s="1"/>
      <c r="PI832" s="1"/>
      <c r="PJ832" s="1"/>
      <c r="PK832" s="1"/>
      <c r="PL832" s="1"/>
      <c r="PM832" s="1"/>
      <c r="PN832" s="1"/>
      <c r="PO832" s="1"/>
      <c r="PP832" s="1"/>
      <c r="PQ832" s="1"/>
      <c r="PR832" s="1"/>
      <c r="PS832" s="1"/>
      <c r="PT832" s="1"/>
      <c r="PU832" s="1"/>
      <c r="PV832" s="1"/>
      <c r="PW832" s="1"/>
      <c r="PX832" s="1"/>
      <c r="PY832" s="1"/>
      <c r="PZ832" s="1"/>
    </row>
    <row r="833" spans="2:442" s="36" customFormat="1" ht="52.2" customHeight="1" x14ac:dyDescent="0.3">
      <c r="B833" s="261" t="s">
        <v>409</v>
      </c>
      <c r="C833" s="261" t="s">
        <v>410</v>
      </c>
      <c r="D833" s="261" t="s">
        <v>106</v>
      </c>
      <c r="E833" s="311" t="s">
        <v>67</v>
      </c>
      <c r="F833" s="299" t="s">
        <v>134</v>
      </c>
      <c r="G833" s="311" t="s">
        <v>147</v>
      </c>
      <c r="H833" s="304" t="s">
        <v>70</v>
      </c>
      <c r="I833" s="304" t="s">
        <v>79</v>
      </c>
      <c r="J833" s="72" t="s">
        <v>208</v>
      </c>
      <c r="K833" s="22" t="s">
        <v>107</v>
      </c>
      <c r="L833" s="16" t="s">
        <v>86</v>
      </c>
      <c r="M833" s="16">
        <v>40</v>
      </c>
      <c r="N833" s="303" t="s">
        <v>108</v>
      </c>
      <c r="O833" s="261" t="s">
        <v>344</v>
      </c>
      <c r="P833" s="261" t="s">
        <v>75</v>
      </c>
      <c r="Q833" s="261" t="s">
        <v>76</v>
      </c>
      <c r="R833" s="309" t="s">
        <v>77</v>
      </c>
      <c r="S833" s="309" t="s">
        <v>109</v>
      </c>
      <c r="T833" s="235">
        <f>V833+Y833</f>
        <v>179955.7</v>
      </c>
      <c r="U833" s="235" t="s">
        <v>79</v>
      </c>
      <c r="V833" s="238">
        <v>152962.34</v>
      </c>
      <c r="W833" s="238" t="s">
        <v>79</v>
      </c>
      <c r="X833" s="238" t="s">
        <v>79</v>
      </c>
      <c r="Y833" s="238">
        <v>26993.360000000001</v>
      </c>
      <c r="Z833" s="238" t="s">
        <v>98</v>
      </c>
      <c r="AA833" s="238" t="s">
        <v>79</v>
      </c>
      <c r="AB833" s="238">
        <v>31756.89</v>
      </c>
      <c r="AC833" s="232" t="s">
        <v>149</v>
      </c>
      <c r="AD833" s="292" t="s">
        <v>79</v>
      </c>
      <c r="AE833" s="292">
        <f>V833+Y833</f>
        <v>179955.7</v>
      </c>
      <c r="AF833" s="261" t="s">
        <v>79</v>
      </c>
      <c r="AG833" s="232" t="s">
        <v>33</v>
      </c>
      <c r="AH833" s="232" t="s">
        <v>157</v>
      </c>
      <c r="AI833" s="232" t="s">
        <v>158</v>
      </c>
      <c r="AJ833" s="26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c r="KJ833" s="1"/>
      <c r="KK833" s="1"/>
      <c r="KL833" s="1"/>
      <c r="KM833" s="1"/>
      <c r="KN833" s="1"/>
      <c r="KO833" s="1"/>
      <c r="KP833" s="1"/>
      <c r="KQ833" s="1"/>
      <c r="KR833" s="1"/>
      <c r="KS833" s="1"/>
      <c r="KT833" s="1"/>
      <c r="KU833" s="1"/>
      <c r="KV833" s="1"/>
      <c r="KW833" s="1"/>
      <c r="KX833" s="1"/>
      <c r="KY833" s="1"/>
      <c r="KZ833" s="1"/>
      <c r="LA833" s="1"/>
      <c r="LB833" s="1"/>
      <c r="LC833" s="1"/>
      <c r="LD833" s="1"/>
      <c r="LE833" s="1"/>
      <c r="LF833" s="1"/>
      <c r="LG833" s="1"/>
      <c r="LH833" s="1"/>
      <c r="LI833" s="1"/>
      <c r="LJ833" s="1"/>
      <c r="LK833" s="1"/>
      <c r="LL833" s="1"/>
      <c r="LM833" s="1"/>
      <c r="LN833" s="1"/>
      <c r="LO833" s="1"/>
      <c r="LP833" s="1"/>
      <c r="LQ833" s="1"/>
      <c r="LR833" s="1"/>
      <c r="LS833" s="1"/>
      <c r="LT833" s="1"/>
      <c r="LU833" s="1"/>
      <c r="LV833" s="1"/>
      <c r="LW833" s="1"/>
      <c r="LX833" s="1"/>
      <c r="LY833" s="1"/>
      <c r="LZ833" s="1"/>
      <c r="MA833" s="1"/>
      <c r="MB833" s="1"/>
      <c r="MC833" s="1"/>
      <c r="MD833" s="1"/>
      <c r="ME833" s="1"/>
      <c r="MF833" s="1"/>
      <c r="MG833" s="1"/>
      <c r="MH833" s="1"/>
      <c r="MI833" s="1"/>
      <c r="MJ833" s="1"/>
      <c r="MK833" s="1"/>
      <c r="ML833" s="1"/>
      <c r="MM833" s="1"/>
      <c r="MN833" s="1"/>
      <c r="MO833" s="1"/>
      <c r="MP833" s="1"/>
      <c r="MQ833" s="1"/>
      <c r="MR833" s="1"/>
      <c r="MS833" s="1"/>
      <c r="MT833" s="1"/>
      <c r="MU833" s="1"/>
      <c r="MV833" s="1"/>
      <c r="MW833" s="1"/>
      <c r="MX833" s="1"/>
      <c r="MY833" s="1"/>
      <c r="MZ833" s="1"/>
      <c r="NA833" s="1"/>
      <c r="NB833" s="1"/>
      <c r="NC833" s="1"/>
      <c r="ND833" s="1"/>
      <c r="NE833" s="1"/>
      <c r="NF833" s="1"/>
      <c r="NG833" s="1"/>
      <c r="NH833" s="1"/>
      <c r="NI833" s="1"/>
      <c r="NJ833" s="1"/>
      <c r="NK833" s="1"/>
      <c r="NL833" s="1"/>
      <c r="NM833" s="1"/>
      <c r="NN833" s="1"/>
      <c r="NO833" s="1"/>
      <c r="NP833" s="1"/>
      <c r="NQ833" s="1"/>
      <c r="NR833" s="1"/>
      <c r="NS833" s="1"/>
      <c r="NT833" s="1"/>
      <c r="NU833" s="1"/>
      <c r="NV833" s="1"/>
      <c r="NW833" s="1"/>
      <c r="NX833" s="1"/>
      <c r="NY833" s="1"/>
      <c r="NZ833" s="1"/>
      <c r="OA833" s="1"/>
      <c r="OB833" s="1"/>
      <c r="OC833" s="1"/>
      <c r="OD833" s="1"/>
      <c r="OE833" s="1"/>
      <c r="OF833" s="1"/>
      <c r="OG833" s="1"/>
      <c r="OH833" s="1"/>
      <c r="OI833" s="1"/>
      <c r="OJ833" s="1"/>
      <c r="OK833" s="1"/>
      <c r="OL833" s="1"/>
      <c r="OM833" s="1"/>
      <c r="ON833" s="1"/>
      <c r="OO833" s="1"/>
      <c r="OP833" s="1"/>
      <c r="OQ833" s="1"/>
      <c r="OR833" s="1"/>
      <c r="OS833" s="1"/>
      <c r="OT833" s="1"/>
      <c r="OU833" s="1"/>
      <c r="OV833" s="1"/>
      <c r="OW833" s="1"/>
      <c r="OX833" s="1"/>
      <c r="OY833" s="1"/>
      <c r="OZ833" s="1"/>
      <c r="PA833" s="1"/>
      <c r="PB833" s="1"/>
      <c r="PC833" s="1"/>
      <c r="PD833" s="1"/>
      <c r="PE833" s="1"/>
      <c r="PF833" s="1"/>
      <c r="PG833" s="1"/>
      <c r="PH833" s="1"/>
      <c r="PI833" s="1"/>
      <c r="PJ833" s="1"/>
      <c r="PK833" s="1"/>
      <c r="PL833" s="1"/>
      <c r="PM833" s="1"/>
      <c r="PN833" s="1"/>
      <c r="PO833" s="1"/>
      <c r="PP833" s="1"/>
      <c r="PQ833" s="1"/>
      <c r="PR833" s="1"/>
      <c r="PS833" s="1"/>
      <c r="PT833" s="1"/>
      <c r="PU833" s="1"/>
      <c r="PV833" s="1"/>
      <c r="PW833" s="1"/>
      <c r="PX833" s="1"/>
      <c r="PY833" s="1"/>
      <c r="PZ833" s="1"/>
    </row>
    <row r="834" spans="2:442" s="36" customFormat="1" ht="86.1" customHeight="1" x14ac:dyDescent="0.3">
      <c r="B834" s="241"/>
      <c r="C834" s="241"/>
      <c r="D834" s="241"/>
      <c r="E834" s="249"/>
      <c r="F834" s="249"/>
      <c r="G834" s="249"/>
      <c r="H834" s="241"/>
      <c r="I834" s="241"/>
      <c r="J834" s="11" t="s">
        <v>111</v>
      </c>
      <c r="K834" s="7" t="s">
        <v>112</v>
      </c>
      <c r="L834" s="7" t="s">
        <v>85</v>
      </c>
      <c r="M834" s="7">
        <v>2</v>
      </c>
      <c r="N834" s="233"/>
      <c r="O834" s="241"/>
      <c r="P834" s="241"/>
      <c r="Q834" s="241"/>
      <c r="R834" s="255"/>
      <c r="S834" s="255"/>
      <c r="T834" s="236"/>
      <c r="U834" s="236"/>
      <c r="V834" s="239"/>
      <c r="W834" s="239"/>
      <c r="X834" s="239"/>
      <c r="Y834" s="239"/>
      <c r="Z834" s="239"/>
      <c r="AA834" s="239"/>
      <c r="AB834" s="239"/>
      <c r="AC834" s="233"/>
      <c r="AD834" s="257"/>
      <c r="AE834" s="257"/>
      <c r="AF834" s="241"/>
      <c r="AG834" s="233"/>
      <c r="AH834" s="233"/>
      <c r="AI834" s="233"/>
      <c r="AJ834" s="24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c r="KJ834" s="1"/>
      <c r="KK834" s="1"/>
      <c r="KL834" s="1"/>
      <c r="KM834" s="1"/>
      <c r="KN834" s="1"/>
      <c r="KO834" s="1"/>
      <c r="KP834" s="1"/>
      <c r="KQ834" s="1"/>
      <c r="KR834" s="1"/>
      <c r="KS834" s="1"/>
      <c r="KT834" s="1"/>
      <c r="KU834" s="1"/>
      <c r="KV834" s="1"/>
      <c r="KW834" s="1"/>
      <c r="KX834" s="1"/>
      <c r="KY834" s="1"/>
      <c r="KZ834" s="1"/>
      <c r="LA834" s="1"/>
      <c r="LB834" s="1"/>
      <c r="LC834" s="1"/>
      <c r="LD834" s="1"/>
      <c r="LE834" s="1"/>
      <c r="LF834" s="1"/>
      <c r="LG834" s="1"/>
      <c r="LH834" s="1"/>
      <c r="LI834" s="1"/>
      <c r="LJ834" s="1"/>
      <c r="LK834" s="1"/>
      <c r="LL834" s="1"/>
      <c r="LM834" s="1"/>
      <c r="LN834" s="1"/>
      <c r="LO834" s="1"/>
      <c r="LP834" s="1"/>
      <c r="LQ834" s="1"/>
      <c r="LR834" s="1"/>
      <c r="LS834" s="1"/>
      <c r="LT834" s="1"/>
      <c r="LU834" s="1"/>
      <c r="LV834" s="1"/>
      <c r="LW834" s="1"/>
      <c r="LX834" s="1"/>
      <c r="LY834" s="1"/>
      <c r="LZ834" s="1"/>
      <c r="MA834" s="1"/>
      <c r="MB834" s="1"/>
      <c r="MC834" s="1"/>
      <c r="MD834" s="1"/>
      <c r="ME834" s="1"/>
      <c r="MF834" s="1"/>
      <c r="MG834" s="1"/>
      <c r="MH834" s="1"/>
      <c r="MI834" s="1"/>
      <c r="MJ834" s="1"/>
      <c r="MK834" s="1"/>
      <c r="ML834" s="1"/>
      <c r="MM834" s="1"/>
      <c r="MN834" s="1"/>
      <c r="MO834" s="1"/>
      <c r="MP834" s="1"/>
      <c r="MQ834" s="1"/>
      <c r="MR834" s="1"/>
      <c r="MS834" s="1"/>
      <c r="MT834" s="1"/>
      <c r="MU834" s="1"/>
      <c r="MV834" s="1"/>
      <c r="MW834" s="1"/>
      <c r="MX834" s="1"/>
      <c r="MY834" s="1"/>
      <c r="MZ834" s="1"/>
      <c r="NA834" s="1"/>
      <c r="NB834" s="1"/>
      <c r="NC834" s="1"/>
      <c r="ND834" s="1"/>
      <c r="NE834" s="1"/>
      <c r="NF834" s="1"/>
      <c r="NG834" s="1"/>
      <c r="NH834" s="1"/>
      <c r="NI834" s="1"/>
      <c r="NJ834" s="1"/>
      <c r="NK834" s="1"/>
      <c r="NL834" s="1"/>
      <c r="NM834" s="1"/>
      <c r="NN834" s="1"/>
      <c r="NO834" s="1"/>
      <c r="NP834" s="1"/>
      <c r="NQ834" s="1"/>
      <c r="NR834" s="1"/>
      <c r="NS834" s="1"/>
      <c r="NT834" s="1"/>
      <c r="NU834" s="1"/>
      <c r="NV834" s="1"/>
      <c r="NW834" s="1"/>
      <c r="NX834" s="1"/>
      <c r="NY834" s="1"/>
      <c r="NZ834" s="1"/>
      <c r="OA834" s="1"/>
      <c r="OB834" s="1"/>
      <c r="OC834" s="1"/>
      <c r="OD834" s="1"/>
      <c r="OE834" s="1"/>
      <c r="OF834" s="1"/>
      <c r="OG834" s="1"/>
      <c r="OH834" s="1"/>
      <c r="OI834" s="1"/>
      <c r="OJ834" s="1"/>
      <c r="OK834" s="1"/>
      <c r="OL834" s="1"/>
      <c r="OM834" s="1"/>
      <c r="ON834" s="1"/>
      <c r="OO834" s="1"/>
      <c r="OP834" s="1"/>
      <c r="OQ834" s="1"/>
      <c r="OR834" s="1"/>
      <c r="OS834" s="1"/>
      <c r="OT834" s="1"/>
      <c r="OU834" s="1"/>
      <c r="OV834" s="1"/>
      <c r="OW834" s="1"/>
      <c r="OX834" s="1"/>
      <c r="OY834" s="1"/>
      <c r="OZ834" s="1"/>
      <c r="PA834" s="1"/>
      <c r="PB834" s="1"/>
      <c r="PC834" s="1"/>
      <c r="PD834" s="1"/>
      <c r="PE834" s="1"/>
      <c r="PF834" s="1"/>
      <c r="PG834" s="1"/>
      <c r="PH834" s="1"/>
      <c r="PI834" s="1"/>
      <c r="PJ834" s="1"/>
      <c r="PK834" s="1"/>
      <c r="PL834" s="1"/>
      <c r="PM834" s="1"/>
      <c r="PN834" s="1"/>
      <c r="PO834" s="1"/>
      <c r="PP834" s="1"/>
      <c r="PQ834" s="1"/>
      <c r="PR834" s="1"/>
      <c r="PS834" s="1"/>
      <c r="PT834" s="1"/>
      <c r="PU834" s="1"/>
      <c r="PV834" s="1"/>
      <c r="PW834" s="1"/>
      <c r="PX834" s="1"/>
      <c r="PY834" s="1"/>
      <c r="PZ834" s="1"/>
    </row>
    <row r="835" spans="2:442" s="36" customFormat="1" ht="51.6" customHeight="1" x14ac:dyDescent="0.3">
      <c r="B835" s="242"/>
      <c r="C835" s="242"/>
      <c r="D835" s="242"/>
      <c r="E835" s="265"/>
      <c r="F835" s="265"/>
      <c r="G835" s="265"/>
      <c r="H835" s="242"/>
      <c r="I835" s="242"/>
      <c r="J835" s="11" t="s">
        <v>127</v>
      </c>
      <c r="K835" s="7" t="s">
        <v>128</v>
      </c>
      <c r="L835" s="7" t="s">
        <v>85</v>
      </c>
      <c r="M835" s="63">
        <v>100</v>
      </c>
      <c r="N835" s="234"/>
      <c r="O835" s="242"/>
      <c r="P835" s="242"/>
      <c r="Q835" s="242"/>
      <c r="R835" s="256"/>
      <c r="S835" s="256"/>
      <c r="T835" s="237"/>
      <c r="U835" s="237"/>
      <c r="V835" s="240"/>
      <c r="W835" s="240"/>
      <c r="X835" s="240"/>
      <c r="Y835" s="240"/>
      <c r="Z835" s="240"/>
      <c r="AA835" s="240"/>
      <c r="AB835" s="240"/>
      <c r="AC835" s="234"/>
      <c r="AD835" s="258"/>
      <c r="AE835" s="258"/>
      <c r="AF835" s="242"/>
      <c r="AG835" s="234"/>
      <c r="AH835" s="234"/>
      <c r="AI835" s="234"/>
      <c r="AJ835" s="242"/>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c r="KJ835" s="1"/>
      <c r="KK835" s="1"/>
      <c r="KL835" s="1"/>
      <c r="KM835" s="1"/>
      <c r="KN835" s="1"/>
      <c r="KO835" s="1"/>
      <c r="KP835" s="1"/>
      <c r="KQ835" s="1"/>
      <c r="KR835" s="1"/>
      <c r="KS835" s="1"/>
      <c r="KT835" s="1"/>
      <c r="KU835" s="1"/>
      <c r="KV835" s="1"/>
      <c r="KW835" s="1"/>
      <c r="KX835" s="1"/>
      <c r="KY835" s="1"/>
      <c r="KZ835" s="1"/>
      <c r="LA835" s="1"/>
      <c r="LB835" s="1"/>
      <c r="LC835" s="1"/>
      <c r="LD835" s="1"/>
      <c r="LE835" s="1"/>
      <c r="LF835" s="1"/>
      <c r="LG835" s="1"/>
      <c r="LH835" s="1"/>
      <c r="LI835" s="1"/>
      <c r="LJ835" s="1"/>
      <c r="LK835" s="1"/>
      <c r="LL835" s="1"/>
      <c r="LM835" s="1"/>
      <c r="LN835" s="1"/>
      <c r="LO835" s="1"/>
      <c r="LP835" s="1"/>
      <c r="LQ835" s="1"/>
      <c r="LR835" s="1"/>
      <c r="LS835" s="1"/>
      <c r="LT835" s="1"/>
      <c r="LU835" s="1"/>
      <c r="LV835" s="1"/>
      <c r="LW835" s="1"/>
      <c r="LX835" s="1"/>
      <c r="LY835" s="1"/>
      <c r="LZ835" s="1"/>
      <c r="MA835" s="1"/>
      <c r="MB835" s="1"/>
      <c r="MC835" s="1"/>
      <c r="MD835" s="1"/>
      <c r="ME835" s="1"/>
      <c r="MF835" s="1"/>
      <c r="MG835" s="1"/>
      <c r="MH835" s="1"/>
      <c r="MI835" s="1"/>
      <c r="MJ835" s="1"/>
      <c r="MK835" s="1"/>
      <c r="ML835" s="1"/>
      <c r="MM835" s="1"/>
      <c r="MN835" s="1"/>
      <c r="MO835" s="1"/>
      <c r="MP835" s="1"/>
      <c r="MQ835" s="1"/>
      <c r="MR835" s="1"/>
      <c r="MS835" s="1"/>
      <c r="MT835" s="1"/>
      <c r="MU835" s="1"/>
      <c r="MV835" s="1"/>
      <c r="MW835" s="1"/>
      <c r="MX835" s="1"/>
      <c r="MY835" s="1"/>
      <c r="MZ835" s="1"/>
      <c r="NA835" s="1"/>
      <c r="NB835" s="1"/>
      <c r="NC835" s="1"/>
      <c r="ND835" s="1"/>
      <c r="NE835" s="1"/>
      <c r="NF835" s="1"/>
      <c r="NG835" s="1"/>
      <c r="NH835" s="1"/>
      <c r="NI835" s="1"/>
      <c r="NJ835" s="1"/>
      <c r="NK835" s="1"/>
      <c r="NL835" s="1"/>
      <c r="NM835" s="1"/>
      <c r="NN835" s="1"/>
      <c r="NO835" s="1"/>
      <c r="NP835" s="1"/>
      <c r="NQ835" s="1"/>
      <c r="NR835" s="1"/>
      <c r="NS835" s="1"/>
      <c r="NT835" s="1"/>
      <c r="NU835" s="1"/>
      <c r="NV835" s="1"/>
      <c r="NW835" s="1"/>
      <c r="NX835" s="1"/>
      <c r="NY835" s="1"/>
      <c r="NZ835" s="1"/>
      <c r="OA835" s="1"/>
      <c r="OB835" s="1"/>
      <c r="OC835" s="1"/>
      <c r="OD835" s="1"/>
      <c r="OE835" s="1"/>
      <c r="OF835" s="1"/>
      <c r="OG835" s="1"/>
      <c r="OH835" s="1"/>
      <c r="OI835" s="1"/>
      <c r="OJ835" s="1"/>
      <c r="OK835" s="1"/>
      <c r="OL835" s="1"/>
      <c r="OM835" s="1"/>
      <c r="ON835" s="1"/>
      <c r="OO835" s="1"/>
      <c r="OP835" s="1"/>
      <c r="OQ835" s="1"/>
      <c r="OR835" s="1"/>
      <c r="OS835" s="1"/>
      <c r="OT835" s="1"/>
      <c r="OU835" s="1"/>
      <c r="OV835" s="1"/>
      <c r="OW835" s="1"/>
      <c r="OX835" s="1"/>
      <c r="OY835" s="1"/>
      <c r="OZ835" s="1"/>
      <c r="PA835" s="1"/>
      <c r="PB835" s="1"/>
      <c r="PC835" s="1"/>
      <c r="PD835" s="1"/>
      <c r="PE835" s="1"/>
      <c r="PF835" s="1"/>
      <c r="PG835" s="1"/>
      <c r="PH835" s="1"/>
      <c r="PI835" s="1"/>
      <c r="PJ835" s="1"/>
      <c r="PK835" s="1"/>
      <c r="PL835" s="1"/>
      <c r="PM835" s="1"/>
      <c r="PN835" s="1"/>
      <c r="PO835" s="1"/>
      <c r="PP835" s="1"/>
      <c r="PQ835" s="1"/>
      <c r="PR835" s="1"/>
      <c r="PS835" s="1"/>
      <c r="PT835" s="1"/>
      <c r="PU835" s="1"/>
      <c r="PV835" s="1"/>
      <c r="PW835" s="1"/>
      <c r="PX835" s="1"/>
      <c r="PY835" s="1"/>
      <c r="PZ835" s="1"/>
    </row>
    <row r="836" spans="2:442" s="36" customFormat="1" ht="105.6" customHeight="1" x14ac:dyDescent="0.3">
      <c r="B836" s="261" t="s">
        <v>412</v>
      </c>
      <c r="C836" s="261" t="s">
        <v>411</v>
      </c>
      <c r="D836" s="261" t="s">
        <v>106</v>
      </c>
      <c r="E836" s="311" t="s">
        <v>67</v>
      </c>
      <c r="F836" s="299" t="s">
        <v>134</v>
      </c>
      <c r="G836" s="311" t="s">
        <v>147</v>
      </c>
      <c r="H836" s="304" t="s">
        <v>70</v>
      </c>
      <c r="I836" s="304" t="s">
        <v>79</v>
      </c>
      <c r="J836" s="11" t="s">
        <v>208</v>
      </c>
      <c r="K836" s="7" t="s">
        <v>107</v>
      </c>
      <c r="L836" s="14" t="s">
        <v>86</v>
      </c>
      <c r="M836" s="14">
        <v>40</v>
      </c>
      <c r="N836" s="303" t="s">
        <v>108</v>
      </c>
      <c r="O836" s="261" t="s">
        <v>344</v>
      </c>
      <c r="P836" s="261" t="s">
        <v>75</v>
      </c>
      <c r="Q836" s="261" t="s">
        <v>76</v>
      </c>
      <c r="R836" s="309" t="s">
        <v>77</v>
      </c>
      <c r="S836" s="309" t="s">
        <v>109</v>
      </c>
      <c r="T836" s="235">
        <f>V836+Y836</f>
        <v>187000</v>
      </c>
      <c r="U836" s="235" t="s">
        <v>79</v>
      </c>
      <c r="V836" s="238">
        <v>158950</v>
      </c>
      <c r="W836" s="238" t="s">
        <v>79</v>
      </c>
      <c r="X836" s="238" t="s">
        <v>79</v>
      </c>
      <c r="Y836" s="238">
        <v>28050</v>
      </c>
      <c r="Z836" s="238" t="s">
        <v>98</v>
      </c>
      <c r="AA836" s="238" t="s">
        <v>79</v>
      </c>
      <c r="AB836" s="238">
        <v>33000</v>
      </c>
      <c r="AC836" s="232" t="s">
        <v>149</v>
      </c>
      <c r="AD836" s="292" t="s">
        <v>79</v>
      </c>
      <c r="AE836" s="292">
        <f>V836+Y836</f>
        <v>187000</v>
      </c>
      <c r="AF836" s="232" t="s">
        <v>79</v>
      </c>
      <c r="AG836" s="232" t="s">
        <v>33</v>
      </c>
      <c r="AH836" s="232" t="s">
        <v>157</v>
      </c>
      <c r="AI836" s="232" t="s">
        <v>158</v>
      </c>
      <c r="AJ836" s="232"/>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c r="KJ836" s="1"/>
      <c r="KK836" s="1"/>
      <c r="KL836" s="1"/>
      <c r="KM836" s="1"/>
      <c r="KN836" s="1"/>
      <c r="KO836" s="1"/>
      <c r="KP836" s="1"/>
      <c r="KQ836" s="1"/>
      <c r="KR836" s="1"/>
      <c r="KS836" s="1"/>
      <c r="KT836" s="1"/>
      <c r="KU836" s="1"/>
      <c r="KV836" s="1"/>
      <c r="KW836" s="1"/>
      <c r="KX836" s="1"/>
      <c r="KY836" s="1"/>
      <c r="KZ836" s="1"/>
      <c r="LA836" s="1"/>
      <c r="LB836" s="1"/>
      <c r="LC836" s="1"/>
      <c r="LD836" s="1"/>
      <c r="LE836" s="1"/>
      <c r="LF836" s="1"/>
      <c r="LG836" s="1"/>
      <c r="LH836" s="1"/>
      <c r="LI836" s="1"/>
      <c r="LJ836" s="1"/>
      <c r="LK836" s="1"/>
      <c r="LL836" s="1"/>
      <c r="LM836" s="1"/>
      <c r="LN836" s="1"/>
      <c r="LO836" s="1"/>
      <c r="LP836" s="1"/>
      <c r="LQ836" s="1"/>
      <c r="LR836" s="1"/>
      <c r="LS836" s="1"/>
      <c r="LT836" s="1"/>
      <c r="LU836" s="1"/>
      <c r="LV836" s="1"/>
      <c r="LW836" s="1"/>
      <c r="LX836" s="1"/>
      <c r="LY836" s="1"/>
      <c r="LZ836" s="1"/>
      <c r="MA836" s="1"/>
      <c r="MB836" s="1"/>
      <c r="MC836" s="1"/>
      <c r="MD836" s="1"/>
      <c r="ME836" s="1"/>
      <c r="MF836" s="1"/>
      <c r="MG836" s="1"/>
      <c r="MH836" s="1"/>
      <c r="MI836" s="1"/>
      <c r="MJ836" s="1"/>
      <c r="MK836" s="1"/>
      <c r="ML836" s="1"/>
      <c r="MM836" s="1"/>
      <c r="MN836" s="1"/>
      <c r="MO836" s="1"/>
      <c r="MP836" s="1"/>
      <c r="MQ836" s="1"/>
      <c r="MR836" s="1"/>
      <c r="MS836" s="1"/>
      <c r="MT836" s="1"/>
      <c r="MU836" s="1"/>
      <c r="MV836" s="1"/>
      <c r="MW836" s="1"/>
      <c r="MX836" s="1"/>
      <c r="MY836" s="1"/>
      <c r="MZ836" s="1"/>
      <c r="NA836" s="1"/>
      <c r="NB836" s="1"/>
      <c r="NC836" s="1"/>
      <c r="ND836" s="1"/>
      <c r="NE836" s="1"/>
      <c r="NF836" s="1"/>
      <c r="NG836" s="1"/>
      <c r="NH836" s="1"/>
      <c r="NI836" s="1"/>
      <c r="NJ836" s="1"/>
      <c r="NK836" s="1"/>
      <c r="NL836" s="1"/>
      <c r="NM836" s="1"/>
      <c r="NN836" s="1"/>
      <c r="NO836" s="1"/>
      <c r="NP836" s="1"/>
      <c r="NQ836" s="1"/>
      <c r="NR836" s="1"/>
      <c r="NS836" s="1"/>
      <c r="NT836" s="1"/>
      <c r="NU836" s="1"/>
      <c r="NV836" s="1"/>
      <c r="NW836" s="1"/>
      <c r="NX836" s="1"/>
      <c r="NY836" s="1"/>
      <c r="NZ836" s="1"/>
      <c r="OA836" s="1"/>
      <c r="OB836" s="1"/>
      <c r="OC836" s="1"/>
      <c r="OD836" s="1"/>
      <c r="OE836" s="1"/>
      <c r="OF836" s="1"/>
      <c r="OG836" s="1"/>
      <c r="OH836" s="1"/>
      <c r="OI836" s="1"/>
      <c r="OJ836" s="1"/>
      <c r="OK836" s="1"/>
      <c r="OL836" s="1"/>
      <c r="OM836" s="1"/>
      <c r="ON836" s="1"/>
      <c r="OO836" s="1"/>
      <c r="OP836" s="1"/>
      <c r="OQ836" s="1"/>
      <c r="OR836" s="1"/>
      <c r="OS836" s="1"/>
      <c r="OT836" s="1"/>
      <c r="OU836" s="1"/>
      <c r="OV836" s="1"/>
      <c r="OW836" s="1"/>
      <c r="OX836" s="1"/>
      <c r="OY836" s="1"/>
      <c r="OZ836" s="1"/>
      <c r="PA836" s="1"/>
      <c r="PB836" s="1"/>
      <c r="PC836" s="1"/>
      <c r="PD836" s="1"/>
      <c r="PE836" s="1"/>
      <c r="PF836" s="1"/>
      <c r="PG836" s="1"/>
      <c r="PH836" s="1"/>
      <c r="PI836" s="1"/>
      <c r="PJ836" s="1"/>
      <c r="PK836" s="1"/>
      <c r="PL836" s="1"/>
      <c r="PM836" s="1"/>
      <c r="PN836" s="1"/>
      <c r="PO836" s="1"/>
      <c r="PP836" s="1"/>
      <c r="PQ836" s="1"/>
      <c r="PR836" s="1"/>
      <c r="PS836" s="1"/>
      <c r="PT836" s="1"/>
      <c r="PU836" s="1"/>
      <c r="PV836" s="1"/>
      <c r="PW836" s="1"/>
      <c r="PX836" s="1"/>
      <c r="PY836" s="1"/>
      <c r="PZ836" s="1"/>
    </row>
    <row r="837" spans="2:442" s="36" customFormat="1" ht="86.1" customHeight="1" x14ac:dyDescent="0.3">
      <c r="B837" s="241"/>
      <c r="C837" s="241"/>
      <c r="D837" s="241"/>
      <c r="E837" s="249"/>
      <c r="F837" s="249"/>
      <c r="G837" s="249"/>
      <c r="H837" s="241"/>
      <c r="I837" s="241"/>
      <c r="J837" s="11" t="s">
        <v>111</v>
      </c>
      <c r="K837" s="7" t="s">
        <v>112</v>
      </c>
      <c r="L837" s="7" t="s">
        <v>85</v>
      </c>
      <c r="M837" s="7">
        <v>1</v>
      </c>
      <c r="N837" s="233"/>
      <c r="O837" s="241"/>
      <c r="P837" s="241"/>
      <c r="Q837" s="241"/>
      <c r="R837" s="255"/>
      <c r="S837" s="255"/>
      <c r="T837" s="236"/>
      <c r="U837" s="236"/>
      <c r="V837" s="239"/>
      <c r="W837" s="239"/>
      <c r="X837" s="239"/>
      <c r="Y837" s="239"/>
      <c r="Z837" s="239"/>
      <c r="AA837" s="239"/>
      <c r="AB837" s="239"/>
      <c r="AC837" s="233"/>
      <c r="AD837" s="257"/>
      <c r="AE837" s="257"/>
      <c r="AF837" s="241"/>
      <c r="AG837" s="233"/>
      <c r="AH837" s="233"/>
      <c r="AI837" s="233"/>
      <c r="AJ837" s="241"/>
      <c r="AK837" s="1"/>
      <c r="AL837" s="1"/>
    </row>
    <row r="838" spans="2:442" s="36" customFormat="1" ht="51.6" customHeight="1" x14ac:dyDescent="0.3">
      <c r="B838" s="242"/>
      <c r="C838" s="242"/>
      <c r="D838" s="242"/>
      <c r="E838" s="265"/>
      <c r="F838" s="265"/>
      <c r="G838" s="265"/>
      <c r="H838" s="242"/>
      <c r="I838" s="242"/>
      <c r="J838" s="11" t="s">
        <v>127</v>
      </c>
      <c r="K838" s="7" t="s">
        <v>128</v>
      </c>
      <c r="L838" s="7" t="s">
        <v>85</v>
      </c>
      <c r="M838" s="63">
        <v>136</v>
      </c>
      <c r="N838" s="234"/>
      <c r="O838" s="242"/>
      <c r="P838" s="242"/>
      <c r="Q838" s="242"/>
      <c r="R838" s="256"/>
      <c r="S838" s="256"/>
      <c r="T838" s="237"/>
      <c r="U838" s="237"/>
      <c r="V838" s="240"/>
      <c r="W838" s="240"/>
      <c r="X838" s="240"/>
      <c r="Y838" s="240"/>
      <c r="Z838" s="240"/>
      <c r="AA838" s="240"/>
      <c r="AB838" s="240"/>
      <c r="AC838" s="234"/>
      <c r="AD838" s="258"/>
      <c r="AE838" s="258"/>
      <c r="AF838" s="242"/>
      <c r="AG838" s="234"/>
      <c r="AH838" s="234"/>
      <c r="AI838" s="234"/>
      <c r="AJ838" s="242"/>
    </row>
    <row r="839" spans="2:442" s="36" customFormat="1" ht="105.6" customHeight="1" x14ac:dyDescent="0.3">
      <c r="B839" s="291" t="s">
        <v>1057</v>
      </c>
      <c r="C839" s="291" t="s">
        <v>413</v>
      </c>
      <c r="D839" s="291" t="s">
        <v>106</v>
      </c>
      <c r="E839" s="305" t="s">
        <v>67</v>
      </c>
      <c r="F839" s="310" t="s">
        <v>134</v>
      </c>
      <c r="G839" s="305" t="s">
        <v>147</v>
      </c>
      <c r="H839" s="298" t="s">
        <v>70</v>
      </c>
      <c r="I839" s="298" t="s">
        <v>79</v>
      </c>
      <c r="J839" s="20" t="s">
        <v>208</v>
      </c>
      <c r="K839" s="27" t="s">
        <v>107</v>
      </c>
      <c r="L839" s="57" t="s">
        <v>86</v>
      </c>
      <c r="M839" s="57">
        <v>40</v>
      </c>
      <c r="N839" s="374" t="s">
        <v>108</v>
      </c>
      <c r="O839" s="291" t="s">
        <v>344</v>
      </c>
      <c r="P839" s="291" t="s">
        <v>75</v>
      </c>
      <c r="Q839" s="291" t="s">
        <v>76</v>
      </c>
      <c r="R839" s="478" t="s">
        <v>77</v>
      </c>
      <c r="S839" s="478" t="s">
        <v>109</v>
      </c>
      <c r="T839" s="327">
        <f>V839+Y839</f>
        <v>80792.5</v>
      </c>
      <c r="U839" s="327" t="s">
        <v>79</v>
      </c>
      <c r="V839" s="283">
        <v>68673.63</v>
      </c>
      <c r="W839" s="283" t="s">
        <v>79</v>
      </c>
      <c r="X839" s="283" t="s">
        <v>79</v>
      </c>
      <c r="Y839" s="283">
        <v>12118.87</v>
      </c>
      <c r="Z839" s="283" t="s">
        <v>98</v>
      </c>
      <c r="AA839" s="283" t="s">
        <v>79</v>
      </c>
      <c r="AB839" s="283">
        <v>14257.5</v>
      </c>
      <c r="AC839" s="285" t="s">
        <v>149</v>
      </c>
      <c r="AD839" s="293" t="s">
        <v>79</v>
      </c>
      <c r="AE839" s="293">
        <f>V839+Y839</f>
        <v>80792.5</v>
      </c>
      <c r="AF839" s="285" t="s">
        <v>79</v>
      </c>
      <c r="AG839" s="285" t="s">
        <v>33</v>
      </c>
      <c r="AH839" s="374" t="s">
        <v>157</v>
      </c>
      <c r="AI839" s="285" t="s">
        <v>158</v>
      </c>
      <c r="AJ839" s="285"/>
    </row>
    <row r="840" spans="2:442" s="36" customFormat="1" ht="86.1" customHeight="1" x14ac:dyDescent="0.3">
      <c r="B840" s="289"/>
      <c r="C840" s="289"/>
      <c r="D840" s="289"/>
      <c r="E840" s="306"/>
      <c r="F840" s="306"/>
      <c r="G840" s="306"/>
      <c r="H840" s="289"/>
      <c r="I840" s="289"/>
      <c r="J840" s="20" t="s">
        <v>111</v>
      </c>
      <c r="K840" s="27" t="s">
        <v>112</v>
      </c>
      <c r="L840" s="27" t="s">
        <v>85</v>
      </c>
      <c r="M840" s="27">
        <v>2</v>
      </c>
      <c r="N840" s="296"/>
      <c r="O840" s="289"/>
      <c r="P840" s="289"/>
      <c r="Q840" s="289"/>
      <c r="R840" s="479"/>
      <c r="S840" s="479"/>
      <c r="T840" s="328"/>
      <c r="U840" s="328"/>
      <c r="V840" s="287"/>
      <c r="W840" s="287"/>
      <c r="X840" s="287"/>
      <c r="Y840" s="287"/>
      <c r="Z840" s="287"/>
      <c r="AA840" s="287"/>
      <c r="AB840" s="287"/>
      <c r="AC840" s="296"/>
      <c r="AD840" s="294"/>
      <c r="AE840" s="294"/>
      <c r="AF840" s="289"/>
      <c r="AG840" s="296"/>
      <c r="AH840" s="296"/>
      <c r="AI840" s="296"/>
      <c r="AJ840" s="289"/>
    </row>
    <row r="841" spans="2:442" s="36" customFormat="1" ht="51.6" customHeight="1" x14ac:dyDescent="0.3">
      <c r="B841" s="290"/>
      <c r="C841" s="290"/>
      <c r="D841" s="290"/>
      <c r="E841" s="307"/>
      <c r="F841" s="307"/>
      <c r="G841" s="307"/>
      <c r="H841" s="290"/>
      <c r="I841" s="290"/>
      <c r="J841" s="20" t="s">
        <v>127</v>
      </c>
      <c r="K841" s="27" t="s">
        <v>128</v>
      </c>
      <c r="L841" s="27" t="s">
        <v>85</v>
      </c>
      <c r="M841" s="61">
        <v>38</v>
      </c>
      <c r="N841" s="297"/>
      <c r="O841" s="290"/>
      <c r="P841" s="290"/>
      <c r="Q841" s="290"/>
      <c r="R841" s="439"/>
      <c r="S841" s="439"/>
      <c r="T841" s="329"/>
      <c r="U841" s="329"/>
      <c r="V841" s="288"/>
      <c r="W841" s="288"/>
      <c r="X841" s="288"/>
      <c r="Y841" s="288"/>
      <c r="Z841" s="288"/>
      <c r="AA841" s="288"/>
      <c r="AB841" s="288"/>
      <c r="AC841" s="297"/>
      <c r="AD841" s="295"/>
      <c r="AE841" s="295"/>
      <c r="AF841" s="290"/>
      <c r="AG841" s="297"/>
      <c r="AH841" s="297"/>
      <c r="AI841" s="297"/>
      <c r="AJ841" s="290"/>
    </row>
    <row r="842" spans="2:442" s="36" customFormat="1" ht="105.6" customHeight="1" x14ac:dyDescent="0.3">
      <c r="B842" s="291" t="s">
        <v>1058</v>
      </c>
      <c r="C842" s="291" t="s">
        <v>414</v>
      </c>
      <c r="D842" s="291" t="s">
        <v>106</v>
      </c>
      <c r="E842" s="305" t="s">
        <v>67</v>
      </c>
      <c r="F842" s="310" t="s">
        <v>134</v>
      </c>
      <c r="G842" s="305" t="s">
        <v>147</v>
      </c>
      <c r="H842" s="298" t="s">
        <v>70</v>
      </c>
      <c r="I842" s="298" t="s">
        <v>79</v>
      </c>
      <c r="J842" s="20" t="s">
        <v>208</v>
      </c>
      <c r="K842" s="27" t="s">
        <v>107</v>
      </c>
      <c r="L842" s="57" t="s">
        <v>86</v>
      </c>
      <c r="M842" s="57">
        <v>40</v>
      </c>
      <c r="N842" s="374" t="s">
        <v>108</v>
      </c>
      <c r="O842" s="291" t="s">
        <v>344</v>
      </c>
      <c r="P842" s="291" t="s">
        <v>75</v>
      </c>
      <c r="Q842" s="291" t="s">
        <v>76</v>
      </c>
      <c r="R842" s="478" t="s">
        <v>77</v>
      </c>
      <c r="S842" s="478" t="s">
        <v>109</v>
      </c>
      <c r="T842" s="327">
        <f>V842+Y842</f>
        <v>127500</v>
      </c>
      <c r="U842" s="327" t="s">
        <v>79</v>
      </c>
      <c r="V842" s="283">
        <v>108375</v>
      </c>
      <c r="W842" s="283" t="s">
        <v>79</v>
      </c>
      <c r="X842" s="283" t="s">
        <v>79</v>
      </c>
      <c r="Y842" s="283">
        <v>19125</v>
      </c>
      <c r="Z842" s="283" t="s">
        <v>98</v>
      </c>
      <c r="AA842" s="283" t="s">
        <v>79</v>
      </c>
      <c r="AB842" s="283">
        <v>22500</v>
      </c>
      <c r="AC842" s="285" t="s">
        <v>149</v>
      </c>
      <c r="AD842" s="293" t="s">
        <v>79</v>
      </c>
      <c r="AE842" s="293">
        <f>V842+Y842</f>
        <v>127500</v>
      </c>
      <c r="AF842" s="285" t="s">
        <v>79</v>
      </c>
      <c r="AG842" s="285" t="s">
        <v>33</v>
      </c>
      <c r="AH842" s="374" t="s">
        <v>157</v>
      </c>
      <c r="AI842" s="285" t="s">
        <v>158</v>
      </c>
      <c r="AJ842" s="285"/>
    </row>
    <row r="843" spans="2:442" s="36" customFormat="1" ht="86.1" customHeight="1" x14ac:dyDescent="0.3">
      <c r="B843" s="289"/>
      <c r="C843" s="289"/>
      <c r="D843" s="289"/>
      <c r="E843" s="306"/>
      <c r="F843" s="306"/>
      <c r="G843" s="306"/>
      <c r="H843" s="289"/>
      <c r="I843" s="289"/>
      <c r="J843" s="20" t="s">
        <v>111</v>
      </c>
      <c r="K843" s="27" t="s">
        <v>112</v>
      </c>
      <c r="L843" s="27" t="s">
        <v>85</v>
      </c>
      <c r="M843" s="27">
        <v>2</v>
      </c>
      <c r="N843" s="296"/>
      <c r="O843" s="289"/>
      <c r="P843" s="289"/>
      <c r="Q843" s="289"/>
      <c r="R843" s="479"/>
      <c r="S843" s="479"/>
      <c r="T843" s="328"/>
      <c r="U843" s="328"/>
      <c r="V843" s="287"/>
      <c r="W843" s="287"/>
      <c r="X843" s="287"/>
      <c r="Y843" s="287"/>
      <c r="Z843" s="287"/>
      <c r="AA843" s="287"/>
      <c r="AB843" s="287"/>
      <c r="AC843" s="296"/>
      <c r="AD843" s="294"/>
      <c r="AE843" s="294"/>
      <c r="AF843" s="289"/>
      <c r="AG843" s="296"/>
      <c r="AH843" s="296"/>
      <c r="AI843" s="296"/>
      <c r="AJ843" s="289"/>
    </row>
    <row r="844" spans="2:442" s="36" customFormat="1" ht="51.6" customHeight="1" x14ac:dyDescent="0.3">
      <c r="B844" s="290"/>
      <c r="C844" s="290"/>
      <c r="D844" s="290"/>
      <c r="E844" s="307"/>
      <c r="F844" s="307"/>
      <c r="G844" s="307"/>
      <c r="H844" s="290"/>
      <c r="I844" s="290"/>
      <c r="J844" s="20" t="s">
        <v>127</v>
      </c>
      <c r="K844" s="27" t="s">
        <v>128</v>
      </c>
      <c r="L844" s="27" t="s">
        <v>85</v>
      </c>
      <c r="M844" s="61">
        <v>10</v>
      </c>
      <c r="N844" s="297"/>
      <c r="O844" s="290"/>
      <c r="P844" s="290"/>
      <c r="Q844" s="290"/>
      <c r="R844" s="439"/>
      <c r="S844" s="439"/>
      <c r="T844" s="329"/>
      <c r="U844" s="329"/>
      <c r="V844" s="288"/>
      <c r="W844" s="288"/>
      <c r="X844" s="288"/>
      <c r="Y844" s="288"/>
      <c r="Z844" s="288"/>
      <c r="AA844" s="288"/>
      <c r="AB844" s="288"/>
      <c r="AC844" s="297"/>
      <c r="AD844" s="295"/>
      <c r="AE844" s="295"/>
      <c r="AF844" s="290"/>
      <c r="AG844" s="297"/>
      <c r="AH844" s="297"/>
      <c r="AI844" s="297"/>
      <c r="AJ844" s="290"/>
    </row>
    <row r="845" spans="2:442" s="36" customFormat="1" ht="105.6" customHeight="1" x14ac:dyDescent="0.3">
      <c r="B845" s="261" t="s">
        <v>415</v>
      </c>
      <c r="C845" s="261" t="s">
        <v>416</v>
      </c>
      <c r="D845" s="261" t="s">
        <v>106</v>
      </c>
      <c r="E845" s="311" t="s">
        <v>67</v>
      </c>
      <c r="F845" s="299" t="s">
        <v>134</v>
      </c>
      <c r="G845" s="311" t="s">
        <v>147</v>
      </c>
      <c r="H845" s="304" t="s">
        <v>70</v>
      </c>
      <c r="I845" s="304" t="s">
        <v>79</v>
      </c>
      <c r="J845" s="11" t="s">
        <v>208</v>
      </c>
      <c r="K845" s="7" t="s">
        <v>107</v>
      </c>
      <c r="L845" s="14" t="s">
        <v>86</v>
      </c>
      <c r="M845" s="14">
        <v>40</v>
      </c>
      <c r="N845" s="303" t="s">
        <v>108</v>
      </c>
      <c r="O845" s="261" t="s">
        <v>344</v>
      </c>
      <c r="P845" s="261" t="s">
        <v>75</v>
      </c>
      <c r="Q845" s="261" t="s">
        <v>76</v>
      </c>
      <c r="R845" s="309" t="s">
        <v>77</v>
      </c>
      <c r="S845" s="309" t="s">
        <v>109</v>
      </c>
      <c r="T845" s="235">
        <f>V845+Y845</f>
        <v>51000</v>
      </c>
      <c r="U845" s="235" t="s">
        <v>79</v>
      </c>
      <c r="V845" s="238">
        <v>43350</v>
      </c>
      <c r="W845" s="238" t="s">
        <v>79</v>
      </c>
      <c r="X845" s="238" t="s">
        <v>79</v>
      </c>
      <c r="Y845" s="238">
        <v>7650</v>
      </c>
      <c r="Z845" s="238" t="s">
        <v>98</v>
      </c>
      <c r="AA845" s="238" t="s">
        <v>79</v>
      </c>
      <c r="AB845" s="238">
        <v>9000</v>
      </c>
      <c r="AC845" s="232" t="s">
        <v>149</v>
      </c>
      <c r="AD845" s="292" t="s">
        <v>79</v>
      </c>
      <c r="AE845" s="292">
        <f>V845+Y845</f>
        <v>51000</v>
      </c>
      <c r="AF845" s="232" t="s">
        <v>79</v>
      </c>
      <c r="AG845" s="232" t="s">
        <v>33</v>
      </c>
      <c r="AH845" s="303" t="s">
        <v>158</v>
      </c>
      <c r="AI845" s="232" t="s">
        <v>176</v>
      </c>
      <c r="AJ845" s="232"/>
    </row>
    <row r="846" spans="2:442" s="36" customFormat="1" ht="86.1" customHeight="1" x14ac:dyDescent="0.3">
      <c r="B846" s="241"/>
      <c r="C846" s="241"/>
      <c r="D846" s="241"/>
      <c r="E846" s="249"/>
      <c r="F846" s="249"/>
      <c r="G846" s="249"/>
      <c r="H846" s="241"/>
      <c r="I846" s="241"/>
      <c r="J846" s="11" t="s">
        <v>111</v>
      </c>
      <c r="K846" s="7" t="s">
        <v>112</v>
      </c>
      <c r="L846" s="7" t="s">
        <v>85</v>
      </c>
      <c r="M846" s="7">
        <v>1</v>
      </c>
      <c r="N846" s="233"/>
      <c r="O846" s="241"/>
      <c r="P846" s="241"/>
      <c r="Q846" s="241"/>
      <c r="R846" s="255"/>
      <c r="S846" s="255"/>
      <c r="T846" s="236"/>
      <c r="U846" s="236"/>
      <c r="V846" s="239"/>
      <c r="W846" s="239"/>
      <c r="X846" s="239"/>
      <c r="Y846" s="239"/>
      <c r="Z846" s="239"/>
      <c r="AA846" s="239"/>
      <c r="AB846" s="239"/>
      <c r="AC846" s="233"/>
      <c r="AD846" s="257"/>
      <c r="AE846" s="257"/>
      <c r="AF846" s="241"/>
      <c r="AG846" s="233"/>
      <c r="AH846" s="233"/>
      <c r="AI846" s="233"/>
      <c r="AJ846" s="241"/>
    </row>
    <row r="847" spans="2:442" s="36" customFormat="1" ht="51.6" customHeight="1" x14ac:dyDescent="0.3">
      <c r="B847" s="242"/>
      <c r="C847" s="242"/>
      <c r="D847" s="242"/>
      <c r="E847" s="265"/>
      <c r="F847" s="265"/>
      <c r="G847" s="265"/>
      <c r="H847" s="242"/>
      <c r="I847" s="242"/>
      <c r="J847" s="11" t="s">
        <v>127</v>
      </c>
      <c r="K847" s="7" t="s">
        <v>128</v>
      </c>
      <c r="L847" s="7" t="s">
        <v>85</v>
      </c>
      <c r="M847" s="63">
        <v>30</v>
      </c>
      <c r="N847" s="234"/>
      <c r="O847" s="242"/>
      <c r="P847" s="242"/>
      <c r="Q847" s="242"/>
      <c r="R847" s="256"/>
      <c r="S847" s="256"/>
      <c r="T847" s="237"/>
      <c r="U847" s="237"/>
      <c r="V847" s="240"/>
      <c r="W847" s="240"/>
      <c r="X847" s="240"/>
      <c r="Y847" s="240"/>
      <c r="Z847" s="240"/>
      <c r="AA847" s="240"/>
      <c r="AB847" s="240"/>
      <c r="AC847" s="234"/>
      <c r="AD847" s="258"/>
      <c r="AE847" s="258"/>
      <c r="AF847" s="242"/>
      <c r="AG847" s="234"/>
      <c r="AH847" s="234"/>
      <c r="AI847" s="234"/>
      <c r="AJ847" s="242"/>
    </row>
    <row r="848" spans="2:442" s="36" customFormat="1" ht="105.6" customHeight="1" x14ac:dyDescent="0.3">
      <c r="B848" s="261" t="s">
        <v>417</v>
      </c>
      <c r="C848" s="261" t="s">
        <v>418</v>
      </c>
      <c r="D848" s="261" t="s">
        <v>106</v>
      </c>
      <c r="E848" s="311" t="s">
        <v>67</v>
      </c>
      <c r="F848" s="299" t="s">
        <v>134</v>
      </c>
      <c r="G848" s="311" t="s">
        <v>147</v>
      </c>
      <c r="H848" s="304" t="s">
        <v>70</v>
      </c>
      <c r="I848" s="304" t="s">
        <v>79</v>
      </c>
      <c r="J848" s="11" t="s">
        <v>208</v>
      </c>
      <c r="K848" s="7" t="s">
        <v>107</v>
      </c>
      <c r="L848" s="14" t="s">
        <v>86</v>
      </c>
      <c r="M848" s="14">
        <v>40</v>
      </c>
      <c r="N848" s="303" t="s">
        <v>108</v>
      </c>
      <c r="O848" s="261" t="s">
        <v>344</v>
      </c>
      <c r="P848" s="261" t="s">
        <v>75</v>
      </c>
      <c r="Q848" s="261" t="s">
        <v>76</v>
      </c>
      <c r="R848" s="309" t="s">
        <v>77</v>
      </c>
      <c r="S848" s="309" t="s">
        <v>109</v>
      </c>
      <c r="T848" s="235">
        <f>V848+Y848</f>
        <v>74041.8</v>
      </c>
      <c r="U848" s="235" t="s">
        <v>79</v>
      </c>
      <c r="V848" s="238">
        <v>62935.53</v>
      </c>
      <c r="W848" s="238" t="s">
        <v>79</v>
      </c>
      <c r="X848" s="238" t="s">
        <v>79</v>
      </c>
      <c r="Y848" s="238">
        <v>11106.27</v>
      </c>
      <c r="Z848" s="238" t="s">
        <v>98</v>
      </c>
      <c r="AA848" s="238" t="s">
        <v>79</v>
      </c>
      <c r="AB848" s="238">
        <v>13066.2</v>
      </c>
      <c r="AC848" s="232" t="s">
        <v>149</v>
      </c>
      <c r="AD848" s="292" t="s">
        <v>79</v>
      </c>
      <c r="AE848" s="292">
        <f>V848+Y848</f>
        <v>74041.8</v>
      </c>
      <c r="AF848" s="232" t="s">
        <v>79</v>
      </c>
      <c r="AG848" s="232" t="s">
        <v>33</v>
      </c>
      <c r="AH848" s="303" t="s">
        <v>248</v>
      </c>
      <c r="AI848" s="232" t="s">
        <v>251</v>
      </c>
      <c r="AJ848" s="232"/>
    </row>
    <row r="849" spans="2:442" s="36" customFormat="1" ht="86.1" customHeight="1" x14ac:dyDescent="0.3">
      <c r="B849" s="241"/>
      <c r="C849" s="241"/>
      <c r="D849" s="241"/>
      <c r="E849" s="249"/>
      <c r="F849" s="249"/>
      <c r="G849" s="249"/>
      <c r="H849" s="241"/>
      <c r="I849" s="241"/>
      <c r="J849" s="11" t="s">
        <v>111</v>
      </c>
      <c r="K849" s="7" t="s">
        <v>112</v>
      </c>
      <c r="L849" s="7" t="s">
        <v>85</v>
      </c>
      <c r="M849" s="7">
        <v>1</v>
      </c>
      <c r="N849" s="233"/>
      <c r="O849" s="241"/>
      <c r="P849" s="241"/>
      <c r="Q849" s="241"/>
      <c r="R849" s="255"/>
      <c r="S849" s="255"/>
      <c r="T849" s="236"/>
      <c r="U849" s="236"/>
      <c r="V849" s="239"/>
      <c r="W849" s="239"/>
      <c r="X849" s="239"/>
      <c r="Y849" s="239"/>
      <c r="Z849" s="239"/>
      <c r="AA849" s="239"/>
      <c r="AB849" s="239"/>
      <c r="AC849" s="233"/>
      <c r="AD849" s="257"/>
      <c r="AE849" s="257"/>
      <c r="AF849" s="241"/>
      <c r="AG849" s="233"/>
      <c r="AH849" s="233"/>
      <c r="AI849" s="233"/>
      <c r="AJ849" s="241"/>
    </row>
    <row r="850" spans="2:442" s="36" customFormat="1" ht="51.6" customHeight="1" x14ac:dyDescent="0.3">
      <c r="B850" s="242"/>
      <c r="C850" s="242"/>
      <c r="D850" s="242"/>
      <c r="E850" s="265"/>
      <c r="F850" s="265"/>
      <c r="G850" s="265"/>
      <c r="H850" s="242"/>
      <c r="I850" s="242"/>
      <c r="J850" s="11" t="s">
        <v>127</v>
      </c>
      <c r="K850" s="7" t="s">
        <v>128</v>
      </c>
      <c r="L850" s="7" t="s">
        <v>85</v>
      </c>
      <c r="M850" s="63">
        <v>36</v>
      </c>
      <c r="N850" s="234"/>
      <c r="O850" s="242"/>
      <c r="P850" s="242"/>
      <c r="Q850" s="242"/>
      <c r="R850" s="256"/>
      <c r="S850" s="256"/>
      <c r="T850" s="237"/>
      <c r="U850" s="237"/>
      <c r="V850" s="240"/>
      <c r="W850" s="240"/>
      <c r="X850" s="240"/>
      <c r="Y850" s="240"/>
      <c r="Z850" s="240"/>
      <c r="AA850" s="240"/>
      <c r="AB850" s="240"/>
      <c r="AC850" s="234"/>
      <c r="AD850" s="258"/>
      <c r="AE850" s="258"/>
      <c r="AF850" s="242"/>
      <c r="AG850" s="234"/>
      <c r="AH850" s="234"/>
      <c r="AI850" s="234"/>
      <c r="AJ850" s="242"/>
    </row>
    <row r="851" spans="2:442" ht="52.2" customHeight="1" x14ac:dyDescent="0.3">
      <c r="B851" s="266" t="s">
        <v>1164</v>
      </c>
      <c r="C851" s="266" t="s">
        <v>419</v>
      </c>
      <c r="D851" s="266" t="s">
        <v>66</v>
      </c>
      <c r="E851" s="308" t="s">
        <v>67</v>
      </c>
      <c r="F851" s="308" t="s">
        <v>132</v>
      </c>
      <c r="G851" s="308" t="s">
        <v>69</v>
      </c>
      <c r="H851" s="266" t="s">
        <v>70</v>
      </c>
      <c r="I851" s="266" t="s">
        <v>79</v>
      </c>
      <c r="J851" s="20" t="s">
        <v>113</v>
      </c>
      <c r="K851" s="27" t="s">
        <v>114</v>
      </c>
      <c r="L851" s="27" t="s">
        <v>115</v>
      </c>
      <c r="M851" s="27">
        <v>4</v>
      </c>
      <c r="N851" s="314" t="s">
        <v>108</v>
      </c>
      <c r="O851" s="266" t="s">
        <v>344</v>
      </c>
      <c r="P851" s="266" t="s">
        <v>75</v>
      </c>
      <c r="Q851" s="266" t="s">
        <v>76</v>
      </c>
      <c r="R851" s="408" t="s">
        <v>77</v>
      </c>
      <c r="S851" s="408" t="s">
        <v>109</v>
      </c>
      <c r="T851" s="312">
        <f>V851+Y851</f>
        <v>299710</v>
      </c>
      <c r="U851" s="312" t="s">
        <v>79</v>
      </c>
      <c r="V851" s="284">
        <v>254753.5</v>
      </c>
      <c r="W851" s="284" t="s">
        <v>79</v>
      </c>
      <c r="X851" s="284" t="s">
        <v>79</v>
      </c>
      <c r="Y851" s="284">
        <v>44956.5</v>
      </c>
      <c r="Z851" s="284" t="s">
        <v>79</v>
      </c>
      <c r="AA851" s="284" t="s">
        <v>79</v>
      </c>
      <c r="AB851" s="284">
        <v>52890</v>
      </c>
      <c r="AC851" s="314" t="s">
        <v>80</v>
      </c>
      <c r="AD851" s="313" t="s">
        <v>79</v>
      </c>
      <c r="AE851" s="313">
        <f>V851+Y851</f>
        <v>299710</v>
      </c>
      <c r="AF851" s="314" t="s">
        <v>79</v>
      </c>
      <c r="AG851" s="314" t="s">
        <v>33</v>
      </c>
      <c r="AH851" s="314" t="s">
        <v>251</v>
      </c>
      <c r="AI851" s="314" t="s">
        <v>254</v>
      </c>
      <c r="AJ851" s="314"/>
    </row>
    <row r="852" spans="2:442" ht="55.2" x14ac:dyDescent="0.3">
      <c r="B852" s="266"/>
      <c r="C852" s="266"/>
      <c r="D852" s="266"/>
      <c r="E852" s="308"/>
      <c r="F852" s="308"/>
      <c r="G852" s="308"/>
      <c r="H852" s="266"/>
      <c r="I852" s="266"/>
      <c r="J852" s="20" t="s">
        <v>116</v>
      </c>
      <c r="K852" s="27" t="s">
        <v>117</v>
      </c>
      <c r="L852" s="27" t="s">
        <v>85</v>
      </c>
      <c r="M852" s="27">
        <v>2</v>
      </c>
      <c r="N852" s="314"/>
      <c r="O852" s="266"/>
      <c r="P852" s="266"/>
      <c r="Q852" s="266"/>
      <c r="R852" s="408"/>
      <c r="S852" s="408"/>
      <c r="T852" s="312"/>
      <c r="U852" s="312"/>
      <c r="V852" s="284"/>
      <c r="W852" s="284"/>
      <c r="X852" s="284"/>
      <c r="Y852" s="284"/>
      <c r="Z852" s="284"/>
      <c r="AA852" s="284"/>
      <c r="AB852" s="284"/>
      <c r="AC852" s="314"/>
      <c r="AD852" s="313"/>
      <c r="AE852" s="313"/>
      <c r="AF852" s="266"/>
      <c r="AG852" s="314"/>
      <c r="AH852" s="314"/>
      <c r="AI852" s="314"/>
      <c r="AJ852" s="266"/>
    </row>
    <row r="853" spans="2:442" ht="41.4" x14ac:dyDescent="0.3">
      <c r="B853" s="266"/>
      <c r="C853" s="266"/>
      <c r="D853" s="266"/>
      <c r="E853" s="308"/>
      <c r="F853" s="308"/>
      <c r="G853" s="308"/>
      <c r="H853" s="266"/>
      <c r="I853" s="266"/>
      <c r="J853" s="20" t="s">
        <v>209</v>
      </c>
      <c r="K853" s="27" t="s">
        <v>118</v>
      </c>
      <c r="L853" s="27" t="s">
        <v>119</v>
      </c>
      <c r="M853" s="27">
        <v>2</v>
      </c>
      <c r="N853" s="314"/>
      <c r="O853" s="266"/>
      <c r="P853" s="266"/>
      <c r="Q853" s="266"/>
      <c r="R853" s="408"/>
      <c r="S853" s="408"/>
      <c r="T853" s="312"/>
      <c r="U853" s="312"/>
      <c r="V853" s="284"/>
      <c r="W853" s="284"/>
      <c r="X853" s="284"/>
      <c r="Y853" s="284"/>
      <c r="Z853" s="284"/>
      <c r="AA853" s="284"/>
      <c r="AB853" s="284"/>
      <c r="AC853" s="314"/>
      <c r="AD853" s="313"/>
      <c r="AE853" s="313"/>
      <c r="AF853" s="266"/>
      <c r="AG853" s="314"/>
      <c r="AH853" s="314"/>
      <c r="AI853" s="314"/>
      <c r="AJ853" s="266"/>
    </row>
    <row r="854" spans="2:442" ht="27.6" x14ac:dyDescent="0.3">
      <c r="B854" s="266"/>
      <c r="C854" s="266"/>
      <c r="D854" s="266"/>
      <c r="E854" s="308"/>
      <c r="F854" s="308"/>
      <c r="G854" s="308"/>
      <c r="H854" s="266"/>
      <c r="I854" s="266"/>
      <c r="J854" s="20" t="s">
        <v>120</v>
      </c>
      <c r="K854" s="27" t="s">
        <v>121</v>
      </c>
      <c r="L854" s="27" t="s">
        <v>119</v>
      </c>
      <c r="M854" s="61">
        <v>2</v>
      </c>
      <c r="N854" s="314"/>
      <c r="O854" s="266"/>
      <c r="P854" s="266"/>
      <c r="Q854" s="266"/>
      <c r="R854" s="408"/>
      <c r="S854" s="408"/>
      <c r="T854" s="312"/>
      <c r="U854" s="312"/>
      <c r="V854" s="284"/>
      <c r="W854" s="284"/>
      <c r="X854" s="284"/>
      <c r="Y854" s="284"/>
      <c r="Z854" s="284"/>
      <c r="AA854" s="284"/>
      <c r="AB854" s="284"/>
      <c r="AC854" s="314"/>
      <c r="AD854" s="313"/>
      <c r="AE854" s="313"/>
      <c r="AF854" s="266"/>
      <c r="AG854" s="314"/>
      <c r="AH854" s="314"/>
      <c r="AI854" s="314"/>
      <c r="AJ854" s="266"/>
    </row>
    <row r="855" spans="2:442" s="36" customFormat="1" ht="105.6" customHeight="1" x14ac:dyDescent="0.3">
      <c r="B855" s="291" t="s">
        <v>1165</v>
      </c>
      <c r="C855" s="291" t="s">
        <v>413</v>
      </c>
      <c r="D855" s="291" t="s">
        <v>106</v>
      </c>
      <c r="E855" s="305" t="s">
        <v>67</v>
      </c>
      <c r="F855" s="310" t="s">
        <v>134</v>
      </c>
      <c r="G855" s="305" t="s">
        <v>147</v>
      </c>
      <c r="H855" s="298" t="s">
        <v>70</v>
      </c>
      <c r="I855" s="298" t="s">
        <v>79</v>
      </c>
      <c r="J855" s="20" t="s">
        <v>208</v>
      </c>
      <c r="K855" s="27" t="s">
        <v>107</v>
      </c>
      <c r="L855" s="57" t="s">
        <v>86</v>
      </c>
      <c r="M855" s="57">
        <v>40</v>
      </c>
      <c r="N855" s="374" t="s">
        <v>108</v>
      </c>
      <c r="O855" s="291" t="s">
        <v>344</v>
      </c>
      <c r="P855" s="291" t="s">
        <v>75</v>
      </c>
      <c r="Q855" s="291" t="s">
        <v>76</v>
      </c>
      <c r="R855" s="478" t="s">
        <v>77</v>
      </c>
      <c r="S855" s="478" t="s">
        <v>109</v>
      </c>
      <c r="T855" s="327">
        <f>V855+Y855</f>
        <v>80792.5</v>
      </c>
      <c r="U855" s="327" t="s">
        <v>79</v>
      </c>
      <c r="V855" s="283">
        <v>68673.63</v>
      </c>
      <c r="W855" s="283" t="s">
        <v>79</v>
      </c>
      <c r="X855" s="283" t="s">
        <v>79</v>
      </c>
      <c r="Y855" s="283">
        <v>12118.87</v>
      </c>
      <c r="Z855" s="283" t="s">
        <v>98</v>
      </c>
      <c r="AA855" s="283" t="s">
        <v>79</v>
      </c>
      <c r="AB855" s="283">
        <v>14257.5</v>
      </c>
      <c r="AC855" s="285" t="s">
        <v>149</v>
      </c>
      <c r="AD855" s="293" t="s">
        <v>79</v>
      </c>
      <c r="AE855" s="293">
        <f>V855+Y855</f>
        <v>80792.5</v>
      </c>
      <c r="AF855" s="285" t="s">
        <v>79</v>
      </c>
      <c r="AG855" s="285" t="s">
        <v>33</v>
      </c>
      <c r="AH855" s="374" t="s">
        <v>248</v>
      </c>
      <c r="AI855" s="285" t="s">
        <v>251</v>
      </c>
      <c r="AJ855" s="285"/>
    </row>
    <row r="856" spans="2:442" s="36" customFormat="1" ht="86.1" customHeight="1" x14ac:dyDescent="0.3">
      <c r="B856" s="289"/>
      <c r="C856" s="289"/>
      <c r="D856" s="289"/>
      <c r="E856" s="306"/>
      <c r="F856" s="306"/>
      <c r="G856" s="306"/>
      <c r="H856" s="289"/>
      <c r="I856" s="289"/>
      <c r="J856" s="20" t="s">
        <v>111</v>
      </c>
      <c r="K856" s="27" t="s">
        <v>112</v>
      </c>
      <c r="L856" s="27" t="s">
        <v>85</v>
      </c>
      <c r="M856" s="27">
        <v>2</v>
      </c>
      <c r="N856" s="296"/>
      <c r="O856" s="289"/>
      <c r="P856" s="289"/>
      <c r="Q856" s="289"/>
      <c r="R856" s="479"/>
      <c r="S856" s="479"/>
      <c r="T856" s="328"/>
      <c r="U856" s="328"/>
      <c r="V856" s="287"/>
      <c r="W856" s="287"/>
      <c r="X856" s="287"/>
      <c r="Y856" s="287"/>
      <c r="Z856" s="287"/>
      <c r="AA856" s="287"/>
      <c r="AB856" s="287"/>
      <c r="AC856" s="296"/>
      <c r="AD856" s="294"/>
      <c r="AE856" s="294"/>
      <c r="AF856" s="289"/>
      <c r="AG856" s="296"/>
      <c r="AH856" s="296"/>
      <c r="AI856" s="296"/>
      <c r="AJ856" s="289"/>
    </row>
    <row r="857" spans="2:442" s="36" customFormat="1" ht="51.6" customHeight="1" x14ac:dyDescent="0.3">
      <c r="B857" s="290"/>
      <c r="C857" s="290"/>
      <c r="D857" s="290"/>
      <c r="E857" s="307"/>
      <c r="F857" s="307"/>
      <c r="G857" s="307"/>
      <c r="H857" s="290"/>
      <c r="I857" s="290"/>
      <c r="J857" s="20" t="s">
        <v>127</v>
      </c>
      <c r="K857" s="27" t="s">
        <v>128</v>
      </c>
      <c r="L857" s="27" t="s">
        <v>85</v>
      </c>
      <c r="M857" s="61">
        <v>38</v>
      </c>
      <c r="N857" s="297"/>
      <c r="O857" s="290"/>
      <c r="P857" s="290"/>
      <c r="Q857" s="290"/>
      <c r="R857" s="439"/>
      <c r="S857" s="439"/>
      <c r="T857" s="329"/>
      <c r="U857" s="329"/>
      <c r="V857" s="288"/>
      <c r="W857" s="288"/>
      <c r="X857" s="288"/>
      <c r="Y857" s="288"/>
      <c r="Z857" s="288"/>
      <c r="AA857" s="288"/>
      <c r="AB857" s="288"/>
      <c r="AC857" s="297"/>
      <c r="AD857" s="295"/>
      <c r="AE857" s="295"/>
      <c r="AF857" s="290"/>
      <c r="AG857" s="297"/>
      <c r="AH857" s="297"/>
      <c r="AI857" s="297"/>
      <c r="AJ857" s="290"/>
    </row>
    <row r="858" spans="2:442" s="36" customFormat="1" ht="105.6" customHeight="1" x14ac:dyDescent="0.3">
      <c r="B858" s="291" t="s">
        <v>1166</v>
      </c>
      <c r="C858" s="291" t="s">
        <v>414</v>
      </c>
      <c r="D858" s="291" t="s">
        <v>106</v>
      </c>
      <c r="E858" s="305" t="s">
        <v>67</v>
      </c>
      <c r="F858" s="310" t="s">
        <v>134</v>
      </c>
      <c r="G858" s="305" t="s">
        <v>147</v>
      </c>
      <c r="H858" s="298" t="s">
        <v>70</v>
      </c>
      <c r="I858" s="298" t="s">
        <v>79</v>
      </c>
      <c r="J858" s="20" t="s">
        <v>208</v>
      </c>
      <c r="K858" s="27" t="s">
        <v>107</v>
      </c>
      <c r="L858" s="57" t="s">
        <v>86</v>
      </c>
      <c r="M858" s="57">
        <v>40</v>
      </c>
      <c r="N858" s="374" t="s">
        <v>108</v>
      </c>
      <c r="O858" s="291" t="s">
        <v>344</v>
      </c>
      <c r="P858" s="291" t="s">
        <v>75</v>
      </c>
      <c r="Q858" s="291" t="s">
        <v>76</v>
      </c>
      <c r="R858" s="478" t="s">
        <v>77</v>
      </c>
      <c r="S858" s="478" t="s">
        <v>109</v>
      </c>
      <c r="T858" s="327">
        <f>V858+Y858</f>
        <v>127500</v>
      </c>
      <c r="U858" s="327" t="s">
        <v>79</v>
      </c>
      <c r="V858" s="283">
        <v>108375</v>
      </c>
      <c r="W858" s="283" t="s">
        <v>79</v>
      </c>
      <c r="X858" s="283" t="s">
        <v>79</v>
      </c>
      <c r="Y858" s="283">
        <v>19125</v>
      </c>
      <c r="Z858" s="283" t="s">
        <v>98</v>
      </c>
      <c r="AA858" s="283" t="s">
        <v>79</v>
      </c>
      <c r="AB858" s="283">
        <v>22500</v>
      </c>
      <c r="AC858" s="285" t="s">
        <v>149</v>
      </c>
      <c r="AD858" s="293" t="s">
        <v>79</v>
      </c>
      <c r="AE858" s="293">
        <f>V858+Y858</f>
        <v>127500</v>
      </c>
      <c r="AF858" s="285" t="s">
        <v>79</v>
      </c>
      <c r="AG858" s="285" t="s">
        <v>33</v>
      </c>
      <c r="AH858" s="374" t="s">
        <v>248</v>
      </c>
      <c r="AI858" s="285" t="s">
        <v>251</v>
      </c>
      <c r="AJ858" s="285"/>
    </row>
    <row r="859" spans="2:442" s="36" customFormat="1" ht="86.1" customHeight="1" x14ac:dyDescent="0.3">
      <c r="B859" s="289"/>
      <c r="C859" s="289"/>
      <c r="D859" s="289"/>
      <c r="E859" s="306"/>
      <c r="F859" s="306"/>
      <c r="G859" s="306"/>
      <c r="H859" s="289"/>
      <c r="I859" s="289"/>
      <c r="J859" s="20" t="s">
        <v>111</v>
      </c>
      <c r="K859" s="27" t="s">
        <v>112</v>
      </c>
      <c r="L859" s="27" t="s">
        <v>85</v>
      </c>
      <c r="M859" s="27">
        <v>2</v>
      </c>
      <c r="N859" s="296"/>
      <c r="O859" s="289"/>
      <c r="P859" s="289"/>
      <c r="Q859" s="289"/>
      <c r="R859" s="479"/>
      <c r="S859" s="479"/>
      <c r="T859" s="328"/>
      <c r="U859" s="328"/>
      <c r="V859" s="287"/>
      <c r="W859" s="287"/>
      <c r="X859" s="287"/>
      <c r="Y859" s="287"/>
      <c r="Z859" s="287"/>
      <c r="AA859" s="287"/>
      <c r="AB859" s="287"/>
      <c r="AC859" s="296"/>
      <c r="AD859" s="294"/>
      <c r="AE859" s="294"/>
      <c r="AF859" s="289"/>
      <c r="AG859" s="296"/>
      <c r="AH859" s="296"/>
      <c r="AI859" s="296"/>
      <c r="AJ859" s="289"/>
    </row>
    <row r="860" spans="2:442" s="36" customFormat="1" ht="51.6" customHeight="1" x14ac:dyDescent="0.3">
      <c r="B860" s="290"/>
      <c r="C860" s="290"/>
      <c r="D860" s="290"/>
      <c r="E860" s="307"/>
      <c r="F860" s="307"/>
      <c r="G860" s="307"/>
      <c r="H860" s="290"/>
      <c r="I860" s="290"/>
      <c r="J860" s="20" t="s">
        <v>127</v>
      </c>
      <c r="K860" s="27" t="s">
        <v>128</v>
      </c>
      <c r="L860" s="27" t="s">
        <v>85</v>
      </c>
      <c r="M860" s="61">
        <v>10</v>
      </c>
      <c r="N860" s="297"/>
      <c r="O860" s="290"/>
      <c r="P860" s="290"/>
      <c r="Q860" s="290"/>
      <c r="R860" s="439"/>
      <c r="S860" s="439"/>
      <c r="T860" s="329"/>
      <c r="U860" s="329"/>
      <c r="V860" s="288"/>
      <c r="W860" s="288"/>
      <c r="X860" s="288"/>
      <c r="Y860" s="288"/>
      <c r="Z860" s="288"/>
      <c r="AA860" s="288"/>
      <c r="AB860" s="288"/>
      <c r="AC860" s="297"/>
      <c r="AD860" s="295"/>
      <c r="AE860" s="295"/>
      <c r="AF860" s="290"/>
      <c r="AG860" s="297"/>
      <c r="AH860" s="297"/>
      <c r="AI860" s="297"/>
      <c r="AJ860" s="290"/>
    </row>
    <row r="861" spans="2:442" s="36" customFormat="1" ht="105.6" customHeight="1" x14ac:dyDescent="0.3">
      <c r="B861" s="261" t="s">
        <v>994</v>
      </c>
      <c r="C861" s="261" t="s">
        <v>411</v>
      </c>
      <c r="D861" s="261" t="s">
        <v>106</v>
      </c>
      <c r="E861" s="311" t="s">
        <v>67</v>
      </c>
      <c r="F861" s="299" t="s">
        <v>134</v>
      </c>
      <c r="G861" s="311" t="s">
        <v>147</v>
      </c>
      <c r="H861" s="304" t="s">
        <v>70</v>
      </c>
      <c r="I861" s="304" t="s">
        <v>79</v>
      </c>
      <c r="J861" s="11" t="s">
        <v>208</v>
      </c>
      <c r="K861" s="7" t="s">
        <v>107</v>
      </c>
      <c r="L861" s="14" t="s">
        <v>86</v>
      </c>
      <c r="M861" s="14">
        <v>40</v>
      </c>
      <c r="N861" s="303" t="s">
        <v>108</v>
      </c>
      <c r="O861" s="261" t="s">
        <v>344</v>
      </c>
      <c r="P861" s="261" t="s">
        <v>75</v>
      </c>
      <c r="Q861" s="261" t="s">
        <v>76</v>
      </c>
      <c r="R861" s="309" t="s">
        <v>77</v>
      </c>
      <c r="S861" s="309" t="s">
        <v>109</v>
      </c>
      <c r="T861" s="235">
        <f>V861+Y861</f>
        <v>114515.79999999999</v>
      </c>
      <c r="U861" s="235" t="s">
        <v>79</v>
      </c>
      <c r="V861" s="238">
        <v>97338.43</v>
      </c>
      <c r="W861" s="238" t="s">
        <v>79</v>
      </c>
      <c r="X861" s="238" t="s">
        <v>79</v>
      </c>
      <c r="Y861" s="238">
        <v>17177.37</v>
      </c>
      <c r="Z861" s="238" t="s">
        <v>98</v>
      </c>
      <c r="AA861" s="238" t="s">
        <v>79</v>
      </c>
      <c r="AB861" s="238">
        <v>20209.849999999999</v>
      </c>
      <c r="AC861" s="232" t="s">
        <v>149</v>
      </c>
      <c r="AD861" s="292" t="s">
        <v>79</v>
      </c>
      <c r="AE861" s="292">
        <f>V861+Y861</f>
        <v>114515.79999999999</v>
      </c>
      <c r="AF861" s="232" t="s">
        <v>79</v>
      </c>
      <c r="AG861" s="232" t="s">
        <v>33</v>
      </c>
      <c r="AH861" s="232" t="s">
        <v>233</v>
      </c>
      <c r="AI861" s="232" t="s">
        <v>407</v>
      </c>
      <c r="AJ861" s="232"/>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c r="KJ861" s="1"/>
      <c r="KK861" s="1"/>
      <c r="KL861" s="1"/>
      <c r="KM861" s="1"/>
      <c r="KN861" s="1"/>
      <c r="KO861" s="1"/>
      <c r="KP861" s="1"/>
      <c r="KQ861" s="1"/>
      <c r="KR861" s="1"/>
      <c r="KS861" s="1"/>
      <c r="KT861" s="1"/>
      <c r="KU861" s="1"/>
      <c r="KV861" s="1"/>
      <c r="KW861" s="1"/>
      <c r="KX861" s="1"/>
      <c r="KY861" s="1"/>
      <c r="KZ861" s="1"/>
      <c r="LA861" s="1"/>
      <c r="LB861" s="1"/>
      <c r="LC861" s="1"/>
      <c r="LD861" s="1"/>
      <c r="LE861" s="1"/>
      <c r="LF861" s="1"/>
      <c r="LG861" s="1"/>
      <c r="LH861" s="1"/>
      <c r="LI861" s="1"/>
      <c r="LJ861" s="1"/>
      <c r="LK861" s="1"/>
      <c r="LL861" s="1"/>
      <c r="LM861" s="1"/>
      <c r="LN861" s="1"/>
      <c r="LO861" s="1"/>
      <c r="LP861" s="1"/>
      <c r="LQ861" s="1"/>
      <c r="LR861" s="1"/>
      <c r="LS861" s="1"/>
      <c r="LT861" s="1"/>
      <c r="LU861" s="1"/>
      <c r="LV861" s="1"/>
      <c r="LW861" s="1"/>
      <c r="LX861" s="1"/>
      <c r="LY861" s="1"/>
      <c r="LZ861" s="1"/>
      <c r="MA861" s="1"/>
      <c r="MB861" s="1"/>
      <c r="MC861" s="1"/>
      <c r="MD861" s="1"/>
      <c r="ME861" s="1"/>
      <c r="MF861" s="1"/>
      <c r="MG861" s="1"/>
      <c r="MH861" s="1"/>
      <c r="MI861" s="1"/>
      <c r="MJ861" s="1"/>
      <c r="MK861" s="1"/>
      <c r="ML861" s="1"/>
      <c r="MM861" s="1"/>
      <c r="MN861" s="1"/>
      <c r="MO861" s="1"/>
      <c r="MP861" s="1"/>
      <c r="MQ861" s="1"/>
      <c r="MR861" s="1"/>
      <c r="MS861" s="1"/>
      <c r="MT861" s="1"/>
      <c r="MU861" s="1"/>
      <c r="MV861" s="1"/>
      <c r="MW861" s="1"/>
      <c r="MX861" s="1"/>
      <c r="MY861" s="1"/>
      <c r="MZ861" s="1"/>
      <c r="NA861" s="1"/>
      <c r="NB861" s="1"/>
      <c r="NC861" s="1"/>
      <c r="ND861" s="1"/>
      <c r="NE861" s="1"/>
      <c r="NF861" s="1"/>
      <c r="NG861" s="1"/>
      <c r="NH861" s="1"/>
      <c r="NI861" s="1"/>
      <c r="NJ861" s="1"/>
      <c r="NK861" s="1"/>
      <c r="NL861" s="1"/>
      <c r="NM861" s="1"/>
      <c r="NN861" s="1"/>
      <c r="NO861" s="1"/>
      <c r="NP861" s="1"/>
      <c r="NQ861" s="1"/>
      <c r="NR861" s="1"/>
      <c r="NS861" s="1"/>
      <c r="NT861" s="1"/>
      <c r="NU861" s="1"/>
      <c r="NV861" s="1"/>
      <c r="NW861" s="1"/>
      <c r="NX861" s="1"/>
      <c r="NY861" s="1"/>
      <c r="NZ861" s="1"/>
      <c r="OA861" s="1"/>
      <c r="OB861" s="1"/>
      <c r="OC861" s="1"/>
      <c r="OD861" s="1"/>
      <c r="OE861" s="1"/>
      <c r="OF861" s="1"/>
      <c r="OG861" s="1"/>
      <c r="OH861" s="1"/>
      <c r="OI861" s="1"/>
      <c r="OJ861" s="1"/>
      <c r="OK861" s="1"/>
      <c r="OL861" s="1"/>
      <c r="OM861" s="1"/>
      <c r="ON861" s="1"/>
      <c r="OO861" s="1"/>
      <c r="OP861" s="1"/>
      <c r="OQ861" s="1"/>
      <c r="OR861" s="1"/>
      <c r="OS861" s="1"/>
      <c r="OT861" s="1"/>
      <c r="OU861" s="1"/>
      <c r="OV861" s="1"/>
      <c r="OW861" s="1"/>
      <c r="OX861" s="1"/>
      <c r="OY861" s="1"/>
      <c r="OZ861" s="1"/>
      <c r="PA861" s="1"/>
      <c r="PB861" s="1"/>
      <c r="PC861" s="1"/>
      <c r="PD861" s="1"/>
      <c r="PE861" s="1"/>
      <c r="PF861" s="1"/>
      <c r="PG861" s="1"/>
      <c r="PH861" s="1"/>
      <c r="PI861" s="1"/>
      <c r="PJ861" s="1"/>
      <c r="PK861" s="1"/>
      <c r="PL861" s="1"/>
      <c r="PM861" s="1"/>
      <c r="PN861" s="1"/>
      <c r="PO861" s="1"/>
      <c r="PP861" s="1"/>
      <c r="PQ861" s="1"/>
      <c r="PR861" s="1"/>
      <c r="PS861" s="1"/>
      <c r="PT861" s="1"/>
      <c r="PU861" s="1"/>
      <c r="PV861" s="1"/>
      <c r="PW861" s="1"/>
      <c r="PX861" s="1"/>
      <c r="PY861" s="1"/>
      <c r="PZ861" s="1"/>
    </row>
    <row r="862" spans="2:442" s="36" customFormat="1" ht="86.1" customHeight="1" x14ac:dyDescent="0.3">
      <c r="B862" s="241"/>
      <c r="C862" s="241"/>
      <c r="D862" s="241"/>
      <c r="E862" s="249"/>
      <c r="F862" s="249"/>
      <c r="G862" s="249"/>
      <c r="H862" s="241"/>
      <c r="I862" s="241"/>
      <c r="J862" s="11" t="s">
        <v>111</v>
      </c>
      <c r="K862" s="7" t="s">
        <v>112</v>
      </c>
      <c r="L862" s="7" t="s">
        <v>85</v>
      </c>
      <c r="M862" s="7">
        <v>1</v>
      </c>
      <c r="N862" s="233"/>
      <c r="O862" s="241"/>
      <c r="P862" s="241"/>
      <c r="Q862" s="241"/>
      <c r="R862" s="255"/>
      <c r="S862" s="255"/>
      <c r="T862" s="236"/>
      <c r="U862" s="236"/>
      <c r="V862" s="239"/>
      <c r="W862" s="239"/>
      <c r="X862" s="239"/>
      <c r="Y862" s="239"/>
      <c r="Z862" s="239"/>
      <c r="AA862" s="239"/>
      <c r="AB862" s="239"/>
      <c r="AC862" s="233"/>
      <c r="AD862" s="257"/>
      <c r="AE862" s="257"/>
      <c r="AF862" s="241"/>
      <c r="AG862" s="233"/>
      <c r="AH862" s="233"/>
      <c r="AI862" s="233"/>
      <c r="AJ862" s="241"/>
      <c r="AK862" s="1"/>
      <c r="AL862" s="1"/>
    </row>
    <row r="863" spans="2:442" s="36" customFormat="1" ht="90" customHeight="1" x14ac:dyDescent="0.3">
      <c r="B863" s="242"/>
      <c r="C863" s="242"/>
      <c r="D863" s="242"/>
      <c r="E863" s="265"/>
      <c r="F863" s="265"/>
      <c r="G863" s="265"/>
      <c r="H863" s="242"/>
      <c r="I863" s="242"/>
      <c r="J863" s="11" t="s">
        <v>127</v>
      </c>
      <c r="K863" s="7" t="s">
        <v>128</v>
      </c>
      <c r="L863" s="7" t="s">
        <v>85</v>
      </c>
      <c r="M863" s="63">
        <v>58</v>
      </c>
      <c r="N863" s="234"/>
      <c r="O863" s="242"/>
      <c r="P863" s="242"/>
      <c r="Q863" s="242"/>
      <c r="R863" s="256"/>
      <c r="S863" s="256"/>
      <c r="T863" s="237"/>
      <c r="U863" s="237"/>
      <c r="V863" s="240"/>
      <c r="W863" s="240"/>
      <c r="X863" s="240"/>
      <c r="Y863" s="240"/>
      <c r="Z863" s="240"/>
      <c r="AA863" s="240"/>
      <c r="AB863" s="240"/>
      <c r="AC863" s="234"/>
      <c r="AD863" s="258"/>
      <c r="AE863" s="258"/>
      <c r="AF863" s="242"/>
      <c r="AG863" s="234"/>
      <c r="AH863" s="234"/>
      <c r="AI863" s="234"/>
      <c r="AJ863" s="242"/>
    </row>
    <row r="864" spans="2:442" ht="52.2" customHeight="1" x14ac:dyDescent="0.3">
      <c r="B864" s="225" t="s">
        <v>1145</v>
      </c>
      <c r="C864" s="225" t="s">
        <v>419</v>
      </c>
      <c r="D864" s="225" t="s">
        <v>66</v>
      </c>
      <c r="E864" s="227" t="s">
        <v>67</v>
      </c>
      <c r="F864" s="227" t="s">
        <v>132</v>
      </c>
      <c r="G864" s="227" t="s">
        <v>69</v>
      </c>
      <c r="H864" s="225" t="s">
        <v>70</v>
      </c>
      <c r="I864" s="225" t="s">
        <v>79</v>
      </c>
      <c r="J864" s="11" t="s">
        <v>113</v>
      </c>
      <c r="K864" s="7" t="s">
        <v>114</v>
      </c>
      <c r="L864" s="7" t="s">
        <v>115</v>
      </c>
      <c r="M864" s="7">
        <v>4</v>
      </c>
      <c r="N864" s="273" t="s">
        <v>108</v>
      </c>
      <c r="O864" s="225" t="s">
        <v>344</v>
      </c>
      <c r="P864" s="225" t="s">
        <v>75</v>
      </c>
      <c r="Q864" s="225" t="s">
        <v>76</v>
      </c>
      <c r="R864" s="274" t="s">
        <v>77</v>
      </c>
      <c r="S864" s="274" t="s">
        <v>109</v>
      </c>
      <c r="T864" s="275">
        <f>V864+Y864</f>
        <v>299710</v>
      </c>
      <c r="U864" s="275" t="s">
        <v>79</v>
      </c>
      <c r="V864" s="276">
        <v>254753.5</v>
      </c>
      <c r="W864" s="276" t="s">
        <v>79</v>
      </c>
      <c r="X864" s="276" t="s">
        <v>79</v>
      </c>
      <c r="Y864" s="276">
        <v>44956.5</v>
      </c>
      <c r="Z864" s="276" t="s">
        <v>79</v>
      </c>
      <c r="AA864" s="276" t="s">
        <v>79</v>
      </c>
      <c r="AB864" s="276">
        <v>52890</v>
      </c>
      <c r="AC864" s="273" t="s">
        <v>80</v>
      </c>
      <c r="AD864" s="272" t="s">
        <v>79</v>
      </c>
      <c r="AE864" s="272">
        <f>V864+Y864</f>
        <v>299710</v>
      </c>
      <c r="AF864" s="273" t="s">
        <v>79</v>
      </c>
      <c r="AG864" s="273" t="s">
        <v>33</v>
      </c>
      <c r="AH864" s="273" t="s">
        <v>233</v>
      </c>
      <c r="AI864" s="273" t="s">
        <v>407</v>
      </c>
      <c r="AJ864" s="273"/>
    </row>
    <row r="865" spans="2:36" ht="55.2" x14ac:dyDescent="0.3">
      <c r="B865" s="225"/>
      <c r="C865" s="225"/>
      <c r="D865" s="225"/>
      <c r="E865" s="227"/>
      <c r="F865" s="227"/>
      <c r="G865" s="227"/>
      <c r="H865" s="225"/>
      <c r="I865" s="225"/>
      <c r="J865" s="11" t="s">
        <v>116</v>
      </c>
      <c r="K865" s="7" t="s">
        <v>117</v>
      </c>
      <c r="L865" s="7" t="s">
        <v>85</v>
      </c>
      <c r="M865" s="7">
        <v>2</v>
      </c>
      <c r="N865" s="273"/>
      <c r="O865" s="225"/>
      <c r="P865" s="225"/>
      <c r="Q865" s="225"/>
      <c r="R865" s="274"/>
      <c r="S865" s="274"/>
      <c r="T865" s="275"/>
      <c r="U865" s="275"/>
      <c r="V865" s="276"/>
      <c r="W865" s="276"/>
      <c r="X865" s="276"/>
      <c r="Y865" s="276"/>
      <c r="Z865" s="276"/>
      <c r="AA865" s="276"/>
      <c r="AB865" s="276"/>
      <c r="AC865" s="273"/>
      <c r="AD865" s="272"/>
      <c r="AE865" s="272"/>
      <c r="AF865" s="225"/>
      <c r="AG865" s="273"/>
      <c r="AH865" s="273"/>
      <c r="AI865" s="273"/>
      <c r="AJ865" s="225"/>
    </row>
    <row r="866" spans="2:36" ht="41.4" x14ac:dyDescent="0.3">
      <c r="B866" s="225"/>
      <c r="C866" s="225"/>
      <c r="D866" s="225"/>
      <c r="E866" s="227"/>
      <c r="F866" s="227"/>
      <c r="G866" s="227"/>
      <c r="H866" s="225"/>
      <c r="I866" s="225"/>
      <c r="J866" s="11" t="s">
        <v>209</v>
      </c>
      <c r="K866" s="7" t="s">
        <v>118</v>
      </c>
      <c r="L866" s="7" t="s">
        <v>119</v>
      </c>
      <c r="M866" s="7">
        <v>2</v>
      </c>
      <c r="N866" s="273"/>
      <c r="O866" s="225"/>
      <c r="P866" s="225"/>
      <c r="Q866" s="225"/>
      <c r="R866" s="274"/>
      <c r="S866" s="274"/>
      <c r="T866" s="275"/>
      <c r="U866" s="275"/>
      <c r="V866" s="276"/>
      <c r="W866" s="276"/>
      <c r="X866" s="276"/>
      <c r="Y866" s="276"/>
      <c r="Z866" s="276"/>
      <c r="AA866" s="276"/>
      <c r="AB866" s="276"/>
      <c r="AC866" s="273"/>
      <c r="AD866" s="272"/>
      <c r="AE866" s="272"/>
      <c r="AF866" s="225"/>
      <c r="AG866" s="273"/>
      <c r="AH866" s="273"/>
      <c r="AI866" s="273"/>
      <c r="AJ866" s="225"/>
    </row>
    <row r="867" spans="2:36" ht="27.6" x14ac:dyDescent="0.3">
      <c r="B867" s="225"/>
      <c r="C867" s="225"/>
      <c r="D867" s="225"/>
      <c r="E867" s="227"/>
      <c r="F867" s="227"/>
      <c r="G867" s="227"/>
      <c r="H867" s="225"/>
      <c r="I867" s="225"/>
      <c r="J867" s="11" t="s">
        <v>120</v>
      </c>
      <c r="K867" s="7" t="s">
        <v>121</v>
      </c>
      <c r="L867" s="7" t="s">
        <v>119</v>
      </c>
      <c r="M867" s="63">
        <v>2</v>
      </c>
      <c r="N867" s="273"/>
      <c r="O867" s="225"/>
      <c r="P867" s="225"/>
      <c r="Q867" s="225"/>
      <c r="R867" s="274"/>
      <c r="S867" s="274"/>
      <c r="T867" s="275"/>
      <c r="U867" s="275"/>
      <c r="V867" s="276"/>
      <c r="W867" s="276"/>
      <c r="X867" s="276"/>
      <c r="Y867" s="276"/>
      <c r="Z867" s="276"/>
      <c r="AA867" s="276"/>
      <c r="AB867" s="276"/>
      <c r="AC867" s="273"/>
      <c r="AD867" s="272"/>
      <c r="AE867" s="272"/>
      <c r="AF867" s="225"/>
      <c r="AG867" s="273"/>
      <c r="AH867" s="273"/>
      <c r="AI867" s="273"/>
      <c r="AJ867" s="225"/>
    </row>
    <row r="868" spans="2:36" s="36" customFormat="1" ht="105.6" customHeight="1" x14ac:dyDescent="0.3">
      <c r="B868" s="261" t="s">
        <v>1146</v>
      </c>
      <c r="C868" s="261" t="s">
        <v>413</v>
      </c>
      <c r="D868" s="261" t="s">
        <v>106</v>
      </c>
      <c r="E868" s="311" t="s">
        <v>67</v>
      </c>
      <c r="F868" s="299" t="s">
        <v>134</v>
      </c>
      <c r="G868" s="311" t="s">
        <v>147</v>
      </c>
      <c r="H868" s="304" t="s">
        <v>70</v>
      </c>
      <c r="I868" s="304" t="s">
        <v>79</v>
      </c>
      <c r="J868" s="11" t="s">
        <v>208</v>
      </c>
      <c r="K868" s="7" t="s">
        <v>107</v>
      </c>
      <c r="L868" s="14" t="s">
        <v>86</v>
      </c>
      <c r="M868" s="14">
        <v>40</v>
      </c>
      <c r="N868" s="303" t="s">
        <v>108</v>
      </c>
      <c r="O868" s="261" t="s">
        <v>344</v>
      </c>
      <c r="P868" s="261" t="s">
        <v>75</v>
      </c>
      <c r="Q868" s="261" t="s">
        <v>76</v>
      </c>
      <c r="R868" s="309" t="s">
        <v>77</v>
      </c>
      <c r="S868" s="309" t="s">
        <v>109</v>
      </c>
      <c r="T868" s="235">
        <f>V868+Y868</f>
        <v>80792.5</v>
      </c>
      <c r="U868" s="235" t="s">
        <v>79</v>
      </c>
      <c r="V868" s="238">
        <v>68673.63</v>
      </c>
      <c r="W868" s="238" t="s">
        <v>79</v>
      </c>
      <c r="X868" s="238" t="s">
        <v>79</v>
      </c>
      <c r="Y868" s="238">
        <v>12118.87</v>
      </c>
      <c r="Z868" s="238" t="s">
        <v>98</v>
      </c>
      <c r="AA868" s="238" t="s">
        <v>79</v>
      </c>
      <c r="AB868" s="238">
        <v>14257.5</v>
      </c>
      <c r="AC868" s="232" t="s">
        <v>149</v>
      </c>
      <c r="AD868" s="292" t="s">
        <v>79</v>
      </c>
      <c r="AE868" s="292">
        <f>V868+Y868</f>
        <v>80792.5</v>
      </c>
      <c r="AF868" s="232" t="s">
        <v>79</v>
      </c>
      <c r="AG868" s="232" t="s">
        <v>33</v>
      </c>
      <c r="AH868" s="303" t="s">
        <v>233</v>
      </c>
      <c r="AI868" s="232" t="s">
        <v>407</v>
      </c>
      <c r="AJ868" s="232"/>
    </row>
    <row r="869" spans="2:36" s="36" customFormat="1" ht="86.1" customHeight="1" x14ac:dyDescent="0.3">
      <c r="B869" s="241"/>
      <c r="C869" s="241"/>
      <c r="D869" s="241"/>
      <c r="E869" s="249"/>
      <c r="F869" s="249"/>
      <c r="G869" s="249"/>
      <c r="H869" s="241"/>
      <c r="I869" s="241"/>
      <c r="J869" s="11" t="s">
        <v>111</v>
      </c>
      <c r="K869" s="7" t="s">
        <v>112</v>
      </c>
      <c r="L869" s="7" t="s">
        <v>85</v>
      </c>
      <c r="M869" s="7">
        <v>2</v>
      </c>
      <c r="N869" s="233"/>
      <c r="O869" s="241"/>
      <c r="P869" s="241"/>
      <c r="Q869" s="241"/>
      <c r="R869" s="255"/>
      <c r="S869" s="255"/>
      <c r="T869" s="236"/>
      <c r="U869" s="236"/>
      <c r="V869" s="239"/>
      <c r="W869" s="239"/>
      <c r="X869" s="239"/>
      <c r="Y869" s="239"/>
      <c r="Z869" s="239"/>
      <c r="AA869" s="239"/>
      <c r="AB869" s="239"/>
      <c r="AC869" s="233"/>
      <c r="AD869" s="257"/>
      <c r="AE869" s="257"/>
      <c r="AF869" s="241"/>
      <c r="AG869" s="233"/>
      <c r="AH869" s="233"/>
      <c r="AI869" s="233"/>
      <c r="AJ869" s="241"/>
    </row>
    <row r="870" spans="2:36" s="36" customFormat="1" ht="51.6" customHeight="1" x14ac:dyDescent="0.3">
      <c r="B870" s="242"/>
      <c r="C870" s="242"/>
      <c r="D870" s="242"/>
      <c r="E870" s="265"/>
      <c r="F870" s="265"/>
      <c r="G870" s="265"/>
      <c r="H870" s="242"/>
      <c r="I870" s="242"/>
      <c r="J870" s="11" t="s">
        <v>127</v>
      </c>
      <c r="K870" s="7" t="s">
        <v>128</v>
      </c>
      <c r="L870" s="7" t="s">
        <v>85</v>
      </c>
      <c r="M870" s="63">
        <v>38</v>
      </c>
      <c r="N870" s="234"/>
      <c r="O870" s="242"/>
      <c r="P870" s="242"/>
      <c r="Q870" s="242"/>
      <c r="R870" s="256"/>
      <c r="S870" s="256"/>
      <c r="T870" s="237"/>
      <c r="U870" s="237"/>
      <c r="V870" s="240"/>
      <c r="W870" s="240"/>
      <c r="X870" s="240"/>
      <c r="Y870" s="240"/>
      <c r="Z870" s="240"/>
      <c r="AA870" s="240"/>
      <c r="AB870" s="240"/>
      <c r="AC870" s="234"/>
      <c r="AD870" s="258"/>
      <c r="AE870" s="258"/>
      <c r="AF870" s="242"/>
      <c r="AG870" s="234"/>
      <c r="AH870" s="234"/>
      <c r="AI870" s="234"/>
      <c r="AJ870" s="242"/>
    </row>
    <row r="871" spans="2:36" s="36" customFormat="1" ht="105.6" customHeight="1" x14ac:dyDescent="0.3">
      <c r="B871" s="261" t="s">
        <v>1147</v>
      </c>
      <c r="C871" s="261" t="s">
        <v>414</v>
      </c>
      <c r="D871" s="261" t="s">
        <v>106</v>
      </c>
      <c r="E871" s="311" t="s">
        <v>67</v>
      </c>
      <c r="F871" s="299" t="s">
        <v>134</v>
      </c>
      <c r="G871" s="311" t="s">
        <v>147</v>
      </c>
      <c r="H871" s="304" t="s">
        <v>70</v>
      </c>
      <c r="I871" s="304" t="s">
        <v>79</v>
      </c>
      <c r="J871" s="11" t="s">
        <v>208</v>
      </c>
      <c r="K871" s="7" t="s">
        <v>107</v>
      </c>
      <c r="L871" s="14" t="s">
        <v>86</v>
      </c>
      <c r="M871" s="14">
        <v>40</v>
      </c>
      <c r="N871" s="303" t="s">
        <v>108</v>
      </c>
      <c r="O871" s="261" t="s">
        <v>344</v>
      </c>
      <c r="P871" s="261" t="s">
        <v>75</v>
      </c>
      <c r="Q871" s="261" t="s">
        <v>76</v>
      </c>
      <c r="R871" s="309" t="s">
        <v>77</v>
      </c>
      <c r="S871" s="309" t="s">
        <v>109</v>
      </c>
      <c r="T871" s="235">
        <f>V871+Y871</f>
        <v>127500</v>
      </c>
      <c r="U871" s="235" t="s">
        <v>79</v>
      </c>
      <c r="V871" s="238">
        <v>108375</v>
      </c>
      <c r="W871" s="238" t="s">
        <v>79</v>
      </c>
      <c r="X871" s="238" t="s">
        <v>79</v>
      </c>
      <c r="Y871" s="238">
        <v>19125</v>
      </c>
      <c r="Z871" s="238" t="s">
        <v>98</v>
      </c>
      <c r="AA871" s="238" t="s">
        <v>79</v>
      </c>
      <c r="AB871" s="238">
        <v>22500</v>
      </c>
      <c r="AC871" s="232" t="s">
        <v>149</v>
      </c>
      <c r="AD871" s="292" t="s">
        <v>79</v>
      </c>
      <c r="AE871" s="292">
        <f>V871+Y871</f>
        <v>127500</v>
      </c>
      <c r="AF871" s="232" t="s">
        <v>79</v>
      </c>
      <c r="AG871" s="232" t="s">
        <v>33</v>
      </c>
      <c r="AH871" s="303" t="s">
        <v>233</v>
      </c>
      <c r="AI871" s="232" t="s">
        <v>407</v>
      </c>
      <c r="AJ871" s="232"/>
    </row>
    <row r="872" spans="2:36" s="36" customFormat="1" ht="86.1" customHeight="1" x14ac:dyDescent="0.3">
      <c r="B872" s="241"/>
      <c r="C872" s="241"/>
      <c r="D872" s="241"/>
      <c r="E872" s="249"/>
      <c r="F872" s="249"/>
      <c r="G872" s="249"/>
      <c r="H872" s="241"/>
      <c r="I872" s="241"/>
      <c r="J872" s="11" t="s">
        <v>111</v>
      </c>
      <c r="K872" s="7" t="s">
        <v>112</v>
      </c>
      <c r="L872" s="7" t="s">
        <v>85</v>
      </c>
      <c r="M872" s="7">
        <v>2</v>
      </c>
      <c r="N872" s="233"/>
      <c r="O872" s="241"/>
      <c r="P872" s="241"/>
      <c r="Q872" s="241"/>
      <c r="R872" s="255"/>
      <c r="S872" s="255"/>
      <c r="T872" s="236"/>
      <c r="U872" s="236"/>
      <c r="V872" s="239"/>
      <c r="W872" s="239"/>
      <c r="X872" s="239"/>
      <c r="Y872" s="239"/>
      <c r="Z872" s="239"/>
      <c r="AA872" s="239"/>
      <c r="AB872" s="239"/>
      <c r="AC872" s="233"/>
      <c r="AD872" s="257"/>
      <c r="AE872" s="257"/>
      <c r="AF872" s="241"/>
      <c r="AG872" s="233"/>
      <c r="AH872" s="233"/>
      <c r="AI872" s="233"/>
      <c r="AJ872" s="241"/>
    </row>
    <row r="873" spans="2:36" s="36" customFormat="1" ht="51.6" customHeight="1" x14ac:dyDescent="0.3">
      <c r="B873" s="242"/>
      <c r="C873" s="242"/>
      <c r="D873" s="242"/>
      <c r="E873" s="265"/>
      <c r="F873" s="265"/>
      <c r="G873" s="265"/>
      <c r="H873" s="242"/>
      <c r="I873" s="242"/>
      <c r="J873" s="11" t="s">
        <v>127</v>
      </c>
      <c r="K873" s="7" t="s">
        <v>128</v>
      </c>
      <c r="L873" s="7" t="s">
        <v>85</v>
      </c>
      <c r="M873" s="63">
        <v>10</v>
      </c>
      <c r="N873" s="234"/>
      <c r="O873" s="242"/>
      <c r="P873" s="242"/>
      <c r="Q873" s="242"/>
      <c r="R873" s="256"/>
      <c r="S873" s="256"/>
      <c r="T873" s="237"/>
      <c r="U873" s="237"/>
      <c r="V873" s="240"/>
      <c r="W873" s="240"/>
      <c r="X873" s="240"/>
      <c r="Y873" s="240"/>
      <c r="Z873" s="240"/>
      <c r="AA873" s="240"/>
      <c r="AB873" s="240"/>
      <c r="AC873" s="234"/>
      <c r="AD873" s="258"/>
      <c r="AE873" s="258"/>
      <c r="AF873" s="242"/>
      <c r="AG873" s="234"/>
      <c r="AH873" s="234"/>
      <c r="AI873" s="234"/>
      <c r="AJ873" s="242"/>
    </row>
    <row r="874" spans="2:36" s="36" customFormat="1" ht="76.2" customHeight="1" x14ac:dyDescent="0.3">
      <c r="B874" s="261" t="s">
        <v>330</v>
      </c>
      <c r="C874" s="261" t="s">
        <v>331</v>
      </c>
      <c r="D874" s="261" t="s">
        <v>106</v>
      </c>
      <c r="E874" s="311" t="s">
        <v>67</v>
      </c>
      <c r="F874" s="299" t="s">
        <v>134</v>
      </c>
      <c r="G874" s="311" t="s">
        <v>147</v>
      </c>
      <c r="H874" s="304" t="s">
        <v>70</v>
      </c>
      <c r="I874" s="304" t="s">
        <v>79</v>
      </c>
      <c r="J874" s="506" t="s">
        <v>111</v>
      </c>
      <c r="K874" s="261" t="s">
        <v>112</v>
      </c>
      <c r="L874" s="261" t="s">
        <v>85</v>
      </c>
      <c r="M874" s="261">
        <v>6</v>
      </c>
      <c r="N874" s="303" t="s">
        <v>108</v>
      </c>
      <c r="O874" s="261" t="s">
        <v>332</v>
      </c>
      <c r="P874" s="261" t="s">
        <v>75</v>
      </c>
      <c r="Q874" s="261" t="s">
        <v>76</v>
      </c>
      <c r="R874" s="309" t="s">
        <v>77</v>
      </c>
      <c r="S874" s="309" t="s">
        <v>109</v>
      </c>
      <c r="T874" s="235">
        <f>V874+Y874</f>
        <v>510378</v>
      </c>
      <c r="U874" s="235" t="s">
        <v>79</v>
      </c>
      <c r="V874" s="238">
        <v>433821.3</v>
      </c>
      <c r="W874" s="238" t="s">
        <v>79</v>
      </c>
      <c r="X874" s="238" t="s">
        <v>79</v>
      </c>
      <c r="Y874" s="238">
        <v>76556.7</v>
      </c>
      <c r="Z874" s="238" t="s">
        <v>98</v>
      </c>
      <c r="AA874" s="238" t="s">
        <v>79</v>
      </c>
      <c r="AB874" s="238">
        <v>41382</v>
      </c>
      <c r="AC874" s="232" t="s">
        <v>149</v>
      </c>
      <c r="AD874" s="292" t="s">
        <v>79</v>
      </c>
      <c r="AE874" s="292">
        <f>V874+Y874</f>
        <v>510378</v>
      </c>
      <c r="AF874" s="232" t="s">
        <v>79</v>
      </c>
      <c r="AG874" s="232" t="s">
        <v>33</v>
      </c>
      <c r="AH874" s="303" t="s">
        <v>174</v>
      </c>
      <c r="AI874" s="232" t="s">
        <v>157</v>
      </c>
      <c r="AJ874" s="232"/>
    </row>
    <row r="875" spans="2:36" s="36" customFormat="1" ht="86.1" customHeight="1" x14ac:dyDescent="0.3">
      <c r="B875" s="241"/>
      <c r="C875" s="241"/>
      <c r="D875" s="241"/>
      <c r="E875" s="249"/>
      <c r="F875" s="249"/>
      <c r="G875" s="249"/>
      <c r="H875" s="241"/>
      <c r="I875" s="241"/>
      <c r="J875" s="507"/>
      <c r="K875" s="242"/>
      <c r="L875" s="242"/>
      <c r="M875" s="242"/>
      <c r="N875" s="233"/>
      <c r="O875" s="241"/>
      <c r="P875" s="241"/>
      <c r="Q875" s="241"/>
      <c r="R875" s="255"/>
      <c r="S875" s="255"/>
      <c r="T875" s="236"/>
      <c r="U875" s="236"/>
      <c r="V875" s="239"/>
      <c r="W875" s="239"/>
      <c r="X875" s="239"/>
      <c r="Y875" s="239"/>
      <c r="Z875" s="239"/>
      <c r="AA875" s="239"/>
      <c r="AB875" s="239"/>
      <c r="AC875" s="233"/>
      <c r="AD875" s="257"/>
      <c r="AE875" s="257"/>
      <c r="AF875" s="241"/>
      <c r="AG875" s="233"/>
      <c r="AH875" s="233"/>
      <c r="AI875" s="233"/>
      <c r="AJ875" s="241"/>
    </row>
    <row r="876" spans="2:36" s="36" customFormat="1" ht="142.5" customHeight="1" x14ac:dyDescent="0.3">
      <c r="B876" s="242"/>
      <c r="C876" s="242"/>
      <c r="D876" s="242"/>
      <c r="E876" s="265"/>
      <c r="F876" s="265"/>
      <c r="G876" s="265"/>
      <c r="H876" s="242"/>
      <c r="I876" s="242"/>
      <c r="J876" s="11" t="s">
        <v>127</v>
      </c>
      <c r="K876" s="7" t="s">
        <v>128</v>
      </c>
      <c r="L876" s="7" t="s">
        <v>85</v>
      </c>
      <c r="M876" s="63">
        <v>270</v>
      </c>
      <c r="N876" s="234"/>
      <c r="O876" s="242"/>
      <c r="P876" s="242"/>
      <c r="Q876" s="242"/>
      <c r="R876" s="256"/>
      <c r="S876" s="256"/>
      <c r="T876" s="237"/>
      <c r="U876" s="237"/>
      <c r="V876" s="240"/>
      <c r="W876" s="240"/>
      <c r="X876" s="240"/>
      <c r="Y876" s="240"/>
      <c r="Z876" s="240"/>
      <c r="AA876" s="240"/>
      <c r="AB876" s="240"/>
      <c r="AC876" s="234"/>
      <c r="AD876" s="258"/>
      <c r="AE876" s="258"/>
      <c r="AF876" s="242"/>
      <c r="AG876" s="234"/>
      <c r="AH876" s="234"/>
      <c r="AI876" s="234"/>
      <c r="AJ876" s="242"/>
    </row>
    <row r="877" spans="2:36" ht="52.2" customHeight="1" x14ac:dyDescent="0.3">
      <c r="B877" s="225" t="s">
        <v>333</v>
      </c>
      <c r="C877" s="225" t="s">
        <v>334</v>
      </c>
      <c r="D877" s="225" t="s">
        <v>66</v>
      </c>
      <c r="E877" s="227" t="s">
        <v>67</v>
      </c>
      <c r="F877" s="227" t="s">
        <v>132</v>
      </c>
      <c r="G877" s="227" t="s">
        <v>69</v>
      </c>
      <c r="H877" s="225" t="s">
        <v>70</v>
      </c>
      <c r="I877" s="225" t="s">
        <v>79</v>
      </c>
      <c r="J877" s="11" t="s">
        <v>113</v>
      </c>
      <c r="K877" s="7" t="s">
        <v>114</v>
      </c>
      <c r="L877" s="7" t="s">
        <v>115</v>
      </c>
      <c r="M877" s="7">
        <v>2</v>
      </c>
      <c r="N877" s="273" t="s">
        <v>108</v>
      </c>
      <c r="O877" s="225" t="s">
        <v>335</v>
      </c>
      <c r="P877" s="225" t="s">
        <v>75</v>
      </c>
      <c r="Q877" s="225" t="s">
        <v>76</v>
      </c>
      <c r="R877" s="274" t="s">
        <v>77</v>
      </c>
      <c r="S877" s="274" t="s">
        <v>109</v>
      </c>
      <c r="T877" s="275">
        <f>V877+Y877</f>
        <v>140600</v>
      </c>
      <c r="U877" s="275" t="s">
        <v>79</v>
      </c>
      <c r="V877" s="276">
        <v>119510</v>
      </c>
      <c r="W877" s="276" t="s">
        <v>79</v>
      </c>
      <c r="X877" s="276" t="s">
        <v>79</v>
      </c>
      <c r="Y877" s="276">
        <v>21090</v>
      </c>
      <c r="Z877" s="276" t="s">
        <v>79</v>
      </c>
      <c r="AA877" s="276" t="s">
        <v>79</v>
      </c>
      <c r="AB877" s="276">
        <v>11400</v>
      </c>
      <c r="AC877" s="273" t="s">
        <v>80</v>
      </c>
      <c r="AD877" s="272" t="s">
        <v>79</v>
      </c>
      <c r="AE877" s="272">
        <f>V877+Y877</f>
        <v>140600</v>
      </c>
      <c r="AF877" s="273" t="s">
        <v>79</v>
      </c>
      <c r="AG877" s="273" t="s">
        <v>33</v>
      </c>
      <c r="AH877" s="273" t="s">
        <v>160</v>
      </c>
      <c r="AI877" s="273" t="s">
        <v>161</v>
      </c>
      <c r="AJ877" s="273"/>
    </row>
    <row r="878" spans="2:36" ht="55.2" x14ac:dyDescent="0.3">
      <c r="B878" s="225"/>
      <c r="C878" s="225"/>
      <c r="D878" s="225"/>
      <c r="E878" s="227"/>
      <c r="F878" s="227"/>
      <c r="G878" s="227"/>
      <c r="H878" s="225"/>
      <c r="I878" s="225"/>
      <c r="J878" s="11" t="s">
        <v>116</v>
      </c>
      <c r="K878" s="7" t="s">
        <v>117</v>
      </c>
      <c r="L878" s="7" t="s">
        <v>85</v>
      </c>
      <c r="M878" s="7">
        <v>1</v>
      </c>
      <c r="N878" s="273"/>
      <c r="O878" s="225"/>
      <c r="P878" s="225"/>
      <c r="Q878" s="225"/>
      <c r="R878" s="274"/>
      <c r="S878" s="274"/>
      <c r="T878" s="275"/>
      <c r="U878" s="275"/>
      <c r="V878" s="276"/>
      <c r="W878" s="276"/>
      <c r="X878" s="276"/>
      <c r="Y878" s="276"/>
      <c r="Z878" s="276"/>
      <c r="AA878" s="276"/>
      <c r="AB878" s="276"/>
      <c r="AC878" s="273"/>
      <c r="AD878" s="272"/>
      <c r="AE878" s="272"/>
      <c r="AF878" s="225"/>
      <c r="AG878" s="273"/>
      <c r="AH878" s="273"/>
      <c r="AI878" s="273"/>
      <c r="AJ878" s="225"/>
    </row>
    <row r="879" spans="2:36" ht="41.4" x14ac:dyDescent="0.3">
      <c r="B879" s="225"/>
      <c r="C879" s="225"/>
      <c r="D879" s="225"/>
      <c r="E879" s="227"/>
      <c r="F879" s="227"/>
      <c r="G879" s="227"/>
      <c r="H879" s="225"/>
      <c r="I879" s="225"/>
      <c r="J879" s="11" t="s">
        <v>209</v>
      </c>
      <c r="K879" s="7" t="s">
        <v>118</v>
      </c>
      <c r="L879" s="7" t="s">
        <v>119</v>
      </c>
      <c r="M879" s="7">
        <v>1</v>
      </c>
      <c r="N879" s="273"/>
      <c r="O879" s="225"/>
      <c r="P879" s="225"/>
      <c r="Q879" s="225"/>
      <c r="R879" s="274"/>
      <c r="S879" s="274"/>
      <c r="T879" s="275"/>
      <c r="U879" s="275"/>
      <c r="V879" s="276"/>
      <c r="W879" s="276"/>
      <c r="X879" s="276"/>
      <c r="Y879" s="276"/>
      <c r="Z879" s="276"/>
      <c r="AA879" s="276"/>
      <c r="AB879" s="276"/>
      <c r="AC879" s="273"/>
      <c r="AD879" s="272"/>
      <c r="AE879" s="272"/>
      <c r="AF879" s="225"/>
      <c r="AG879" s="273"/>
      <c r="AH879" s="273"/>
      <c r="AI879" s="273"/>
      <c r="AJ879" s="225"/>
    </row>
    <row r="880" spans="2:36" ht="47.25" customHeight="1" x14ac:dyDescent="0.3">
      <c r="B880" s="225"/>
      <c r="C880" s="225"/>
      <c r="D880" s="225"/>
      <c r="E880" s="227"/>
      <c r="F880" s="227"/>
      <c r="G880" s="227"/>
      <c r="H880" s="225"/>
      <c r="I880" s="225"/>
      <c r="J880" s="11" t="s">
        <v>120</v>
      </c>
      <c r="K880" s="7" t="s">
        <v>121</v>
      </c>
      <c r="L880" s="7" t="s">
        <v>119</v>
      </c>
      <c r="M880" s="63">
        <v>1</v>
      </c>
      <c r="N880" s="273"/>
      <c r="O880" s="225"/>
      <c r="P880" s="225"/>
      <c r="Q880" s="225"/>
      <c r="R880" s="274"/>
      <c r="S880" s="274"/>
      <c r="T880" s="275"/>
      <c r="U880" s="275"/>
      <c r="V880" s="276"/>
      <c r="W880" s="276"/>
      <c r="X880" s="276"/>
      <c r="Y880" s="276"/>
      <c r="Z880" s="276"/>
      <c r="AA880" s="276"/>
      <c r="AB880" s="276"/>
      <c r="AC880" s="273"/>
      <c r="AD880" s="272"/>
      <c r="AE880" s="272"/>
      <c r="AF880" s="225"/>
      <c r="AG880" s="273"/>
      <c r="AH880" s="273"/>
      <c r="AI880" s="273"/>
      <c r="AJ880" s="225"/>
    </row>
    <row r="881" spans="2:36" s="36" customFormat="1" ht="93" customHeight="1" x14ac:dyDescent="0.3">
      <c r="B881" s="225" t="s">
        <v>336</v>
      </c>
      <c r="C881" s="225" t="s">
        <v>337</v>
      </c>
      <c r="D881" s="225" t="s">
        <v>106</v>
      </c>
      <c r="E881" s="227" t="s">
        <v>67</v>
      </c>
      <c r="F881" s="227" t="s">
        <v>134</v>
      </c>
      <c r="G881" s="227" t="s">
        <v>147</v>
      </c>
      <c r="H881" s="225" t="s">
        <v>70</v>
      </c>
      <c r="I881" s="225" t="s">
        <v>79</v>
      </c>
      <c r="J881" s="506" t="s">
        <v>111</v>
      </c>
      <c r="K881" s="261" t="s">
        <v>112</v>
      </c>
      <c r="L881" s="261" t="s">
        <v>85</v>
      </c>
      <c r="M881" s="261">
        <v>1</v>
      </c>
      <c r="N881" s="273" t="s">
        <v>108</v>
      </c>
      <c r="O881" s="225" t="s">
        <v>332</v>
      </c>
      <c r="P881" s="225" t="s">
        <v>75</v>
      </c>
      <c r="Q881" s="225" t="s">
        <v>76</v>
      </c>
      <c r="R881" s="274" t="s">
        <v>77</v>
      </c>
      <c r="S881" s="274" t="s">
        <v>109</v>
      </c>
      <c r="T881" s="275">
        <f>V881+Y881</f>
        <v>29600</v>
      </c>
      <c r="U881" s="275" t="s">
        <v>79</v>
      </c>
      <c r="V881" s="238">
        <v>25160</v>
      </c>
      <c r="W881" s="276" t="s">
        <v>79</v>
      </c>
      <c r="X881" s="276" t="s">
        <v>79</v>
      </c>
      <c r="Y881" s="276">
        <v>4440</v>
      </c>
      <c r="Z881" s="276" t="s">
        <v>98</v>
      </c>
      <c r="AA881" s="276" t="s">
        <v>79</v>
      </c>
      <c r="AB881" s="276">
        <v>2400</v>
      </c>
      <c r="AC881" s="273" t="s">
        <v>149</v>
      </c>
      <c r="AD881" s="272" t="s">
        <v>79</v>
      </c>
      <c r="AE881" s="272">
        <f>V881+Y881</f>
        <v>29600</v>
      </c>
      <c r="AF881" s="273" t="s">
        <v>79</v>
      </c>
      <c r="AG881" s="273" t="s">
        <v>33</v>
      </c>
      <c r="AH881" s="273" t="s">
        <v>160</v>
      </c>
      <c r="AI881" s="273" t="s">
        <v>161</v>
      </c>
      <c r="AJ881" s="273"/>
    </row>
    <row r="882" spans="2:36" s="36" customFormat="1" ht="33.75" customHeight="1" x14ac:dyDescent="0.3">
      <c r="B882" s="225"/>
      <c r="C882" s="225"/>
      <c r="D882" s="225"/>
      <c r="E882" s="227"/>
      <c r="F882" s="227"/>
      <c r="G882" s="227"/>
      <c r="H882" s="225"/>
      <c r="I882" s="225"/>
      <c r="J882" s="507"/>
      <c r="K882" s="242"/>
      <c r="L882" s="242"/>
      <c r="M882" s="242"/>
      <c r="N882" s="273"/>
      <c r="O882" s="225"/>
      <c r="P882" s="225"/>
      <c r="Q882" s="225"/>
      <c r="R882" s="274"/>
      <c r="S882" s="274"/>
      <c r="T882" s="275"/>
      <c r="U882" s="275"/>
      <c r="V882" s="239"/>
      <c r="W882" s="276"/>
      <c r="X882" s="276"/>
      <c r="Y882" s="276"/>
      <c r="Z882" s="276"/>
      <c r="AA882" s="276"/>
      <c r="AB882" s="276"/>
      <c r="AC882" s="273"/>
      <c r="AD882" s="272"/>
      <c r="AE882" s="272"/>
      <c r="AF882" s="225"/>
      <c r="AG882" s="273"/>
      <c r="AH882" s="273"/>
      <c r="AI882" s="273"/>
      <c r="AJ882" s="225"/>
    </row>
    <row r="883" spans="2:36" s="36" customFormat="1" ht="155.25" customHeight="1" x14ac:dyDescent="0.3">
      <c r="B883" s="225"/>
      <c r="C883" s="225"/>
      <c r="D883" s="225"/>
      <c r="E883" s="227"/>
      <c r="F883" s="227"/>
      <c r="G883" s="227"/>
      <c r="H883" s="225"/>
      <c r="I883" s="225"/>
      <c r="J883" s="11" t="s">
        <v>127</v>
      </c>
      <c r="K883" s="7" t="s">
        <v>128</v>
      </c>
      <c r="L883" s="7" t="s">
        <v>85</v>
      </c>
      <c r="M883" s="63">
        <v>20</v>
      </c>
      <c r="N883" s="273"/>
      <c r="O883" s="225"/>
      <c r="P883" s="225"/>
      <c r="Q883" s="225"/>
      <c r="R883" s="274"/>
      <c r="S883" s="274"/>
      <c r="T883" s="275"/>
      <c r="U883" s="275"/>
      <c r="V883" s="240"/>
      <c r="W883" s="276"/>
      <c r="X883" s="276"/>
      <c r="Y883" s="276"/>
      <c r="Z883" s="276"/>
      <c r="AA883" s="276"/>
      <c r="AB883" s="276"/>
      <c r="AC883" s="273"/>
      <c r="AD883" s="272"/>
      <c r="AE883" s="272"/>
      <c r="AF883" s="225"/>
      <c r="AG883" s="273"/>
      <c r="AH883" s="273"/>
      <c r="AI883" s="273"/>
      <c r="AJ883" s="225"/>
    </row>
    <row r="884" spans="2:36" s="36" customFormat="1" ht="132" customHeight="1" x14ac:dyDescent="0.3">
      <c r="B884" s="225" t="s">
        <v>338</v>
      </c>
      <c r="C884" s="225" t="s">
        <v>339</v>
      </c>
      <c r="D884" s="225" t="s">
        <v>106</v>
      </c>
      <c r="E884" s="227" t="s">
        <v>67</v>
      </c>
      <c r="F884" s="227" t="s">
        <v>134</v>
      </c>
      <c r="G884" s="227" t="s">
        <v>147</v>
      </c>
      <c r="H884" s="225" t="s">
        <v>70</v>
      </c>
      <c r="I884" s="225" t="s">
        <v>79</v>
      </c>
      <c r="J884" s="506" t="s">
        <v>127</v>
      </c>
      <c r="K884" s="261" t="s">
        <v>128</v>
      </c>
      <c r="L884" s="261" t="s">
        <v>85</v>
      </c>
      <c r="M884" s="513">
        <v>20</v>
      </c>
      <c r="N884" s="273" t="s">
        <v>108</v>
      </c>
      <c r="O884" s="225" t="s">
        <v>332</v>
      </c>
      <c r="P884" s="225" t="s">
        <v>75</v>
      </c>
      <c r="Q884" s="225" t="s">
        <v>76</v>
      </c>
      <c r="R884" s="274" t="s">
        <v>77</v>
      </c>
      <c r="S884" s="274" t="s">
        <v>109</v>
      </c>
      <c r="T884" s="275">
        <f>V884+Y884</f>
        <v>78625</v>
      </c>
      <c r="U884" s="275" t="s">
        <v>79</v>
      </c>
      <c r="V884" s="238">
        <v>66831.25</v>
      </c>
      <c r="W884" s="276" t="s">
        <v>79</v>
      </c>
      <c r="X884" s="276" t="s">
        <v>79</v>
      </c>
      <c r="Y884" s="276">
        <v>11793.75</v>
      </c>
      <c r="Z884" s="276" t="s">
        <v>98</v>
      </c>
      <c r="AA884" s="276" t="s">
        <v>79</v>
      </c>
      <c r="AB884" s="276">
        <v>6375</v>
      </c>
      <c r="AC884" s="273" t="s">
        <v>149</v>
      </c>
      <c r="AD884" s="272" t="s">
        <v>79</v>
      </c>
      <c r="AE884" s="272">
        <f>V884+Y884</f>
        <v>78625</v>
      </c>
      <c r="AF884" s="273" t="s">
        <v>79</v>
      </c>
      <c r="AG884" s="273" t="s">
        <v>33</v>
      </c>
      <c r="AH884" s="273" t="s">
        <v>160</v>
      </c>
      <c r="AI884" s="273" t="s">
        <v>161</v>
      </c>
      <c r="AJ884" s="273"/>
    </row>
    <row r="885" spans="2:36" s="36" customFormat="1" ht="85.2" customHeight="1" x14ac:dyDescent="0.3">
      <c r="B885" s="225"/>
      <c r="C885" s="225"/>
      <c r="D885" s="225"/>
      <c r="E885" s="227"/>
      <c r="F885" s="227"/>
      <c r="G885" s="227"/>
      <c r="H885" s="225"/>
      <c r="I885" s="225"/>
      <c r="J885" s="518"/>
      <c r="K885" s="241"/>
      <c r="L885" s="241"/>
      <c r="M885" s="514"/>
      <c r="N885" s="273"/>
      <c r="O885" s="225"/>
      <c r="P885" s="225"/>
      <c r="Q885" s="225"/>
      <c r="R885" s="274"/>
      <c r="S885" s="274"/>
      <c r="T885" s="275"/>
      <c r="U885" s="275"/>
      <c r="V885" s="239"/>
      <c r="W885" s="276"/>
      <c r="X885" s="276"/>
      <c r="Y885" s="276"/>
      <c r="Z885" s="276"/>
      <c r="AA885" s="276"/>
      <c r="AB885" s="276"/>
      <c r="AC885" s="273"/>
      <c r="AD885" s="272"/>
      <c r="AE885" s="272"/>
      <c r="AF885" s="225"/>
      <c r="AG885" s="273"/>
      <c r="AH885" s="273"/>
      <c r="AI885" s="273"/>
      <c r="AJ885" s="225"/>
    </row>
    <row r="886" spans="2:36" s="36" customFormat="1" ht="59.1" customHeight="1" x14ac:dyDescent="0.3">
      <c r="B886" s="225"/>
      <c r="C886" s="225"/>
      <c r="D886" s="225"/>
      <c r="E886" s="227"/>
      <c r="F886" s="227"/>
      <c r="G886" s="227"/>
      <c r="H886" s="225"/>
      <c r="I886" s="225"/>
      <c r="J886" s="507"/>
      <c r="K886" s="242"/>
      <c r="L886" s="242"/>
      <c r="M886" s="515"/>
      <c r="N886" s="273"/>
      <c r="O886" s="225"/>
      <c r="P886" s="225"/>
      <c r="Q886" s="225"/>
      <c r="R886" s="274"/>
      <c r="S886" s="274"/>
      <c r="T886" s="275"/>
      <c r="U886" s="275"/>
      <c r="V886" s="240"/>
      <c r="W886" s="276"/>
      <c r="X886" s="276"/>
      <c r="Y886" s="276"/>
      <c r="Z886" s="276"/>
      <c r="AA886" s="276"/>
      <c r="AB886" s="276"/>
      <c r="AC886" s="273"/>
      <c r="AD886" s="272"/>
      <c r="AE886" s="272"/>
      <c r="AF886" s="225"/>
      <c r="AG886" s="273"/>
      <c r="AH886" s="273"/>
      <c r="AI886" s="273"/>
      <c r="AJ886" s="225"/>
    </row>
    <row r="887" spans="2:36" s="36" customFormat="1" ht="131.69999999999999" customHeight="1" x14ac:dyDescent="0.3">
      <c r="B887" s="225" t="s">
        <v>340</v>
      </c>
      <c r="C887" s="225" t="s">
        <v>341</v>
      </c>
      <c r="D887" s="225" t="s">
        <v>106</v>
      </c>
      <c r="E887" s="227" t="s">
        <v>67</v>
      </c>
      <c r="F887" s="227" t="s">
        <v>134</v>
      </c>
      <c r="G887" s="227" t="s">
        <v>147</v>
      </c>
      <c r="H887" s="225" t="s">
        <v>70</v>
      </c>
      <c r="I887" s="225" t="s">
        <v>79</v>
      </c>
      <c r="J887" s="28" t="s">
        <v>111</v>
      </c>
      <c r="K887" s="14" t="s">
        <v>112</v>
      </c>
      <c r="L887" s="14" t="s">
        <v>85</v>
      </c>
      <c r="M887" s="14">
        <v>2</v>
      </c>
      <c r="N887" s="273" t="s">
        <v>108</v>
      </c>
      <c r="O887" s="225" t="s">
        <v>332</v>
      </c>
      <c r="P887" s="225" t="s">
        <v>75</v>
      </c>
      <c r="Q887" s="225" t="s">
        <v>76</v>
      </c>
      <c r="R887" s="274" t="s">
        <v>77</v>
      </c>
      <c r="S887" s="274"/>
      <c r="T887" s="275">
        <f>V887+Y887</f>
        <v>65900.930000000008</v>
      </c>
      <c r="U887" s="275" t="s">
        <v>79</v>
      </c>
      <c r="V887" s="238">
        <v>56015.83</v>
      </c>
      <c r="W887" s="276" t="s">
        <v>79</v>
      </c>
      <c r="X887" s="276" t="s">
        <v>79</v>
      </c>
      <c r="Y887" s="276">
        <v>9885.1</v>
      </c>
      <c r="Z887" s="276" t="s">
        <v>98</v>
      </c>
      <c r="AA887" s="276" t="s">
        <v>79</v>
      </c>
      <c r="AB887" s="276">
        <v>5343.32</v>
      </c>
      <c r="AC887" s="273" t="s">
        <v>149</v>
      </c>
      <c r="AD887" s="272" t="s">
        <v>79</v>
      </c>
      <c r="AE887" s="272">
        <f>V887+Y887</f>
        <v>65900.930000000008</v>
      </c>
      <c r="AF887" s="273" t="s">
        <v>79</v>
      </c>
      <c r="AG887" s="273" t="s">
        <v>33</v>
      </c>
      <c r="AH887" s="273" t="s">
        <v>233</v>
      </c>
      <c r="AI887" s="273" t="s">
        <v>407</v>
      </c>
      <c r="AJ887" s="273"/>
    </row>
    <row r="888" spans="2:36" s="36" customFormat="1" ht="159.6" customHeight="1" x14ac:dyDescent="0.3">
      <c r="B888" s="261"/>
      <c r="C888" s="261"/>
      <c r="D888" s="261"/>
      <c r="E888" s="311"/>
      <c r="F888" s="311"/>
      <c r="G888" s="311"/>
      <c r="H888" s="261"/>
      <c r="I888" s="261"/>
      <c r="J888" s="28" t="s">
        <v>127</v>
      </c>
      <c r="K888" s="14" t="s">
        <v>128</v>
      </c>
      <c r="L888" s="14" t="s">
        <v>85</v>
      </c>
      <c r="M888" s="71">
        <v>40</v>
      </c>
      <c r="N888" s="232"/>
      <c r="O888" s="261"/>
      <c r="P888" s="261"/>
      <c r="Q888" s="261"/>
      <c r="R888" s="309"/>
      <c r="S888" s="309"/>
      <c r="T888" s="235"/>
      <c r="U888" s="235"/>
      <c r="V888" s="239"/>
      <c r="W888" s="276"/>
      <c r="X888" s="276"/>
      <c r="Y888" s="276"/>
      <c r="Z888" s="276"/>
      <c r="AA888" s="276"/>
      <c r="AB888" s="276"/>
      <c r="AC888" s="273"/>
      <c r="AD888" s="272"/>
      <c r="AE888" s="292"/>
      <c r="AF888" s="261"/>
      <c r="AG888" s="232"/>
      <c r="AH888" s="232"/>
      <c r="AI888" s="232"/>
      <c r="AJ888" s="225"/>
    </row>
    <row r="889" spans="2:36" s="36" customFormat="1" ht="79.5" customHeight="1" x14ac:dyDescent="0.3">
      <c r="B889" s="225" t="s">
        <v>658</v>
      </c>
      <c r="C889" s="225" t="s">
        <v>647</v>
      </c>
      <c r="D889" s="225" t="s">
        <v>88</v>
      </c>
      <c r="E889" s="318" t="s">
        <v>67</v>
      </c>
      <c r="F889" s="318" t="s">
        <v>132</v>
      </c>
      <c r="G889" s="227" t="s">
        <v>648</v>
      </c>
      <c r="H889" s="261" t="s">
        <v>70</v>
      </c>
      <c r="I889" s="261" t="s">
        <v>98</v>
      </c>
      <c r="J889" s="11" t="s">
        <v>113</v>
      </c>
      <c r="K889" s="7" t="s">
        <v>114</v>
      </c>
      <c r="L889" s="7" t="s">
        <v>115</v>
      </c>
      <c r="M889" s="7">
        <v>3</v>
      </c>
      <c r="N889" s="273" t="s">
        <v>108</v>
      </c>
      <c r="O889" s="225" t="s">
        <v>335</v>
      </c>
      <c r="P889" s="225" t="s">
        <v>75</v>
      </c>
      <c r="Q889" s="225" t="s">
        <v>76</v>
      </c>
      <c r="R889" s="274" t="s">
        <v>77</v>
      </c>
      <c r="S889" s="274" t="s">
        <v>109</v>
      </c>
      <c r="T889" s="275">
        <f>V889+Y889</f>
        <v>203300.75</v>
      </c>
      <c r="U889" s="275">
        <f>+T889/M890</f>
        <v>203300.75</v>
      </c>
      <c r="V889" s="276">
        <v>172805.64</v>
      </c>
      <c r="W889" s="276" t="s">
        <v>79</v>
      </c>
      <c r="X889" s="276" t="s">
        <v>79</v>
      </c>
      <c r="Y889" s="375">
        <v>30495.11</v>
      </c>
      <c r="Z889" s="276" t="s">
        <v>79</v>
      </c>
      <c r="AA889" s="276" t="s">
        <v>79</v>
      </c>
      <c r="AB889" s="375">
        <v>51143.24</v>
      </c>
      <c r="AC889" s="273" t="s">
        <v>80</v>
      </c>
      <c r="AD889" s="272" t="s">
        <v>79</v>
      </c>
      <c r="AE889" s="272">
        <f>V889+Y889</f>
        <v>203300.75</v>
      </c>
      <c r="AF889" s="273" t="s">
        <v>79</v>
      </c>
      <c r="AG889" s="273" t="s">
        <v>33</v>
      </c>
      <c r="AH889" s="273" t="s">
        <v>174</v>
      </c>
      <c r="AI889" s="273" t="s">
        <v>158</v>
      </c>
      <c r="AJ889" s="273"/>
    </row>
    <row r="890" spans="2:36" s="36" customFormat="1" ht="78" customHeight="1" x14ac:dyDescent="0.3">
      <c r="B890" s="286"/>
      <c r="C890" s="286"/>
      <c r="D890" s="286"/>
      <c r="E890" s="318"/>
      <c r="F890" s="318"/>
      <c r="G890" s="318"/>
      <c r="H890" s="241"/>
      <c r="I890" s="241"/>
      <c r="J890" s="11" t="s">
        <v>116</v>
      </c>
      <c r="K890" s="7" t="s">
        <v>117</v>
      </c>
      <c r="L890" s="7" t="s">
        <v>85</v>
      </c>
      <c r="M890" s="7">
        <v>1</v>
      </c>
      <c r="N890" s="273"/>
      <c r="O890" s="225"/>
      <c r="P890" s="225"/>
      <c r="Q890" s="225"/>
      <c r="R890" s="274"/>
      <c r="S890" s="274"/>
      <c r="T890" s="275"/>
      <c r="U890" s="275"/>
      <c r="V890" s="276"/>
      <c r="W890" s="276"/>
      <c r="X890" s="276"/>
      <c r="Y890" s="376"/>
      <c r="Z890" s="276"/>
      <c r="AA890" s="276"/>
      <c r="AB890" s="376"/>
      <c r="AC890" s="273"/>
      <c r="AD890" s="272"/>
      <c r="AE890" s="272"/>
      <c r="AF890" s="225"/>
      <c r="AG890" s="273"/>
      <c r="AH890" s="273"/>
      <c r="AI890" s="273"/>
      <c r="AJ890" s="225"/>
    </row>
    <row r="891" spans="2:36" s="36" customFormat="1" ht="57.6" customHeight="1" x14ac:dyDescent="0.3">
      <c r="B891" s="286"/>
      <c r="C891" s="286"/>
      <c r="D891" s="286"/>
      <c r="E891" s="318"/>
      <c r="F891" s="318"/>
      <c r="G891" s="318"/>
      <c r="H891" s="241"/>
      <c r="I891" s="241"/>
      <c r="J891" s="11" t="s">
        <v>209</v>
      </c>
      <c r="K891" s="7" t="s">
        <v>118</v>
      </c>
      <c r="L891" s="7" t="s">
        <v>119</v>
      </c>
      <c r="M891" s="7">
        <v>1</v>
      </c>
      <c r="N891" s="273"/>
      <c r="O891" s="225"/>
      <c r="P891" s="225"/>
      <c r="Q891" s="225"/>
      <c r="R891" s="274"/>
      <c r="S891" s="274"/>
      <c r="T891" s="275"/>
      <c r="U891" s="275"/>
      <c r="V891" s="276"/>
      <c r="W891" s="276"/>
      <c r="X891" s="276"/>
      <c r="Y891" s="376"/>
      <c r="Z891" s="276"/>
      <c r="AA891" s="276"/>
      <c r="AB891" s="376"/>
      <c r="AC891" s="273"/>
      <c r="AD891" s="272"/>
      <c r="AE891" s="272"/>
      <c r="AF891" s="225"/>
      <c r="AG891" s="273"/>
      <c r="AH891" s="273"/>
      <c r="AI891" s="273"/>
      <c r="AJ891" s="225"/>
    </row>
    <row r="892" spans="2:36" s="36" customFormat="1" ht="59.7" customHeight="1" thickBot="1" x14ac:dyDescent="0.35">
      <c r="B892" s="286"/>
      <c r="C892" s="286"/>
      <c r="D892" s="286"/>
      <c r="E892" s="318"/>
      <c r="F892" s="318"/>
      <c r="G892" s="318"/>
      <c r="H892" s="242"/>
      <c r="I892" s="242"/>
      <c r="J892" s="11" t="s">
        <v>120</v>
      </c>
      <c r="K892" s="7" t="s">
        <v>121</v>
      </c>
      <c r="L892" s="7" t="s">
        <v>119</v>
      </c>
      <c r="M892" s="63">
        <v>1</v>
      </c>
      <c r="N892" s="273"/>
      <c r="O892" s="225"/>
      <c r="P892" s="225"/>
      <c r="Q892" s="225"/>
      <c r="R892" s="274"/>
      <c r="S892" s="274"/>
      <c r="T892" s="275"/>
      <c r="U892" s="275"/>
      <c r="V892" s="276"/>
      <c r="W892" s="276"/>
      <c r="X892" s="276"/>
      <c r="Y892" s="376"/>
      <c r="Z892" s="276"/>
      <c r="AA892" s="276"/>
      <c r="AB892" s="376"/>
      <c r="AC892" s="273"/>
      <c r="AD892" s="272"/>
      <c r="AE892" s="272"/>
      <c r="AF892" s="225"/>
      <c r="AG892" s="273"/>
      <c r="AH892" s="273"/>
      <c r="AI892" s="273"/>
      <c r="AJ892" s="225"/>
    </row>
    <row r="893" spans="2:36" s="36" customFormat="1" ht="132.6" customHeight="1" x14ac:dyDescent="0.3">
      <c r="B893" s="225" t="s">
        <v>659</v>
      </c>
      <c r="C893" s="225" t="s">
        <v>649</v>
      </c>
      <c r="D893" s="225" t="s">
        <v>88</v>
      </c>
      <c r="E893" s="318" t="s">
        <v>67</v>
      </c>
      <c r="F893" s="318" t="s">
        <v>134</v>
      </c>
      <c r="G893" s="227" t="s">
        <v>635</v>
      </c>
      <c r="H893" s="261" t="s">
        <v>70</v>
      </c>
      <c r="I893" s="261" t="s">
        <v>98</v>
      </c>
      <c r="J893" s="94" t="s">
        <v>640</v>
      </c>
      <c r="K893" s="95" t="s">
        <v>107</v>
      </c>
      <c r="L893" s="96" t="s">
        <v>86</v>
      </c>
      <c r="M893" s="97">
        <v>40</v>
      </c>
      <c r="N893" s="509" t="s">
        <v>655</v>
      </c>
      <c r="O893" s="528" t="s">
        <v>656</v>
      </c>
      <c r="P893" s="261" t="s">
        <v>75</v>
      </c>
      <c r="Q893" s="261" t="s">
        <v>76</v>
      </c>
      <c r="R893" s="261" t="s">
        <v>77</v>
      </c>
      <c r="S893" s="309" t="s">
        <v>109</v>
      </c>
      <c r="T893" s="235">
        <f>V893+Y893</f>
        <v>141240.83000000002</v>
      </c>
      <c r="U893" s="236">
        <f>+T893/M894</f>
        <v>47080.276666666672</v>
      </c>
      <c r="V893" s="524">
        <v>120054.71</v>
      </c>
      <c r="W893" s="239" t="s">
        <v>98</v>
      </c>
      <c r="X893" s="239" t="s">
        <v>98</v>
      </c>
      <c r="Y893" s="524">
        <v>21186.12</v>
      </c>
      <c r="Z893" s="239" t="s">
        <v>98</v>
      </c>
      <c r="AA893" s="239" t="s">
        <v>98</v>
      </c>
      <c r="AB893" s="524">
        <v>35531.17</v>
      </c>
      <c r="AC893" s="233" t="s">
        <v>149</v>
      </c>
      <c r="AD893" s="257" t="s">
        <v>79</v>
      </c>
      <c r="AE893" s="257">
        <f>V893+Y893</f>
        <v>141240.83000000002</v>
      </c>
      <c r="AF893" s="232" t="s">
        <v>79</v>
      </c>
      <c r="AG893" s="232" t="s">
        <v>33</v>
      </c>
      <c r="AH893" s="303" t="s">
        <v>157</v>
      </c>
      <c r="AI893" s="232" t="s">
        <v>158</v>
      </c>
      <c r="AJ893" s="232"/>
    </row>
    <row r="894" spans="2:36" s="36" customFormat="1" ht="95.1" customHeight="1" x14ac:dyDescent="0.3">
      <c r="B894" s="286"/>
      <c r="C894" s="286"/>
      <c r="D894" s="286"/>
      <c r="E894" s="318"/>
      <c r="F894" s="318"/>
      <c r="G894" s="318"/>
      <c r="H894" s="241"/>
      <c r="I894" s="241"/>
      <c r="J894" s="28" t="s">
        <v>111</v>
      </c>
      <c r="K894" s="80" t="s">
        <v>112</v>
      </c>
      <c r="L894" s="98" t="s">
        <v>85</v>
      </c>
      <c r="M894" s="87">
        <v>3</v>
      </c>
      <c r="N894" s="335"/>
      <c r="O894" s="487"/>
      <c r="P894" s="241"/>
      <c r="Q894" s="241"/>
      <c r="R894" s="241"/>
      <c r="S894" s="255"/>
      <c r="T894" s="236"/>
      <c r="U894" s="236"/>
      <c r="V894" s="376"/>
      <c r="W894" s="239"/>
      <c r="X894" s="239"/>
      <c r="Y894" s="376"/>
      <c r="Z894" s="239"/>
      <c r="AA894" s="239"/>
      <c r="AB894" s="376"/>
      <c r="AC894" s="233"/>
      <c r="AD894" s="257"/>
      <c r="AE894" s="257"/>
      <c r="AF894" s="241"/>
      <c r="AG894" s="233"/>
      <c r="AH894" s="233"/>
      <c r="AI894" s="233"/>
      <c r="AJ894" s="241"/>
    </row>
    <row r="895" spans="2:36" s="36" customFormat="1" ht="196.5" customHeight="1" thickBot="1" x14ac:dyDescent="0.35">
      <c r="B895" s="286"/>
      <c r="C895" s="286"/>
      <c r="D895" s="286"/>
      <c r="E895" s="318"/>
      <c r="F895" s="318"/>
      <c r="G895" s="318"/>
      <c r="H895" s="242"/>
      <c r="I895" s="242"/>
      <c r="J895" s="99" t="s">
        <v>654</v>
      </c>
      <c r="K895" s="100" t="s">
        <v>641</v>
      </c>
      <c r="L895" s="101" t="s">
        <v>85</v>
      </c>
      <c r="M895" s="102">
        <v>69</v>
      </c>
      <c r="N895" s="510"/>
      <c r="O895" s="529"/>
      <c r="P895" s="242"/>
      <c r="Q895" s="242"/>
      <c r="R895" s="242"/>
      <c r="S895" s="256"/>
      <c r="T895" s="237"/>
      <c r="U895" s="237"/>
      <c r="V895" s="376"/>
      <c r="W895" s="240"/>
      <c r="X895" s="240"/>
      <c r="Y895" s="376"/>
      <c r="Z895" s="240"/>
      <c r="AA895" s="240"/>
      <c r="AB895" s="376"/>
      <c r="AC895" s="234"/>
      <c r="AD895" s="258"/>
      <c r="AE895" s="258"/>
      <c r="AF895" s="242"/>
      <c r="AG895" s="234"/>
      <c r="AH895" s="234"/>
      <c r="AI895" s="234"/>
      <c r="AJ895" s="242"/>
    </row>
    <row r="896" spans="2:36" s="36" customFormat="1" ht="132.6" customHeight="1" x14ac:dyDescent="0.3">
      <c r="B896" s="225" t="s">
        <v>660</v>
      </c>
      <c r="C896" s="225" t="s">
        <v>650</v>
      </c>
      <c r="D896" s="225" t="s">
        <v>88</v>
      </c>
      <c r="E896" s="318" t="s">
        <v>67</v>
      </c>
      <c r="F896" s="318" t="s">
        <v>134</v>
      </c>
      <c r="G896" s="227" t="s">
        <v>635</v>
      </c>
      <c r="H896" s="261" t="s">
        <v>70</v>
      </c>
      <c r="I896" s="261" t="s">
        <v>98</v>
      </c>
      <c r="J896" s="94" t="s">
        <v>640</v>
      </c>
      <c r="K896" s="95" t="s">
        <v>107</v>
      </c>
      <c r="L896" s="96" t="s">
        <v>86</v>
      </c>
      <c r="M896" s="97">
        <v>40</v>
      </c>
      <c r="N896" s="300" t="s">
        <v>655</v>
      </c>
      <c r="O896" s="516" t="s">
        <v>656</v>
      </c>
      <c r="P896" s="261" t="s">
        <v>75</v>
      </c>
      <c r="Q896" s="261" t="s">
        <v>76</v>
      </c>
      <c r="R896" s="261" t="s">
        <v>77</v>
      </c>
      <c r="S896" s="309" t="s">
        <v>109</v>
      </c>
      <c r="T896" s="236">
        <f>V896+Y896</f>
        <v>310306.32</v>
      </c>
      <c r="U896" s="236">
        <f>+T896/M897</f>
        <v>31030.632000000001</v>
      </c>
      <c r="V896" s="258">
        <v>263760.37</v>
      </c>
      <c r="W896" s="239" t="s">
        <v>98</v>
      </c>
      <c r="X896" s="239" t="s">
        <v>98</v>
      </c>
      <c r="Y896" s="258">
        <v>46545.95</v>
      </c>
      <c r="Z896" s="239" t="s">
        <v>98</v>
      </c>
      <c r="AA896" s="239" t="s">
        <v>98</v>
      </c>
      <c r="AB896" s="258">
        <v>78062.039999999994</v>
      </c>
      <c r="AC896" s="233" t="s">
        <v>149</v>
      </c>
      <c r="AD896" s="257" t="s">
        <v>79</v>
      </c>
      <c r="AE896" s="292">
        <f>V896+Y896</f>
        <v>310306.32</v>
      </c>
      <c r="AF896" s="232" t="s">
        <v>79</v>
      </c>
      <c r="AG896" s="232" t="s">
        <v>33</v>
      </c>
      <c r="AH896" s="303" t="s">
        <v>157</v>
      </c>
      <c r="AI896" s="232" t="s">
        <v>176</v>
      </c>
      <c r="AJ896" s="232"/>
    </row>
    <row r="897" spans="2:36" s="36" customFormat="1" ht="108.6" customHeight="1" x14ac:dyDescent="0.3">
      <c r="B897" s="286"/>
      <c r="C897" s="286"/>
      <c r="D897" s="286"/>
      <c r="E897" s="318"/>
      <c r="F897" s="318"/>
      <c r="G897" s="318"/>
      <c r="H897" s="241"/>
      <c r="I897" s="241"/>
      <c r="J897" s="28" t="s">
        <v>111</v>
      </c>
      <c r="K897" s="80" t="s">
        <v>112</v>
      </c>
      <c r="L897" s="98" t="s">
        <v>85</v>
      </c>
      <c r="M897" s="87">
        <v>10</v>
      </c>
      <c r="N897" s="301"/>
      <c r="O897" s="318"/>
      <c r="P897" s="241"/>
      <c r="Q897" s="241"/>
      <c r="R897" s="241"/>
      <c r="S897" s="255"/>
      <c r="T897" s="236"/>
      <c r="U897" s="236"/>
      <c r="V897" s="364"/>
      <c r="W897" s="239"/>
      <c r="X897" s="239"/>
      <c r="Y897" s="364"/>
      <c r="Z897" s="239"/>
      <c r="AA897" s="239"/>
      <c r="AB897" s="364"/>
      <c r="AC897" s="233"/>
      <c r="AD897" s="257"/>
      <c r="AE897" s="257"/>
      <c r="AF897" s="241"/>
      <c r="AG897" s="233"/>
      <c r="AH897" s="233"/>
      <c r="AI897" s="233"/>
      <c r="AJ897" s="241"/>
    </row>
    <row r="898" spans="2:36" s="36" customFormat="1" ht="90.6" customHeight="1" thickBot="1" x14ac:dyDescent="0.35">
      <c r="B898" s="286"/>
      <c r="C898" s="286"/>
      <c r="D898" s="286"/>
      <c r="E898" s="318"/>
      <c r="F898" s="318"/>
      <c r="G898" s="318"/>
      <c r="H898" s="242"/>
      <c r="I898" s="242"/>
      <c r="J898" s="99" t="s">
        <v>654</v>
      </c>
      <c r="K898" s="100" t="s">
        <v>641</v>
      </c>
      <c r="L898" s="101" t="s">
        <v>85</v>
      </c>
      <c r="M898" s="102">
        <v>230</v>
      </c>
      <c r="N898" s="302"/>
      <c r="O898" s="517"/>
      <c r="P898" s="242"/>
      <c r="Q898" s="242"/>
      <c r="R898" s="242"/>
      <c r="S898" s="256"/>
      <c r="T898" s="237"/>
      <c r="U898" s="237"/>
      <c r="V898" s="364"/>
      <c r="W898" s="240"/>
      <c r="X898" s="240"/>
      <c r="Y898" s="364"/>
      <c r="Z898" s="240"/>
      <c r="AA898" s="240"/>
      <c r="AB898" s="364"/>
      <c r="AC898" s="234"/>
      <c r="AD898" s="258"/>
      <c r="AE898" s="258"/>
      <c r="AF898" s="242"/>
      <c r="AG898" s="234"/>
      <c r="AH898" s="234"/>
      <c r="AI898" s="234"/>
      <c r="AJ898" s="242"/>
    </row>
    <row r="899" spans="2:36" s="36" customFormat="1" ht="152.1" customHeight="1" x14ac:dyDescent="0.3">
      <c r="B899" s="261" t="s">
        <v>661</v>
      </c>
      <c r="C899" s="261" t="s">
        <v>651</v>
      </c>
      <c r="D899" s="261" t="s">
        <v>66</v>
      </c>
      <c r="E899" s="261" t="s">
        <v>67</v>
      </c>
      <c r="F899" s="261" t="s">
        <v>134</v>
      </c>
      <c r="G899" s="261" t="s">
        <v>635</v>
      </c>
      <c r="H899" s="261" t="s">
        <v>70</v>
      </c>
      <c r="I899" s="261" t="s">
        <v>98</v>
      </c>
      <c r="J899" s="103" t="s">
        <v>654</v>
      </c>
      <c r="K899" s="104" t="s">
        <v>641</v>
      </c>
      <c r="L899" s="105" t="s">
        <v>85</v>
      </c>
      <c r="M899" s="105">
        <v>10</v>
      </c>
      <c r="N899" s="645" t="s">
        <v>655</v>
      </c>
      <c r="O899" s="647" t="s">
        <v>657</v>
      </c>
      <c r="P899" s="261" t="s">
        <v>75</v>
      </c>
      <c r="Q899" s="261" t="s">
        <v>76</v>
      </c>
      <c r="R899" s="309" t="s">
        <v>77</v>
      </c>
      <c r="S899" s="309" t="s">
        <v>109</v>
      </c>
      <c r="T899" s="25">
        <f>+V899+Y899</f>
        <v>117700.3</v>
      </c>
      <c r="U899" s="25">
        <f>+T899/1</f>
        <v>117700.3</v>
      </c>
      <c r="V899" s="86">
        <v>100045.25</v>
      </c>
      <c r="W899" s="26" t="s">
        <v>98</v>
      </c>
      <c r="X899" s="26" t="s">
        <v>98</v>
      </c>
      <c r="Y899" s="86">
        <v>17655.05</v>
      </c>
      <c r="Z899" s="26" t="s">
        <v>98</v>
      </c>
      <c r="AA899" s="26" t="s">
        <v>98</v>
      </c>
      <c r="AB899" s="86">
        <v>29609.21</v>
      </c>
      <c r="AC899" s="17"/>
      <c r="AD899" s="42"/>
      <c r="AE899" s="42">
        <f>+V899+Y899</f>
        <v>117700.3</v>
      </c>
      <c r="AF899" s="16"/>
      <c r="AG899" s="17" t="s">
        <v>33</v>
      </c>
      <c r="AH899" s="17" t="s">
        <v>248</v>
      </c>
      <c r="AI899" s="232" t="s">
        <v>251</v>
      </c>
      <c r="AJ899" s="261"/>
    </row>
    <row r="900" spans="2:36" s="36" customFormat="1" ht="95.1" customHeight="1" thickBot="1" x14ac:dyDescent="0.35">
      <c r="B900" s="242"/>
      <c r="C900" s="242"/>
      <c r="D900" s="242"/>
      <c r="E900" s="242"/>
      <c r="F900" s="242"/>
      <c r="G900" s="242"/>
      <c r="H900" s="242"/>
      <c r="I900" s="242"/>
      <c r="J900" s="28" t="s">
        <v>111</v>
      </c>
      <c r="K900" s="80" t="s">
        <v>112</v>
      </c>
      <c r="L900" s="98" t="s">
        <v>85</v>
      </c>
      <c r="M900" s="52">
        <v>0</v>
      </c>
      <c r="N900" s="646"/>
      <c r="O900" s="648"/>
      <c r="P900" s="242"/>
      <c r="Q900" s="242"/>
      <c r="R900" s="256"/>
      <c r="S900" s="256"/>
      <c r="T900" s="25"/>
      <c r="U900" s="25"/>
      <c r="V900" s="86"/>
      <c r="W900" s="26"/>
      <c r="X900" s="26"/>
      <c r="Y900" s="86"/>
      <c r="Z900" s="26"/>
      <c r="AA900" s="26"/>
      <c r="AB900" s="86"/>
      <c r="AC900" s="17"/>
      <c r="AD900" s="42"/>
      <c r="AE900" s="42"/>
      <c r="AF900" s="16"/>
      <c r="AG900" s="17"/>
      <c r="AH900" s="17"/>
      <c r="AI900" s="234"/>
      <c r="AJ900" s="242"/>
    </row>
    <row r="901" spans="2:36" s="36" customFormat="1" ht="111.6" customHeight="1" x14ac:dyDescent="0.3">
      <c r="B901" s="225" t="s">
        <v>662</v>
      </c>
      <c r="C901" s="225" t="s">
        <v>650</v>
      </c>
      <c r="D901" s="225" t="s">
        <v>88</v>
      </c>
      <c r="E901" s="318" t="s">
        <v>67</v>
      </c>
      <c r="F901" s="318" t="s">
        <v>134</v>
      </c>
      <c r="G901" s="227" t="s">
        <v>635</v>
      </c>
      <c r="H901" s="261" t="s">
        <v>70</v>
      </c>
      <c r="I901" s="261" t="s">
        <v>98</v>
      </c>
      <c r="J901" s="94" t="s">
        <v>640</v>
      </c>
      <c r="K901" s="95" t="s">
        <v>107</v>
      </c>
      <c r="L901" s="96" t="s">
        <v>86</v>
      </c>
      <c r="M901" s="97">
        <v>40</v>
      </c>
      <c r="N901" s="300" t="s">
        <v>655</v>
      </c>
      <c r="O901" s="516" t="s">
        <v>656</v>
      </c>
      <c r="P901" s="261" t="s">
        <v>75</v>
      </c>
      <c r="Q901" s="261" t="s">
        <v>76</v>
      </c>
      <c r="R901" s="225" t="s">
        <v>77</v>
      </c>
      <c r="S901" s="274" t="s">
        <v>109</v>
      </c>
      <c r="T901" s="275">
        <f>V901+Y901</f>
        <v>104559.67999999999</v>
      </c>
      <c r="U901" s="275">
        <f>+T901/M902</f>
        <v>26139.919999999998</v>
      </c>
      <c r="V901" s="272">
        <v>88875.76</v>
      </c>
      <c r="W901" s="276" t="s">
        <v>98</v>
      </c>
      <c r="X901" s="276" t="s">
        <v>98</v>
      </c>
      <c r="Y901" s="272">
        <v>15683.92</v>
      </c>
      <c r="Z901" s="276" t="s">
        <v>98</v>
      </c>
      <c r="AA901" s="276" t="s">
        <v>98</v>
      </c>
      <c r="AB901" s="272">
        <v>26303.5</v>
      </c>
      <c r="AC901" s="273" t="s">
        <v>149</v>
      </c>
      <c r="AD901" s="272" t="s">
        <v>79</v>
      </c>
      <c r="AE901" s="272">
        <f>V901+Y901</f>
        <v>104559.67999999999</v>
      </c>
      <c r="AF901" s="273" t="s">
        <v>79</v>
      </c>
      <c r="AG901" s="273" t="s">
        <v>33</v>
      </c>
      <c r="AH901" s="273" t="s">
        <v>233</v>
      </c>
      <c r="AI901" s="232" t="s">
        <v>408</v>
      </c>
      <c r="AJ901" s="232"/>
    </row>
    <row r="902" spans="2:36" s="36" customFormat="1" ht="102" customHeight="1" x14ac:dyDescent="0.3">
      <c r="B902" s="286"/>
      <c r="C902" s="286"/>
      <c r="D902" s="286"/>
      <c r="E902" s="318"/>
      <c r="F902" s="318"/>
      <c r="G902" s="318"/>
      <c r="H902" s="241"/>
      <c r="I902" s="241"/>
      <c r="J902" s="28" t="s">
        <v>111</v>
      </c>
      <c r="K902" s="80" t="s">
        <v>112</v>
      </c>
      <c r="L902" s="98" t="s">
        <v>85</v>
      </c>
      <c r="M902" s="52">
        <v>4</v>
      </c>
      <c r="N902" s="301"/>
      <c r="O902" s="318"/>
      <c r="P902" s="241"/>
      <c r="Q902" s="241"/>
      <c r="R902" s="241"/>
      <c r="S902" s="255"/>
      <c r="T902" s="236"/>
      <c r="U902" s="236"/>
      <c r="V902" s="370"/>
      <c r="W902" s="239"/>
      <c r="X902" s="239"/>
      <c r="Y902" s="370"/>
      <c r="Z902" s="239"/>
      <c r="AA902" s="239"/>
      <c r="AB902" s="370"/>
      <c r="AC902" s="233"/>
      <c r="AD902" s="257"/>
      <c r="AE902" s="257"/>
      <c r="AF902" s="241"/>
      <c r="AG902" s="233"/>
      <c r="AH902" s="233"/>
      <c r="AI902" s="233"/>
      <c r="AJ902" s="241"/>
    </row>
    <row r="903" spans="2:36" s="36" customFormat="1" ht="117" customHeight="1" thickBot="1" x14ac:dyDescent="0.35">
      <c r="B903" s="448"/>
      <c r="C903" s="448"/>
      <c r="D903" s="448"/>
      <c r="E903" s="486"/>
      <c r="F903" s="486"/>
      <c r="G903" s="486"/>
      <c r="H903" s="242"/>
      <c r="I903" s="241"/>
      <c r="J903" s="28" t="s">
        <v>654</v>
      </c>
      <c r="K903" s="53" t="s">
        <v>641</v>
      </c>
      <c r="L903" s="180" t="s">
        <v>85</v>
      </c>
      <c r="M903" s="106">
        <v>69</v>
      </c>
      <c r="N903" s="491"/>
      <c r="O903" s="486"/>
      <c r="P903" s="241"/>
      <c r="Q903" s="242"/>
      <c r="R903" s="242"/>
      <c r="S903" s="256"/>
      <c r="T903" s="237"/>
      <c r="U903" s="237"/>
      <c r="V903" s="650"/>
      <c r="W903" s="240"/>
      <c r="X903" s="240"/>
      <c r="Y903" s="364"/>
      <c r="Z903" s="240"/>
      <c r="AA903" s="240"/>
      <c r="AB903" s="364"/>
      <c r="AC903" s="234"/>
      <c r="AD903" s="258"/>
      <c r="AE903" s="258"/>
      <c r="AF903" s="242"/>
      <c r="AG903" s="234"/>
      <c r="AH903" s="234"/>
      <c r="AI903" s="234"/>
      <c r="AJ903" s="242"/>
    </row>
    <row r="904" spans="2:36" s="36" customFormat="1" ht="166.5" customHeight="1" x14ac:dyDescent="0.3">
      <c r="B904" s="261" t="s">
        <v>652</v>
      </c>
      <c r="C904" s="261" t="s">
        <v>653</v>
      </c>
      <c r="D904" s="261" t="s">
        <v>66</v>
      </c>
      <c r="E904" s="261" t="s">
        <v>67</v>
      </c>
      <c r="F904" s="261" t="s">
        <v>134</v>
      </c>
      <c r="G904" s="261" t="s">
        <v>635</v>
      </c>
      <c r="H904" s="261" t="s">
        <v>70</v>
      </c>
      <c r="I904" s="261" t="s">
        <v>98</v>
      </c>
      <c r="J904" s="11" t="s">
        <v>654</v>
      </c>
      <c r="K904" s="80" t="s">
        <v>641</v>
      </c>
      <c r="L904" s="98" t="s">
        <v>85</v>
      </c>
      <c r="M904" s="52">
        <v>10</v>
      </c>
      <c r="N904" s="232" t="s">
        <v>655</v>
      </c>
      <c r="O904" s="261" t="s">
        <v>657</v>
      </c>
      <c r="P904" s="261" t="s">
        <v>75</v>
      </c>
      <c r="Q904" s="261" t="s">
        <v>76</v>
      </c>
      <c r="R904" s="309" t="s">
        <v>77</v>
      </c>
      <c r="S904" s="309" t="s">
        <v>109</v>
      </c>
      <c r="T904" s="235">
        <f>+V904+Y904</f>
        <v>117700.28</v>
      </c>
      <c r="U904" s="235">
        <f>+T904</f>
        <v>117700.28</v>
      </c>
      <c r="V904" s="181">
        <v>100045.24</v>
      </c>
      <c r="W904" s="238" t="s">
        <v>98</v>
      </c>
      <c r="X904" s="238" t="s">
        <v>98</v>
      </c>
      <c r="Y904" s="86">
        <v>17655.04</v>
      </c>
      <c r="Z904" s="239" t="s">
        <v>98</v>
      </c>
      <c r="AA904" s="239" t="s">
        <v>98</v>
      </c>
      <c r="AB904" s="278">
        <v>29609.21</v>
      </c>
      <c r="AC904" s="233"/>
      <c r="AD904" s="292"/>
      <c r="AE904" s="292">
        <f>+Y904+V904</f>
        <v>117700.28</v>
      </c>
      <c r="AF904" s="261"/>
      <c r="AG904" s="232" t="s">
        <v>33</v>
      </c>
      <c r="AH904" s="232" t="s">
        <v>407</v>
      </c>
      <c r="AI904" s="232" t="s">
        <v>408</v>
      </c>
      <c r="AJ904" s="261"/>
    </row>
    <row r="905" spans="2:36" s="36" customFormat="1" ht="105" customHeight="1" x14ac:dyDescent="0.3">
      <c r="B905" s="242"/>
      <c r="C905" s="242"/>
      <c r="D905" s="242"/>
      <c r="E905" s="242"/>
      <c r="F905" s="242"/>
      <c r="G905" s="242"/>
      <c r="H905" s="242"/>
      <c r="I905" s="242"/>
      <c r="J905" s="11" t="s">
        <v>111</v>
      </c>
      <c r="K905" s="80" t="s">
        <v>112</v>
      </c>
      <c r="L905" s="98" t="s">
        <v>85</v>
      </c>
      <c r="M905" s="52">
        <v>0</v>
      </c>
      <c r="N905" s="234"/>
      <c r="O905" s="242"/>
      <c r="P905" s="241"/>
      <c r="Q905" s="242"/>
      <c r="R905" s="256"/>
      <c r="S905" s="256"/>
      <c r="T905" s="237"/>
      <c r="U905" s="237"/>
      <c r="V905" s="86"/>
      <c r="W905" s="240"/>
      <c r="X905" s="240"/>
      <c r="Y905" s="86"/>
      <c r="Z905" s="240"/>
      <c r="AA905" s="240"/>
      <c r="AB905" s="279"/>
      <c r="AC905" s="234"/>
      <c r="AD905" s="258"/>
      <c r="AE905" s="258"/>
      <c r="AF905" s="242"/>
      <c r="AG905" s="234"/>
      <c r="AH905" s="234"/>
      <c r="AI905" s="234"/>
      <c r="AJ905" s="242"/>
    </row>
    <row r="906" spans="2:36" s="36" customFormat="1" ht="79.5" customHeight="1" x14ac:dyDescent="0.3">
      <c r="B906" s="225" t="s">
        <v>1205</v>
      </c>
      <c r="C906" s="225" t="s">
        <v>1206</v>
      </c>
      <c r="D906" s="225" t="s">
        <v>88</v>
      </c>
      <c r="E906" s="318" t="s">
        <v>67</v>
      </c>
      <c r="F906" s="318" t="s">
        <v>132</v>
      </c>
      <c r="G906" s="227" t="s">
        <v>648</v>
      </c>
      <c r="H906" s="261" t="s">
        <v>70</v>
      </c>
      <c r="I906" s="261" t="s">
        <v>98</v>
      </c>
      <c r="J906" s="11" t="s">
        <v>113</v>
      </c>
      <c r="K906" s="7" t="s">
        <v>114</v>
      </c>
      <c r="L906" s="7" t="s">
        <v>115</v>
      </c>
      <c r="M906" s="7">
        <v>0.25</v>
      </c>
      <c r="N906" s="273" t="s">
        <v>108</v>
      </c>
      <c r="O906" s="225" t="s">
        <v>335</v>
      </c>
      <c r="P906" s="225" t="s">
        <v>75</v>
      </c>
      <c r="Q906" s="225" t="s">
        <v>76</v>
      </c>
      <c r="R906" s="274" t="s">
        <v>77</v>
      </c>
      <c r="S906" s="274" t="s">
        <v>109</v>
      </c>
      <c r="T906" s="275">
        <f>V906+Y906</f>
        <v>13053.43</v>
      </c>
      <c r="U906" s="275">
        <f>+T906/M907</f>
        <v>13053.43</v>
      </c>
      <c r="V906" s="276">
        <v>11095.42</v>
      </c>
      <c r="W906" s="276" t="s">
        <v>79</v>
      </c>
      <c r="X906" s="276" t="s">
        <v>79</v>
      </c>
      <c r="Y906" s="375">
        <v>1958.01</v>
      </c>
      <c r="Z906" s="276" t="s">
        <v>79</v>
      </c>
      <c r="AA906" s="276" t="s">
        <v>79</v>
      </c>
      <c r="AB906" s="375">
        <v>3283.77</v>
      </c>
      <c r="AC906" s="273" t="s">
        <v>80</v>
      </c>
      <c r="AD906" s="272" t="s">
        <v>79</v>
      </c>
      <c r="AE906" s="272">
        <f>V906+Y906</f>
        <v>13053.43</v>
      </c>
      <c r="AF906" s="273" t="s">
        <v>79</v>
      </c>
      <c r="AG906" s="273" t="s">
        <v>33</v>
      </c>
      <c r="AH906" s="273" t="s">
        <v>233</v>
      </c>
      <c r="AI906" s="273" t="s">
        <v>408</v>
      </c>
      <c r="AJ906" s="273"/>
    </row>
    <row r="907" spans="2:36" s="36" customFormat="1" ht="78" customHeight="1" x14ac:dyDescent="0.3">
      <c r="B907" s="286"/>
      <c r="C907" s="286"/>
      <c r="D907" s="286"/>
      <c r="E907" s="318"/>
      <c r="F907" s="318"/>
      <c r="G907" s="318"/>
      <c r="H907" s="241"/>
      <c r="I907" s="241"/>
      <c r="J907" s="11" t="s">
        <v>116</v>
      </c>
      <c r="K907" s="7" t="s">
        <v>117</v>
      </c>
      <c r="L907" s="7" t="s">
        <v>85</v>
      </c>
      <c r="M907" s="7">
        <v>1</v>
      </c>
      <c r="N907" s="273"/>
      <c r="O907" s="225"/>
      <c r="P907" s="225"/>
      <c r="Q907" s="225"/>
      <c r="R907" s="274"/>
      <c r="S907" s="274"/>
      <c r="T907" s="275"/>
      <c r="U907" s="275"/>
      <c r="V907" s="276"/>
      <c r="W907" s="276"/>
      <c r="X907" s="276"/>
      <c r="Y907" s="376"/>
      <c r="Z907" s="276"/>
      <c r="AA907" s="276"/>
      <c r="AB907" s="376"/>
      <c r="AC907" s="273"/>
      <c r="AD907" s="272"/>
      <c r="AE907" s="272"/>
      <c r="AF907" s="225"/>
      <c r="AG907" s="273"/>
      <c r="AH907" s="273"/>
      <c r="AI907" s="273"/>
      <c r="AJ907" s="225"/>
    </row>
    <row r="908" spans="2:36" s="36" customFormat="1" ht="57.6" customHeight="1" x14ac:dyDescent="0.3">
      <c r="B908" s="286"/>
      <c r="C908" s="286"/>
      <c r="D908" s="286"/>
      <c r="E908" s="318"/>
      <c r="F908" s="318"/>
      <c r="G908" s="318"/>
      <c r="H908" s="241"/>
      <c r="I908" s="241"/>
      <c r="J908" s="11" t="s">
        <v>209</v>
      </c>
      <c r="K908" s="7" t="s">
        <v>118</v>
      </c>
      <c r="L908" s="7" t="s">
        <v>119</v>
      </c>
      <c r="M908" s="7">
        <v>1</v>
      </c>
      <c r="N908" s="273"/>
      <c r="O908" s="225"/>
      <c r="P908" s="225"/>
      <c r="Q908" s="225"/>
      <c r="R908" s="274"/>
      <c r="S908" s="274"/>
      <c r="T908" s="275"/>
      <c r="U908" s="275"/>
      <c r="V908" s="276"/>
      <c r="W908" s="276"/>
      <c r="X908" s="276"/>
      <c r="Y908" s="376"/>
      <c r="Z908" s="276"/>
      <c r="AA908" s="276"/>
      <c r="AB908" s="376"/>
      <c r="AC908" s="273"/>
      <c r="AD908" s="272"/>
      <c r="AE908" s="272"/>
      <c r="AF908" s="225"/>
      <c r="AG908" s="273"/>
      <c r="AH908" s="273"/>
      <c r="AI908" s="273"/>
      <c r="AJ908" s="225"/>
    </row>
    <row r="909" spans="2:36" s="36" customFormat="1" ht="59.7" customHeight="1" x14ac:dyDescent="0.3">
      <c r="B909" s="286"/>
      <c r="C909" s="286"/>
      <c r="D909" s="286"/>
      <c r="E909" s="318"/>
      <c r="F909" s="318"/>
      <c r="G909" s="318"/>
      <c r="H909" s="242"/>
      <c r="I909" s="242"/>
      <c r="J909" s="11" t="s">
        <v>120</v>
      </c>
      <c r="K909" s="7" t="s">
        <v>121</v>
      </c>
      <c r="L909" s="7" t="s">
        <v>119</v>
      </c>
      <c r="M909" s="63">
        <v>1</v>
      </c>
      <c r="N909" s="273"/>
      <c r="O909" s="225"/>
      <c r="P909" s="225"/>
      <c r="Q909" s="225"/>
      <c r="R909" s="274"/>
      <c r="S909" s="274"/>
      <c r="T909" s="275"/>
      <c r="U909" s="275"/>
      <c r="V909" s="276"/>
      <c r="W909" s="276"/>
      <c r="X909" s="276"/>
      <c r="Y909" s="376"/>
      <c r="Z909" s="276"/>
      <c r="AA909" s="276"/>
      <c r="AB909" s="376"/>
      <c r="AC909" s="273"/>
      <c r="AD909" s="272"/>
      <c r="AE909" s="272"/>
      <c r="AF909" s="225"/>
      <c r="AG909" s="273"/>
      <c r="AH909" s="273"/>
      <c r="AI909" s="273"/>
      <c r="AJ909" s="225"/>
    </row>
    <row r="910" spans="2:36" s="36" customFormat="1" ht="96.6" x14ac:dyDescent="0.3">
      <c r="B910" s="256" t="s">
        <v>634</v>
      </c>
      <c r="C910" s="242" t="s">
        <v>645</v>
      </c>
      <c r="D910" s="265" t="s">
        <v>66</v>
      </c>
      <c r="E910" s="265" t="s">
        <v>67</v>
      </c>
      <c r="F910" s="265" t="s">
        <v>134</v>
      </c>
      <c r="G910" s="265" t="s">
        <v>635</v>
      </c>
      <c r="H910" s="261" t="s">
        <v>70</v>
      </c>
      <c r="I910" s="450" t="s">
        <v>98</v>
      </c>
      <c r="J910" s="107" t="s">
        <v>640</v>
      </c>
      <c r="K910" s="55" t="s">
        <v>107</v>
      </c>
      <c r="L910" s="82" t="s">
        <v>86</v>
      </c>
      <c r="M910" s="88">
        <v>40</v>
      </c>
      <c r="N910" s="493" t="s">
        <v>644</v>
      </c>
      <c r="O910" s="488" t="s">
        <v>361</v>
      </c>
      <c r="P910" s="241" t="s">
        <v>75</v>
      </c>
      <c r="Q910" s="261" t="s">
        <v>76</v>
      </c>
      <c r="R910" s="261" t="s">
        <v>77</v>
      </c>
      <c r="S910" s="274" t="s">
        <v>109</v>
      </c>
      <c r="T910" s="275">
        <f>V910+Y910</f>
        <v>291040</v>
      </c>
      <c r="U910" s="275">
        <f>+T910/M911</f>
        <v>72760</v>
      </c>
      <c r="V910" s="272">
        <v>247384</v>
      </c>
      <c r="W910" s="276" t="s">
        <v>98</v>
      </c>
      <c r="X910" s="276" t="s">
        <v>98</v>
      </c>
      <c r="Y910" s="272">
        <v>43656</v>
      </c>
      <c r="Z910" s="276" t="s">
        <v>98</v>
      </c>
      <c r="AA910" s="276" t="s">
        <v>98</v>
      </c>
      <c r="AB910" s="443">
        <v>23597.84</v>
      </c>
      <c r="AC910" s="273" t="s">
        <v>149</v>
      </c>
      <c r="AD910" s="272" t="s">
        <v>79</v>
      </c>
      <c r="AE910" s="272">
        <f>V910+Y910</f>
        <v>291040</v>
      </c>
      <c r="AF910" s="273" t="s">
        <v>79</v>
      </c>
      <c r="AG910" s="273" t="s">
        <v>33</v>
      </c>
      <c r="AH910" s="273" t="s">
        <v>176</v>
      </c>
      <c r="AI910" s="273" t="s">
        <v>161</v>
      </c>
      <c r="AJ910" s="232"/>
    </row>
    <row r="911" spans="2:36" s="36" customFormat="1" ht="68.7" customHeight="1" x14ac:dyDescent="0.3">
      <c r="B911" s="274"/>
      <c r="C911" s="225"/>
      <c r="D911" s="227"/>
      <c r="E911" s="227"/>
      <c r="F911" s="227"/>
      <c r="G911" s="227"/>
      <c r="H911" s="241"/>
      <c r="I911" s="286"/>
      <c r="J911" s="28" t="s">
        <v>111</v>
      </c>
      <c r="K911" s="80" t="s">
        <v>112</v>
      </c>
      <c r="L911" s="98" t="s">
        <v>85</v>
      </c>
      <c r="M911" s="87">
        <v>4</v>
      </c>
      <c r="N911" s="301"/>
      <c r="O911" s="318"/>
      <c r="P911" s="241"/>
      <c r="Q911" s="241"/>
      <c r="R911" s="241"/>
      <c r="S911" s="274"/>
      <c r="T911" s="275"/>
      <c r="U911" s="275"/>
      <c r="V911" s="364"/>
      <c r="W911" s="276"/>
      <c r="X911" s="276"/>
      <c r="Y911" s="364"/>
      <c r="Z911" s="276"/>
      <c r="AA911" s="276"/>
      <c r="AB911" s="444"/>
      <c r="AC911" s="273"/>
      <c r="AD911" s="272"/>
      <c r="AE911" s="272"/>
      <c r="AF911" s="225"/>
      <c r="AG911" s="273"/>
      <c r="AH911" s="273"/>
      <c r="AI911" s="273"/>
      <c r="AJ911" s="241"/>
    </row>
    <row r="912" spans="2:36" s="36" customFormat="1" ht="87.6" customHeight="1" x14ac:dyDescent="0.3">
      <c r="B912" s="274"/>
      <c r="C912" s="225"/>
      <c r="D912" s="227"/>
      <c r="E912" s="227"/>
      <c r="F912" s="227"/>
      <c r="G912" s="227"/>
      <c r="H912" s="242"/>
      <c r="I912" s="286"/>
      <c r="J912" s="11" t="s">
        <v>127</v>
      </c>
      <c r="K912" s="80" t="s">
        <v>641</v>
      </c>
      <c r="L912" s="98" t="s">
        <v>85</v>
      </c>
      <c r="M912" s="87">
        <v>228</v>
      </c>
      <c r="N912" s="301"/>
      <c r="O912" s="318"/>
      <c r="P912" s="242"/>
      <c r="Q912" s="242"/>
      <c r="R912" s="242"/>
      <c r="S912" s="274"/>
      <c r="T912" s="275"/>
      <c r="U912" s="275"/>
      <c r="V912" s="364"/>
      <c r="W912" s="276"/>
      <c r="X912" s="276"/>
      <c r="Y912" s="364"/>
      <c r="Z912" s="276"/>
      <c r="AA912" s="276"/>
      <c r="AB912" s="444"/>
      <c r="AC912" s="273"/>
      <c r="AD912" s="272"/>
      <c r="AE912" s="272"/>
      <c r="AF912" s="225"/>
      <c r="AG912" s="273"/>
      <c r="AH912" s="273"/>
      <c r="AI912" s="273"/>
      <c r="AJ912" s="242"/>
    </row>
    <row r="913" spans="2:36" s="36" customFormat="1" ht="96.6" x14ac:dyDescent="0.3">
      <c r="B913" s="225" t="s">
        <v>636</v>
      </c>
      <c r="C913" s="225" t="s">
        <v>646</v>
      </c>
      <c r="D913" s="227" t="s">
        <v>66</v>
      </c>
      <c r="E913" s="227" t="s">
        <v>67</v>
      </c>
      <c r="F913" s="227" t="s">
        <v>134</v>
      </c>
      <c r="G913" s="227" t="s">
        <v>635</v>
      </c>
      <c r="H913" s="261" t="s">
        <v>70</v>
      </c>
      <c r="I913" s="286" t="s">
        <v>98</v>
      </c>
      <c r="J913" s="108" t="s">
        <v>640</v>
      </c>
      <c r="K913" s="80" t="s">
        <v>107</v>
      </c>
      <c r="L913" s="98" t="s">
        <v>86</v>
      </c>
      <c r="M913" s="87">
        <v>40</v>
      </c>
      <c r="N913" s="301" t="s">
        <v>644</v>
      </c>
      <c r="O913" s="318" t="s">
        <v>361</v>
      </c>
      <c r="P913" s="261" t="s">
        <v>75</v>
      </c>
      <c r="Q913" s="261" t="s">
        <v>76</v>
      </c>
      <c r="R913" s="261" t="s">
        <v>77</v>
      </c>
      <c r="S913" s="274" t="s">
        <v>608</v>
      </c>
      <c r="T913" s="275">
        <f>V913+Y913</f>
        <v>42799.99</v>
      </c>
      <c r="U913" s="275">
        <f>+T913/M914</f>
        <v>42799.99</v>
      </c>
      <c r="V913" s="406">
        <v>36379.99</v>
      </c>
      <c r="W913" s="276" t="s">
        <v>98</v>
      </c>
      <c r="X913" s="276" t="s">
        <v>98</v>
      </c>
      <c r="Y913" s="406">
        <v>6420</v>
      </c>
      <c r="Z913" s="276" t="s">
        <v>98</v>
      </c>
      <c r="AA913" s="276" t="s">
        <v>98</v>
      </c>
      <c r="AB913" s="651">
        <v>3470.27</v>
      </c>
      <c r="AC913" s="273" t="s">
        <v>149</v>
      </c>
      <c r="AD913" s="272" t="s">
        <v>79</v>
      </c>
      <c r="AE913" s="272">
        <f>V913+Y913</f>
        <v>42799.99</v>
      </c>
      <c r="AF913" s="273" t="s">
        <v>79</v>
      </c>
      <c r="AG913" s="273" t="s">
        <v>33</v>
      </c>
      <c r="AH913" s="273" t="s">
        <v>176</v>
      </c>
      <c r="AI913" s="273" t="s">
        <v>161</v>
      </c>
      <c r="AJ913" s="232"/>
    </row>
    <row r="914" spans="2:36" s="36" customFormat="1" ht="77.7" customHeight="1" x14ac:dyDescent="0.3">
      <c r="B914" s="344"/>
      <c r="C914" s="225"/>
      <c r="D914" s="318"/>
      <c r="E914" s="318"/>
      <c r="F914" s="227"/>
      <c r="G914" s="318"/>
      <c r="H914" s="241"/>
      <c r="I914" s="286"/>
      <c r="J914" s="28" t="s">
        <v>111</v>
      </c>
      <c r="K914" s="80" t="s">
        <v>112</v>
      </c>
      <c r="L914" s="98" t="s">
        <v>85</v>
      </c>
      <c r="M914" s="87">
        <v>1</v>
      </c>
      <c r="N914" s="301"/>
      <c r="O914" s="318"/>
      <c r="P914" s="241"/>
      <c r="Q914" s="241"/>
      <c r="R914" s="241"/>
      <c r="S914" s="274"/>
      <c r="T914" s="275"/>
      <c r="U914" s="275"/>
      <c r="V914" s="376"/>
      <c r="W914" s="276"/>
      <c r="X914" s="276"/>
      <c r="Y914" s="376"/>
      <c r="Z914" s="276"/>
      <c r="AA914" s="276"/>
      <c r="AB914" s="319"/>
      <c r="AC914" s="273"/>
      <c r="AD914" s="272"/>
      <c r="AE914" s="272"/>
      <c r="AF914" s="225"/>
      <c r="AG914" s="273"/>
      <c r="AH914" s="273"/>
      <c r="AI914" s="273"/>
      <c r="AJ914" s="241"/>
    </row>
    <row r="915" spans="2:36" s="36" customFormat="1" ht="87.6" customHeight="1" x14ac:dyDescent="0.3">
      <c r="B915" s="344"/>
      <c r="C915" s="225"/>
      <c r="D915" s="318"/>
      <c r="E915" s="318"/>
      <c r="F915" s="227"/>
      <c r="G915" s="318"/>
      <c r="H915" s="242"/>
      <c r="I915" s="286"/>
      <c r="J915" s="11" t="s">
        <v>127</v>
      </c>
      <c r="K915" s="80" t="s">
        <v>641</v>
      </c>
      <c r="L915" s="98" t="s">
        <v>85</v>
      </c>
      <c r="M915" s="87">
        <v>20</v>
      </c>
      <c r="N915" s="301"/>
      <c r="O915" s="318"/>
      <c r="P915" s="242"/>
      <c r="Q915" s="242"/>
      <c r="R915" s="242"/>
      <c r="S915" s="274"/>
      <c r="T915" s="275"/>
      <c r="U915" s="275"/>
      <c r="V915" s="376"/>
      <c r="W915" s="276"/>
      <c r="X915" s="276"/>
      <c r="Y915" s="376"/>
      <c r="Z915" s="276"/>
      <c r="AA915" s="276"/>
      <c r="AB915" s="319"/>
      <c r="AC915" s="273"/>
      <c r="AD915" s="272"/>
      <c r="AE915" s="272"/>
      <c r="AF915" s="225"/>
      <c r="AG915" s="273"/>
      <c r="AH915" s="273"/>
      <c r="AI915" s="273"/>
      <c r="AJ915" s="242"/>
    </row>
    <row r="916" spans="2:36" s="36" customFormat="1" ht="87.6" customHeight="1" x14ac:dyDescent="0.3">
      <c r="B916" s="266" t="s">
        <v>1210</v>
      </c>
      <c r="C916" s="266" t="s">
        <v>637</v>
      </c>
      <c r="D916" s="308" t="s">
        <v>66</v>
      </c>
      <c r="E916" s="308" t="s">
        <v>67</v>
      </c>
      <c r="F916" s="308" t="s">
        <v>132</v>
      </c>
      <c r="G916" s="308" t="s">
        <v>638</v>
      </c>
      <c r="H916" s="291" t="s">
        <v>70</v>
      </c>
      <c r="I916" s="358" t="s">
        <v>98</v>
      </c>
      <c r="J916" s="195" t="s">
        <v>113</v>
      </c>
      <c r="K916" s="74" t="s">
        <v>114</v>
      </c>
      <c r="L916" s="27" t="s">
        <v>115</v>
      </c>
      <c r="M916" s="61">
        <v>1</v>
      </c>
      <c r="N916" s="473" t="s">
        <v>644</v>
      </c>
      <c r="O916" s="324" t="s">
        <v>361</v>
      </c>
      <c r="P916" s="291" t="s">
        <v>75</v>
      </c>
      <c r="Q916" s="291" t="s">
        <v>76</v>
      </c>
      <c r="R916" s="291" t="s">
        <v>77</v>
      </c>
      <c r="S916" s="408" t="s">
        <v>109</v>
      </c>
      <c r="T916" s="312">
        <f>V916+Y916</f>
        <v>75970</v>
      </c>
      <c r="U916" s="312">
        <f>+T916/M917</f>
        <v>75970</v>
      </c>
      <c r="V916" s="526">
        <v>64574.5</v>
      </c>
      <c r="W916" s="284" t="s">
        <v>98</v>
      </c>
      <c r="X916" s="284" t="s">
        <v>98</v>
      </c>
      <c r="Y916" s="526">
        <v>11395.5</v>
      </c>
      <c r="Z916" s="284" t="s">
        <v>98</v>
      </c>
      <c r="AA916" s="284" t="s">
        <v>98</v>
      </c>
      <c r="AB916" s="508">
        <v>6159.73</v>
      </c>
      <c r="AC916" s="314" t="s">
        <v>80</v>
      </c>
      <c r="AD916" s="313" t="s">
        <v>79</v>
      </c>
      <c r="AE916" s="313">
        <f>V916+Y916</f>
        <v>75970</v>
      </c>
      <c r="AF916" s="314" t="s">
        <v>79</v>
      </c>
      <c r="AG916" s="314" t="s">
        <v>33</v>
      </c>
      <c r="AH916" s="314" t="s">
        <v>166</v>
      </c>
      <c r="AI916" s="314" t="s">
        <v>167</v>
      </c>
      <c r="AJ916" s="314"/>
    </row>
    <row r="917" spans="2:36" s="36" customFormat="1" ht="106.5" customHeight="1" x14ac:dyDescent="0.3">
      <c r="B917" s="266"/>
      <c r="C917" s="266"/>
      <c r="D917" s="308"/>
      <c r="E917" s="308"/>
      <c r="F917" s="308"/>
      <c r="G917" s="308"/>
      <c r="H917" s="289"/>
      <c r="I917" s="358"/>
      <c r="J917" s="195" t="s">
        <v>642</v>
      </c>
      <c r="K917" s="74" t="s">
        <v>117</v>
      </c>
      <c r="L917" s="27" t="s">
        <v>85</v>
      </c>
      <c r="M917" s="61">
        <v>1</v>
      </c>
      <c r="N917" s="473"/>
      <c r="O917" s="324"/>
      <c r="P917" s="289"/>
      <c r="Q917" s="289"/>
      <c r="R917" s="289"/>
      <c r="S917" s="408"/>
      <c r="T917" s="312"/>
      <c r="U917" s="312"/>
      <c r="V917" s="526"/>
      <c r="W917" s="284"/>
      <c r="X917" s="284"/>
      <c r="Y917" s="526"/>
      <c r="Z917" s="284"/>
      <c r="AA917" s="284"/>
      <c r="AB917" s="508"/>
      <c r="AC917" s="314"/>
      <c r="AD917" s="313"/>
      <c r="AE917" s="313"/>
      <c r="AF917" s="266"/>
      <c r="AG917" s="314"/>
      <c r="AH917" s="314"/>
      <c r="AI917" s="314"/>
      <c r="AJ917" s="266"/>
    </row>
    <row r="918" spans="2:36" s="36" customFormat="1" ht="87.6" customHeight="1" x14ac:dyDescent="0.3">
      <c r="B918" s="266"/>
      <c r="C918" s="266"/>
      <c r="D918" s="308"/>
      <c r="E918" s="308"/>
      <c r="F918" s="308"/>
      <c r="G918" s="308"/>
      <c r="H918" s="289"/>
      <c r="I918" s="358"/>
      <c r="J918" s="195" t="s">
        <v>643</v>
      </c>
      <c r="K918" s="74" t="s">
        <v>118</v>
      </c>
      <c r="L918" s="27" t="s">
        <v>119</v>
      </c>
      <c r="M918" s="61">
        <v>1</v>
      </c>
      <c r="N918" s="473"/>
      <c r="O918" s="324"/>
      <c r="P918" s="289"/>
      <c r="Q918" s="289"/>
      <c r="R918" s="289"/>
      <c r="S918" s="408"/>
      <c r="T918" s="312"/>
      <c r="U918" s="312"/>
      <c r="V918" s="526"/>
      <c r="W918" s="284"/>
      <c r="X918" s="284"/>
      <c r="Y918" s="526"/>
      <c r="Z918" s="284"/>
      <c r="AA918" s="284"/>
      <c r="AB918" s="508"/>
      <c r="AC918" s="314"/>
      <c r="AD918" s="313"/>
      <c r="AE918" s="313"/>
      <c r="AF918" s="266"/>
      <c r="AG918" s="314"/>
      <c r="AH918" s="314"/>
      <c r="AI918" s="314"/>
      <c r="AJ918" s="266"/>
    </row>
    <row r="919" spans="2:36" s="36" customFormat="1" ht="87.6" customHeight="1" x14ac:dyDescent="0.3">
      <c r="B919" s="266"/>
      <c r="C919" s="266"/>
      <c r="D919" s="308"/>
      <c r="E919" s="308"/>
      <c r="F919" s="308"/>
      <c r="G919" s="308"/>
      <c r="H919" s="290"/>
      <c r="I919" s="358"/>
      <c r="J919" s="20" t="s">
        <v>120</v>
      </c>
      <c r="K919" s="74" t="s">
        <v>121</v>
      </c>
      <c r="L919" s="27" t="s">
        <v>119</v>
      </c>
      <c r="M919" s="61">
        <v>1</v>
      </c>
      <c r="N919" s="473"/>
      <c r="O919" s="324"/>
      <c r="P919" s="290"/>
      <c r="Q919" s="290"/>
      <c r="R919" s="290"/>
      <c r="S919" s="408"/>
      <c r="T919" s="312"/>
      <c r="U919" s="312"/>
      <c r="V919" s="526"/>
      <c r="W919" s="284"/>
      <c r="X919" s="284"/>
      <c r="Y919" s="526"/>
      <c r="Z919" s="284"/>
      <c r="AA919" s="284"/>
      <c r="AB919" s="508"/>
      <c r="AC919" s="314"/>
      <c r="AD919" s="313"/>
      <c r="AE919" s="313"/>
      <c r="AF919" s="266"/>
      <c r="AG919" s="314"/>
      <c r="AH919" s="314"/>
      <c r="AI919" s="314"/>
      <c r="AJ919" s="266"/>
    </row>
    <row r="920" spans="2:36" s="36" customFormat="1" ht="96.6" x14ac:dyDescent="0.3">
      <c r="B920" s="274" t="s">
        <v>639</v>
      </c>
      <c r="C920" s="225" t="s">
        <v>645</v>
      </c>
      <c r="D920" s="227" t="s">
        <v>66</v>
      </c>
      <c r="E920" s="227" t="s">
        <v>67</v>
      </c>
      <c r="F920" s="227" t="s">
        <v>134</v>
      </c>
      <c r="G920" s="227" t="s">
        <v>635</v>
      </c>
      <c r="H920" s="261" t="s">
        <v>70</v>
      </c>
      <c r="I920" s="286" t="s">
        <v>98</v>
      </c>
      <c r="J920" s="108" t="s">
        <v>640</v>
      </c>
      <c r="K920" s="80" t="s">
        <v>107</v>
      </c>
      <c r="L920" s="98" t="s">
        <v>86</v>
      </c>
      <c r="M920" s="87">
        <v>40</v>
      </c>
      <c r="N920" s="301" t="s">
        <v>644</v>
      </c>
      <c r="O920" s="318" t="s">
        <v>361</v>
      </c>
      <c r="P920" s="261" t="s">
        <v>75</v>
      </c>
      <c r="Q920" s="261" t="s">
        <v>76</v>
      </c>
      <c r="R920" s="261" t="s">
        <v>77</v>
      </c>
      <c r="S920" s="274" t="s">
        <v>109</v>
      </c>
      <c r="T920" s="275">
        <f>V920+Y920</f>
        <v>87570.450000000012</v>
      </c>
      <c r="U920" s="275" t="s">
        <v>79</v>
      </c>
      <c r="V920" s="272">
        <v>74434.91</v>
      </c>
      <c r="W920" s="276" t="s">
        <v>98</v>
      </c>
      <c r="X920" s="276" t="s">
        <v>98</v>
      </c>
      <c r="Y920" s="272">
        <v>13135.54</v>
      </c>
      <c r="Z920" s="276" t="s">
        <v>98</v>
      </c>
      <c r="AA920" s="276" t="s">
        <v>98</v>
      </c>
      <c r="AB920" s="443">
        <v>7100.19</v>
      </c>
      <c r="AC920" s="273" t="s">
        <v>149</v>
      </c>
      <c r="AD920" s="272" t="s">
        <v>79</v>
      </c>
      <c r="AE920" s="272">
        <f>V920+Y920</f>
        <v>87570.450000000012</v>
      </c>
      <c r="AF920" s="273" t="s">
        <v>79</v>
      </c>
      <c r="AG920" s="273" t="s">
        <v>33</v>
      </c>
      <c r="AH920" s="273" t="s">
        <v>166</v>
      </c>
      <c r="AI920" s="273" t="s">
        <v>167</v>
      </c>
      <c r="AJ920" s="232"/>
    </row>
    <row r="921" spans="2:36" s="36" customFormat="1" ht="69.599999999999994" customHeight="1" x14ac:dyDescent="0.3">
      <c r="B921" s="274"/>
      <c r="C921" s="225"/>
      <c r="D921" s="227"/>
      <c r="E921" s="227"/>
      <c r="F921" s="227"/>
      <c r="G921" s="227"/>
      <c r="H921" s="241"/>
      <c r="I921" s="286"/>
      <c r="J921" s="28" t="s">
        <v>111</v>
      </c>
      <c r="K921" s="80" t="s">
        <v>112</v>
      </c>
      <c r="L921" s="98" t="s">
        <v>85</v>
      </c>
      <c r="M921" s="87">
        <v>1</v>
      </c>
      <c r="N921" s="301"/>
      <c r="O921" s="318"/>
      <c r="P921" s="241"/>
      <c r="Q921" s="241"/>
      <c r="R921" s="241"/>
      <c r="S921" s="274"/>
      <c r="T921" s="275"/>
      <c r="U921" s="275"/>
      <c r="V921" s="364"/>
      <c r="W921" s="276"/>
      <c r="X921" s="276"/>
      <c r="Y921" s="364"/>
      <c r="Z921" s="276"/>
      <c r="AA921" s="276"/>
      <c r="AB921" s="444"/>
      <c r="AC921" s="273"/>
      <c r="AD921" s="272"/>
      <c r="AE921" s="272"/>
      <c r="AF921" s="225"/>
      <c r="AG921" s="273"/>
      <c r="AH921" s="273"/>
      <c r="AI921" s="273"/>
      <c r="AJ921" s="241"/>
    </row>
    <row r="922" spans="2:36" s="36" customFormat="1" ht="58.5" customHeight="1" x14ac:dyDescent="0.3">
      <c r="B922" s="274"/>
      <c r="C922" s="225"/>
      <c r="D922" s="227"/>
      <c r="E922" s="227"/>
      <c r="F922" s="227"/>
      <c r="G922" s="227"/>
      <c r="H922" s="242"/>
      <c r="I922" s="286"/>
      <c r="J922" s="11" t="s">
        <v>127</v>
      </c>
      <c r="K922" s="80" t="s">
        <v>641</v>
      </c>
      <c r="L922" s="98" t="s">
        <v>85</v>
      </c>
      <c r="M922" s="87">
        <v>56</v>
      </c>
      <c r="N922" s="301"/>
      <c r="O922" s="318"/>
      <c r="P922" s="242"/>
      <c r="Q922" s="242"/>
      <c r="R922" s="242"/>
      <c r="S922" s="274"/>
      <c r="T922" s="275"/>
      <c r="U922" s="275"/>
      <c r="V922" s="364"/>
      <c r="W922" s="276"/>
      <c r="X922" s="276"/>
      <c r="Y922" s="364"/>
      <c r="Z922" s="276"/>
      <c r="AA922" s="276"/>
      <c r="AB922" s="444"/>
      <c r="AC922" s="273"/>
      <c r="AD922" s="272"/>
      <c r="AE922" s="272"/>
      <c r="AF922" s="225"/>
      <c r="AG922" s="273"/>
      <c r="AH922" s="273"/>
      <c r="AI922" s="273"/>
      <c r="AJ922" s="242"/>
    </row>
    <row r="923" spans="2:36" s="36" customFormat="1" ht="87.6" customHeight="1" x14ac:dyDescent="0.3">
      <c r="B923" s="535" t="s">
        <v>1209</v>
      </c>
      <c r="C923" s="225" t="s">
        <v>1211</v>
      </c>
      <c r="D923" s="227" t="s">
        <v>66</v>
      </c>
      <c r="E923" s="227" t="s">
        <v>67</v>
      </c>
      <c r="F923" s="227" t="s">
        <v>132</v>
      </c>
      <c r="G923" s="227" t="s">
        <v>638</v>
      </c>
      <c r="H923" s="261" t="s">
        <v>70</v>
      </c>
      <c r="I923" s="286" t="s">
        <v>98</v>
      </c>
      <c r="J923" s="108" t="s">
        <v>113</v>
      </c>
      <c r="K923" s="80" t="s">
        <v>114</v>
      </c>
      <c r="L923" s="7" t="s">
        <v>115</v>
      </c>
      <c r="M923" s="63">
        <v>1</v>
      </c>
      <c r="N923" s="301" t="s">
        <v>644</v>
      </c>
      <c r="O923" s="318" t="s">
        <v>361</v>
      </c>
      <c r="P923" s="261" t="s">
        <v>75</v>
      </c>
      <c r="Q923" s="261" t="s">
        <v>76</v>
      </c>
      <c r="R923" s="261" t="s">
        <v>77</v>
      </c>
      <c r="S923" s="274" t="s">
        <v>109</v>
      </c>
      <c r="T923" s="275">
        <f>V923+Y923</f>
        <v>75970</v>
      </c>
      <c r="U923" s="275">
        <f>+T923/M924</f>
        <v>75970</v>
      </c>
      <c r="V923" s="375">
        <v>64574.5</v>
      </c>
      <c r="W923" s="276" t="s">
        <v>98</v>
      </c>
      <c r="X923" s="276" t="s">
        <v>98</v>
      </c>
      <c r="Y923" s="375">
        <v>11395.5</v>
      </c>
      <c r="Z923" s="276" t="s">
        <v>98</v>
      </c>
      <c r="AA923" s="276" t="s">
        <v>98</v>
      </c>
      <c r="AB923" s="519">
        <v>6159.73</v>
      </c>
      <c r="AC923" s="273" t="s">
        <v>80</v>
      </c>
      <c r="AD923" s="272" t="s">
        <v>79</v>
      </c>
      <c r="AE923" s="272">
        <f>V923+Y923</f>
        <v>75970</v>
      </c>
      <c r="AF923" s="273" t="s">
        <v>79</v>
      </c>
      <c r="AG923" s="273" t="s">
        <v>33</v>
      </c>
      <c r="AH923" s="541" t="s">
        <v>407</v>
      </c>
      <c r="AI923" s="273" t="s">
        <v>408</v>
      </c>
      <c r="AJ923" s="273"/>
    </row>
    <row r="924" spans="2:36" s="36" customFormat="1" ht="106.5" customHeight="1" x14ac:dyDescent="0.3">
      <c r="B924" s="535"/>
      <c r="C924" s="225"/>
      <c r="D924" s="227"/>
      <c r="E924" s="227"/>
      <c r="F924" s="227"/>
      <c r="G924" s="227"/>
      <c r="H924" s="241"/>
      <c r="I924" s="286"/>
      <c r="J924" s="108" t="s">
        <v>642</v>
      </c>
      <c r="K924" s="80" t="s">
        <v>117</v>
      </c>
      <c r="L924" s="7" t="s">
        <v>85</v>
      </c>
      <c r="M924" s="63">
        <v>1</v>
      </c>
      <c r="N924" s="301"/>
      <c r="O924" s="318"/>
      <c r="P924" s="241"/>
      <c r="Q924" s="241"/>
      <c r="R924" s="241"/>
      <c r="S924" s="274"/>
      <c r="T924" s="275"/>
      <c r="U924" s="275"/>
      <c r="V924" s="375"/>
      <c r="W924" s="276"/>
      <c r="X924" s="276"/>
      <c r="Y924" s="375"/>
      <c r="Z924" s="276"/>
      <c r="AA924" s="276"/>
      <c r="AB924" s="519"/>
      <c r="AC924" s="273"/>
      <c r="AD924" s="272"/>
      <c r="AE924" s="272"/>
      <c r="AF924" s="225"/>
      <c r="AG924" s="273"/>
      <c r="AH924" s="541"/>
      <c r="AI924" s="273"/>
      <c r="AJ924" s="225"/>
    </row>
    <row r="925" spans="2:36" s="36" customFormat="1" ht="87.6" customHeight="1" x14ac:dyDescent="0.3">
      <c r="B925" s="535"/>
      <c r="C925" s="225"/>
      <c r="D925" s="227"/>
      <c r="E925" s="227"/>
      <c r="F925" s="227"/>
      <c r="G925" s="227"/>
      <c r="H925" s="241"/>
      <c r="I925" s="286"/>
      <c r="J925" s="108" t="s">
        <v>643</v>
      </c>
      <c r="K925" s="80" t="s">
        <v>118</v>
      </c>
      <c r="L925" s="7" t="s">
        <v>119</v>
      </c>
      <c r="M925" s="63">
        <v>1</v>
      </c>
      <c r="N925" s="301"/>
      <c r="O925" s="318"/>
      <c r="P925" s="241"/>
      <c r="Q925" s="241"/>
      <c r="R925" s="241"/>
      <c r="S925" s="274"/>
      <c r="T925" s="275"/>
      <c r="U925" s="275"/>
      <c r="V925" s="375"/>
      <c r="W925" s="276"/>
      <c r="X925" s="276"/>
      <c r="Y925" s="375"/>
      <c r="Z925" s="276"/>
      <c r="AA925" s="276"/>
      <c r="AB925" s="519"/>
      <c r="AC925" s="273"/>
      <c r="AD925" s="272"/>
      <c r="AE925" s="272"/>
      <c r="AF925" s="225"/>
      <c r="AG925" s="273"/>
      <c r="AH925" s="541"/>
      <c r="AI925" s="273"/>
      <c r="AJ925" s="225"/>
    </row>
    <row r="926" spans="2:36" s="36" customFormat="1" ht="87.6" customHeight="1" x14ac:dyDescent="0.3">
      <c r="B926" s="535"/>
      <c r="C926" s="225"/>
      <c r="D926" s="227"/>
      <c r="E926" s="227"/>
      <c r="F926" s="227"/>
      <c r="G926" s="227"/>
      <c r="H926" s="242"/>
      <c r="I926" s="286"/>
      <c r="J926" s="11" t="s">
        <v>120</v>
      </c>
      <c r="K926" s="80" t="s">
        <v>121</v>
      </c>
      <c r="L926" s="7" t="s">
        <v>119</v>
      </c>
      <c r="M926" s="63">
        <v>1</v>
      </c>
      <c r="N926" s="301"/>
      <c r="O926" s="318"/>
      <c r="P926" s="242"/>
      <c r="Q926" s="242"/>
      <c r="R926" s="242"/>
      <c r="S926" s="274"/>
      <c r="T926" s="275"/>
      <c r="U926" s="275"/>
      <c r="V926" s="375"/>
      <c r="W926" s="276"/>
      <c r="X926" s="276"/>
      <c r="Y926" s="375"/>
      <c r="Z926" s="276"/>
      <c r="AA926" s="276"/>
      <c r="AB926" s="519"/>
      <c r="AC926" s="273"/>
      <c r="AD926" s="272"/>
      <c r="AE926" s="272"/>
      <c r="AF926" s="225"/>
      <c r="AG926" s="273"/>
      <c r="AH926" s="541"/>
      <c r="AI926" s="273"/>
      <c r="AJ926" s="225"/>
    </row>
    <row r="927" spans="2:36" s="36" customFormat="1" ht="132" customHeight="1" x14ac:dyDescent="0.3">
      <c r="B927" s="241" t="s">
        <v>168</v>
      </c>
      <c r="C927" s="241" t="s">
        <v>169</v>
      </c>
      <c r="D927" s="241" t="s">
        <v>106</v>
      </c>
      <c r="E927" s="249" t="s">
        <v>67</v>
      </c>
      <c r="F927" s="249" t="s">
        <v>134</v>
      </c>
      <c r="G927" s="249" t="s">
        <v>147</v>
      </c>
      <c r="H927" s="241" t="s">
        <v>70</v>
      </c>
      <c r="I927" s="241" t="s">
        <v>79</v>
      </c>
      <c r="J927" s="72" t="s">
        <v>208</v>
      </c>
      <c r="K927" s="22" t="s">
        <v>107</v>
      </c>
      <c r="L927" s="22" t="s">
        <v>86</v>
      </c>
      <c r="M927" s="22">
        <v>40</v>
      </c>
      <c r="N927" s="233" t="s">
        <v>108</v>
      </c>
      <c r="O927" s="241" t="s">
        <v>170</v>
      </c>
      <c r="P927" s="241" t="s">
        <v>75</v>
      </c>
      <c r="Q927" s="241" t="s">
        <v>76</v>
      </c>
      <c r="R927" s="255" t="s">
        <v>77</v>
      </c>
      <c r="S927" s="255" t="s">
        <v>109</v>
      </c>
      <c r="T927" s="236">
        <f>V927+Y927</f>
        <v>351052.49</v>
      </c>
      <c r="U927" s="236">
        <f>T927/M928</f>
        <v>70210.497999999992</v>
      </c>
      <c r="V927" s="239">
        <v>298394.62</v>
      </c>
      <c r="W927" s="239" t="s">
        <v>79</v>
      </c>
      <c r="X927" s="239" t="s">
        <v>79</v>
      </c>
      <c r="Y927" s="239">
        <v>52657.87</v>
      </c>
      <c r="Z927" s="239" t="s">
        <v>98</v>
      </c>
      <c r="AA927" s="239" t="s">
        <v>79</v>
      </c>
      <c r="AB927" s="239">
        <v>28463.72</v>
      </c>
      <c r="AC927" s="233" t="s">
        <v>149</v>
      </c>
      <c r="AD927" s="257" t="s">
        <v>79</v>
      </c>
      <c r="AE927" s="257">
        <f>V927+Y927</f>
        <v>351052.49</v>
      </c>
      <c r="AF927" s="233" t="s">
        <v>79</v>
      </c>
      <c r="AG927" s="233" t="s">
        <v>33</v>
      </c>
      <c r="AH927" s="233" t="s">
        <v>174</v>
      </c>
      <c r="AI927" s="233" t="s">
        <v>158</v>
      </c>
      <c r="AJ927" s="232"/>
    </row>
    <row r="928" spans="2:36" s="36" customFormat="1" ht="86.1" customHeight="1" x14ac:dyDescent="0.3">
      <c r="B928" s="241"/>
      <c r="C928" s="241"/>
      <c r="D928" s="241"/>
      <c r="E928" s="249"/>
      <c r="F928" s="249"/>
      <c r="G928" s="249"/>
      <c r="H928" s="241"/>
      <c r="I928" s="241"/>
      <c r="J928" s="11" t="s">
        <v>111</v>
      </c>
      <c r="K928" s="7" t="s">
        <v>112</v>
      </c>
      <c r="L928" s="7" t="s">
        <v>85</v>
      </c>
      <c r="M928" s="7">
        <v>5</v>
      </c>
      <c r="N928" s="233"/>
      <c r="O928" s="241"/>
      <c r="P928" s="241"/>
      <c r="Q928" s="241"/>
      <c r="R928" s="255"/>
      <c r="S928" s="255"/>
      <c r="T928" s="236"/>
      <c r="U928" s="236"/>
      <c r="V928" s="239"/>
      <c r="W928" s="239"/>
      <c r="X928" s="239"/>
      <c r="Y928" s="239"/>
      <c r="Z928" s="239"/>
      <c r="AA928" s="239"/>
      <c r="AB928" s="239"/>
      <c r="AC928" s="233"/>
      <c r="AD928" s="257"/>
      <c r="AE928" s="257"/>
      <c r="AF928" s="241"/>
      <c r="AG928" s="233"/>
      <c r="AH928" s="233"/>
      <c r="AI928" s="233"/>
      <c r="AJ928" s="241"/>
    </row>
    <row r="929" spans="2:36" s="36" customFormat="1" ht="59.1" customHeight="1" x14ac:dyDescent="0.3">
      <c r="B929" s="242"/>
      <c r="C929" s="242"/>
      <c r="D929" s="242"/>
      <c r="E929" s="265"/>
      <c r="F929" s="265"/>
      <c r="G929" s="265"/>
      <c r="H929" s="242"/>
      <c r="I929" s="242"/>
      <c r="J929" s="11" t="s">
        <v>127</v>
      </c>
      <c r="K929" s="7" t="s">
        <v>128</v>
      </c>
      <c r="L929" s="7" t="s">
        <v>85</v>
      </c>
      <c r="M929" s="63">
        <v>220</v>
      </c>
      <c r="N929" s="234"/>
      <c r="O929" s="242"/>
      <c r="P929" s="242"/>
      <c r="Q929" s="242"/>
      <c r="R929" s="256"/>
      <c r="S929" s="256"/>
      <c r="T929" s="237"/>
      <c r="U929" s="237"/>
      <c r="V929" s="240"/>
      <c r="W929" s="240"/>
      <c r="X929" s="240"/>
      <c r="Y929" s="240"/>
      <c r="Z929" s="240"/>
      <c r="AA929" s="240"/>
      <c r="AB929" s="240"/>
      <c r="AC929" s="234"/>
      <c r="AD929" s="258"/>
      <c r="AE929" s="258"/>
      <c r="AF929" s="242"/>
      <c r="AG929" s="234"/>
      <c r="AH929" s="234"/>
      <c r="AI929" s="234"/>
      <c r="AJ929" s="242"/>
    </row>
    <row r="930" spans="2:36" s="36" customFormat="1" ht="132" customHeight="1" x14ac:dyDescent="0.3">
      <c r="B930" s="225" t="s">
        <v>171</v>
      </c>
      <c r="C930" s="225" t="s">
        <v>172</v>
      </c>
      <c r="D930" s="225" t="s">
        <v>106</v>
      </c>
      <c r="E930" s="227" t="s">
        <v>67</v>
      </c>
      <c r="F930" s="227" t="s">
        <v>134</v>
      </c>
      <c r="G930" s="227" t="s">
        <v>147</v>
      </c>
      <c r="H930" s="225" t="s">
        <v>70</v>
      </c>
      <c r="I930" s="225" t="s">
        <v>79</v>
      </c>
      <c r="J930" s="11" t="s">
        <v>208</v>
      </c>
      <c r="K930" s="7" t="s">
        <v>107</v>
      </c>
      <c r="L930" s="7" t="s">
        <v>86</v>
      </c>
      <c r="M930" s="7">
        <v>40</v>
      </c>
      <c r="N930" s="273" t="s">
        <v>108</v>
      </c>
      <c r="O930" s="225" t="s">
        <v>170</v>
      </c>
      <c r="P930" s="225" t="s">
        <v>75</v>
      </c>
      <c r="Q930" s="225" t="s">
        <v>76</v>
      </c>
      <c r="R930" s="274" t="s">
        <v>77</v>
      </c>
      <c r="S930" s="274" t="s">
        <v>109</v>
      </c>
      <c r="T930" s="275">
        <f>V930+Y930</f>
        <v>59999.99</v>
      </c>
      <c r="U930" s="275">
        <f>T930</f>
        <v>59999.99</v>
      </c>
      <c r="V930" s="238">
        <v>51000</v>
      </c>
      <c r="W930" s="276" t="s">
        <v>79</v>
      </c>
      <c r="X930" s="276" t="s">
        <v>79</v>
      </c>
      <c r="Y930" s="276">
        <v>8999.99</v>
      </c>
      <c r="Z930" s="276" t="s">
        <v>98</v>
      </c>
      <c r="AA930" s="276" t="s">
        <v>79</v>
      </c>
      <c r="AB930" s="276">
        <v>4864.87</v>
      </c>
      <c r="AC930" s="273" t="s">
        <v>149</v>
      </c>
      <c r="AD930" s="272" t="s">
        <v>79</v>
      </c>
      <c r="AE930" s="272">
        <f>V930+Y930</f>
        <v>59999.99</v>
      </c>
      <c r="AF930" s="273" t="s">
        <v>79</v>
      </c>
      <c r="AG930" s="273" t="s">
        <v>33</v>
      </c>
      <c r="AH930" s="273" t="s">
        <v>157</v>
      </c>
      <c r="AI930" s="273" t="s">
        <v>158</v>
      </c>
      <c r="AJ930" s="273"/>
    </row>
    <row r="931" spans="2:36" s="36" customFormat="1" ht="86.1" customHeight="1" x14ac:dyDescent="0.3">
      <c r="B931" s="225"/>
      <c r="C931" s="225"/>
      <c r="D931" s="225"/>
      <c r="E931" s="227"/>
      <c r="F931" s="227"/>
      <c r="G931" s="227"/>
      <c r="H931" s="225"/>
      <c r="I931" s="225"/>
      <c r="J931" s="11" t="s">
        <v>111</v>
      </c>
      <c r="K931" s="7" t="s">
        <v>112</v>
      </c>
      <c r="L931" s="7" t="s">
        <v>85</v>
      </c>
      <c r="M931" s="7">
        <v>1</v>
      </c>
      <c r="N931" s="273"/>
      <c r="O931" s="225"/>
      <c r="P931" s="225"/>
      <c r="Q931" s="225"/>
      <c r="R931" s="274"/>
      <c r="S931" s="274"/>
      <c r="T931" s="275"/>
      <c r="U931" s="275"/>
      <c r="V931" s="239"/>
      <c r="W931" s="276"/>
      <c r="X931" s="276"/>
      <c r="Y931" s="276"/>
      <c r="Z931" s="276"/>
      <c r="AA931" s="276"/>
      <c r="AB931" s="276"/>
      <c r="AC931" s="273"/>
      <c r="AD931" s="272"/>
      <c r="AE931" s="272"/>
      <c r="AF931" s="225"/>
      <c r="AG931" s="273"/>
      <c r="AH931" s="273"/>
      <c r="AI931" s="273"/>
      <c r="AJ931" s="225"/>
    </row>
    <row r="932" spans="2:36" s="36" customFormat="1" ht="59.1" customHeight="1" x14ac:dyDescent="0.3">
      <c r="B932" s="225"/>
      <c r="C932" s="225"/>
      <c r="D932" s="225"/>
      <c r="E932" s="227"/>
      <c r="F932" s="227"/>
      <c r="G932" s="227"/>
      <c r="H932" s="225"/>
      <c r="I932" s="225"/>
      <c r="J932" s="11" t="s">
        <v>127</v>
      </c>
      <c r="K932" s="7" t="s">
        <v>128</v>
      </c>
      <c r="L932" s="7" t="s">
        <v>85</v>
      </c>
      <c r="M932" s="63">
        <v>30</v>
      </c>
      <c r="N932" s="273"/>
      <c r="O932" s="225"/>
      <c r="P932" s="225"/>
      <c r="Q932" s="225"/>
      <c r="R932" s="274"/>
      <c r="S932" s="274"/>
      <c r="T932" s="275"/>
      <c r="U932" s="275"/>
      <c r="V932" s="240"/>
      <c r="W932" s="276"/>
      <c r="X932" s="276"/>
      <c r="Y932" s="276"/>
      <c r="Z932" s="276"/>
      <c r="AA932" s="276"/>
      <c r="AB932" s="276"/>
      <c r="AC932" s="273"/>
      <c r="AD932" s="272"/>
      <c r="AE932" s="272"/>
      <c r="AF932" s="225"/>
      <c r="AG932" s="273"/>
      <c r="AH932" s="273"/>
      <c r="AI932" s="273"/>
      <c r="AJ932" s="225"/>
    </row>
    <row r="933" spans="2:36" s="36" customFormat="1" ht="132" customHeight="1" x14ac:dyDescent="0.3">
      <c r="B933" s="225" t="s">
        <v>173</v>
      </c>
      <c r="C933" s="225" t="s">
        <v>825</v>
      </c>
      <c r="D933" s="225" t="s">
        <v>106</v>
      </c>
      <c r="E933" s="227" t="s">
        <v>67</v>
      </c>
      <c r="F933" s="227" t="s">
        <v>134</v>
      </c>
      <c r="G933" s="227" t="s">
        <v>147</v>
      </c>
      <c r="H933" s="225" t="s">
        <v>70</v>
      </c>
      <c r="I933" s="225" t="s">
        <v>79</v>
      </c>
      <c r="J933" s="11" t="s">
        <v>208</v>
      </c>
      <c r="K933" s="7" t="s">
        <v>107</v>
      </c>
      <c r="L933" s="7" t="s">
        <v>86</v>
      </c>
      <c r="M933" s="7">
        <v>40</v>
      </c>
      <c r="N933" s="273" t="s">
        <v>108</v>
      </c>
      <c r="O933" s="225" t="s">
        <v>170</v>
      </c>
      <c r="P933" s="225" t="s">
        <v>75</v>
      </c>
      <c r="Q933" s="225" t="s">
        <v>76</v>
      </c>
      <c r="R933" s="274" t="s">
        <v>77</v>
      </c>
      <c r="S933" s="274" t="s">
        <v>109</v>
      </c>
      <c r="T933" s="275">
        <f>V933+Y933</f>
        <v>108000</v>
      </c>
      <c r="U933" s="275">
        <f>+T933/M934</f>
        <v>54000</v>
      </c>
      <c r="V933" s="238">
        <v>91800</v>
      </c>
      <c r="W933" s="276" t="s">
        <v>79</v>
      </c>
      <c r="X933" s="276" t="s">
        <v>79</v>
      </c>
      <c r="Y933" s="276">
        <v>16200</v>
      </c>
      <c r="Z933" s="276" t="s">
        <v>98</v>
      </c>
      <c r="AA933" s="276" t="s">
        <v>79</v>
      </c>
      <c r="AB933" s="276">
        <v>8756.76</v>
      </c>
      <c r="AC933" s="273" t="s">
        <v>149</v>
      </c>
      <c r="AD933" s="272" t="s">
        <v>79</v>
      </c>
      <c r="AE933" s="272">
        <f>V933+Y933</f>
        <v>108000</v>
      </c>
      <c r="AF933" s="273" t="s">
        <v>79</v>
      </c>
      <c r="AG933" s="273" t="s">
        <v>33</v>
      </c>
      <c r="AH933" s="273" t="s">
        <v>160</v>
      </c>
      <c r="AI933" s="273" t="s">
        <v>161</v>
      </c>
      <c r="AJ933" s="273"/>
    </row>
    <row r="934" spans="2:36" s="36" customFormat="1" ht="86.1" customHeight="1" x14ac:dyDescent="0.3">
      <c r="B934" s="225"/>
      <c r="C934" s="225"/>
      <c r="D934" s="225"/>
      <c r="E934" s="227"/>
      <c r="F934" s="227"/>
      <c r="G934" s="227"/>
      <c r="H934" s="225"/>
      <c r="I934" s="225"/>
      <c r="J934" s="11" t="s">
        <v>111</v>
      </c>
      <c r="K934" s="7" t="s">
        <v>112</v>
      </c>
      <c r="L934" s="7" t="s">
        <v>85</v>
      </c>
      <c r="M934" s="7">
        <v>2</v>
      </c>
      <c r="N934" s="273"/>
      <c r="O934" s="225"/>
      <c r="P934" s="225"/>
      <c r="Q934" s="225"/>
      <c r="R934" s="274"/>
      <c r="S934" s="274"/>
      <c r="T934" s="275"/>
      <c r="U934" s="275"/>
      <c r="V934" s="239"/>
      <c r="W934" s="276"/>
      <c r="X934" s="276"/>
      <c r="Y934" s="276"/>
      <c r="Z934" s="276"/>
      <c r="AA934" s="276"/>
      <c r="AB934" s="276"/>
      <c r="AC934" s="273"/>
      <c r="AD934" s="272"/>
      <c r="AE934" s="272"/>
      <c r="AF934" s="225"/>
      <c r="AG934" s="273"/>
      <c r="AH934" s="273"/>
      <c r="AI934" s="273"/>
      <c r="AJ934" s="225"/>
    </row>
    <row r="935" spans="2:36" s="36" customFormat="1" ht="59.1" customHeight="1" x14ac:dyDescent="0.3">
      <c r="B935" s="225"/>
      <c r="C935" s="225"/>
      <c r="D935" s="225"/>
      <c r="E935" s="227"/>
      <c r="F935" s="227"/>
      <c r="G935" s="227"/>
      <c r="H935" s="225"/>
      <c r="I935" s="225"/>
      <c r="J935" s="11" t="s">
        <v>127</v>
      </c>
      <c r="K935" s="7" t="s">
        <v>128</v>
      </c>
      <c r="L935" s="7" t="s">
        <v>85</v>
      </c>
      <c r="M935" s="63">
        <v>92</v>
      </c>
      <c r="N935" s="273"/>
      <c r="O935" s="225"/>
      <c r="P935" s="225"/>
      <c r="Q935" s="225"/>
      <c r="R935" s="274"/>
      <c r="S935" s="274"/>
      <c r="T935" s="275"/>
      <c r="U935" s="275"/>
      <c r="V935" s="240"/>
      <c r="W935" s="276"/>
      <c r="X935" s="276"/>
      <c r="Y935" s="276"/>
      <c r="Z935" s="276"/>
      <c r="AA935" s="276"/>
      <c r="AB935" s="276"/>
      <c r="AC935" s="273"/>
      <c r="AD935" s="272"/>
      <c r="AE935" s="272"/>
      <c r="AF935" s="225"/>
      <c r="AG935" s="273"/>
      <c r="AH935" s="273"/>
      <c r="AI935" s="273"/>
      <c r="AJ935" s="225"/>
    </row>
    <row r="936" spans="2:36" s="36" customFormat="1" ht="132" customHeight="1" x14ac:dyDescent="0.3">
      <c r="B936" s="225" t="s">
        <v>175</v>
      </c>
      <c r="C936" s="225" t="s">
        <v>826</v>
      </c>
      <c r="D936" s="225" t="s">
        <v>106</v>
      </c>
      <c r="E936" s="227" t="s">
        <v>67</v>
      </c>
      <c r="F936" s="227" t="s">
        <v>134</v>
      </c>
      <c r="G936" s="227" t="s">
        <v>147</v>
      </c>
      <c r="H936" s="225" t="s">
        <v>70</v>
      </c>
      <c r="I936" s="225" t="s">
        <v>79</v>
      </c>
      <c r="J936" s="11" t="s">
        <v>208</v>
      </c>
      <c r="K936" s="7" t="s">
        <v>107</v>
      </c>
      <c r="L936" s="7" t="s">
        <v>86</v>
      </c>
      <c r="M936" s="7">
        <v>40</v>
      </c>
      <c r="N936" s="273" t="s">
        <v>108</v>
      </c>
      <c r="O936" s="225" t="s">
        <v>170</v>
      </c>
      <c r="P936" s="225" t="s">
        <v>75</v>
      </c>
      <c r="Q936" s="225" t="s">
        <v>76</v>
      </c>
      <c r="R936" s="274" t="s">
        <v>77</v>
      </c>
      <c r="S936" s="274" t="s">
        <v>109</v>
      </c>
      <c r="T936" s="275">
        <f>V936+Y936</f>
        <v>99999.99</v>
      </c>
      <c r="U936" s="275">
        <f>T936/M937</f>
        <v>99999.99</v>
      </c>
      <c r="V936" s="238">
        <v>84999.99</v>
      </c>
      <c r="W936" s="276" t="s">
        <v>79</v>
      </c>
      <c r="X936" s="276" t="s">
        <v>79</v>
      </c>
      <c r="Y936" s="276">
        <v>15000</v>
      </c>
      <c r="Z936" s="276" t="s">
        <v>98</v>
      </c>
      <c r="AA936" s="276" t="s">
        <v>79</v>
      </c>
      <c r="AB936" s="276">
        <v>8108.11</v>
      </c>
      <c r="AC936" s="273" t="s">
        <v>149</v>
      </c>
      <c r="AD936" s="272" t="s">
        <v>79</v>
      </c>
      <c r="AE936" s="272">
        <f>V936+Y936</f>
        <v>99999.99</v>
      </c>
      <c r="AF936" s="273" t="s">
        <v>79</v>
      </c>
      <c r="AG936" s="273" t="s">
        <v>33</v>
      </c>
      <c r="AH936" s="273" t="s">
        <v>295</v>
      </c>
      <c r="AI936" s="273" t="s">
        <v>356</v>
      </c>
      <c r="AJ936" s="273"/>
    </row>
    <row r="937" spans="2:36" s="36" customFormat="1" ht="86.1" customHeight="1" x14ac:dyDescent="0.3">
      <c r="B937" s="225"/>
      <c r="C937" s="225"/>
      <c r="D937" s="225"/>
      <c r="E937" s="227"/>
      <c r="F937" s="227"/>
      <c r="G937" s="227"/>
      <c r="H937" s="225"/>
      <c r="I937" s="225"/>
      <c r="J937" s="11" t="s">
        <v>111</v>
      </c>
      <c r="K937" s="7" t="s">
        <v>112</v>
      </c>
      <c r="L937" s="7" t="s">
        <v>85</v>
      </c>
      <c r="M937" s="7">
        <v>1</v>
      </c>
      <c r="N937" s="273"/>
      <c r="O937" s="225"/>
      <c r="P937" s="225"/>
      <c r="Q937" s="225"/>
      <c r="R937" s="274"/>
      <c r="S937" s="274"/>
      <c r="T937" s="275"/>
      <c r="U937" s="275"/>
      <c r="V937" s="239"/>
      <c r="W937" s="276"/>
      <c r="X937" s="276"/>
      <c r="Y937" s="276"/>
      <c r="Z937" s="276"/>
      <c r="AA937" s="276"/>
      <c r="AB937" s="276"/>
      <c r="AC937" s="273"/>
      <c r="AD937" s="272"/>
      <c r="AE937" s="272"/>
      <c r="AF937" s="225"/>
      <c r="AG937" s="273"/>
      <c r="AH937" s="273"/>
      <c r="AI937" s="273"/>
      <c r="AJ937" s="225"/>
    </row>
    <row r="938" spans="2:36" s="36" customFormat="1" ht="59.1" customHeight="1" x14ac:dyDescent="0.3">
      <c r="B938" s="225"/>
      <c r="C938" s="225"/>
      <c r="D938" s="225"/>
      <c r="E938" s="227"/>
      <c r="F938" s="227"/>
      <c r="G938" s="227"/>
      <c r="H938" s="225"/>
      <c r="I938" s="225"/>
      <c r="J938" s="11" t="s">
        <v>127</v>
      </c>
      <c r="K938" s="7" t="s">
        <v>128</v>
      </c>
      <c r="L938" s="7" t="s">
        <v>85</v>
      </c>
      <c r="M938" s="63">
        <v>50</v>
      </c>
      <c r="N938" s="273"/>
      <c r="O938" s="225"/>
      <c r="P938" s="225"/>
      <c r="Q938" s="225"/>
      <c r="R938" s="274"/>
      <c r="S938" s="274"/>
      <c r="T938" s="275"/>
      <c r="U938" s="275"/>
      <c r="V938" s="240"/>
      <c r="W938" s="276"/>
      <c r="X938" s="276"/>
      <c r="Y938" s="276"/>
      <c r="Z938" s="276"/>
      <c r="AA938" s="276"/>
      <c r="AB938" s="276"/>
      <c r="AC938" s="273"/>
      <c r="AD938" s="272"/>
      <c r="AE938" s="272"/>
      <c r="AF938" s="225"/>
      <c r="AG938" s="273"/>
      <c r="AH938" s="273"/>
      <c r="AI938" s="273"/>
      <c r="AJ938" s="225"/>
    </row>
    <row r="939" spans="2:36" s="36" customFormat="1" ht="132" customHeight="1" x14ac:dyDescent="0.3">
      <c r="B939" s="225" t="s">
        <v>177</v>
      </c>
      <c r="C939" s="225" t="s">
        <v>178</v>
      </c>
      <c r="D939" s="225" t="s">
        <v>106</v>
      </c>
      <c r="E939" s="227" t="s">
        <v>67</v>
      </c>
      <c r="F939" s="227" t="s">
        <v>134</v>
      </c>
      <c r="G939" s="227" t="s">
        <v>147</v>
      </c>
      <c r="H939" s="225" t="s">
        <v>70</v>
      </c>
      <c r="I939" s="225" t="s">
        <v>79</v>
      </c>
      <c r="J939" s="11" t="s">
        <v>208</v>
      </c>
      <c r="K939" s="7" t="s">
        <v>107</v>
      </c>
      <c r="L939" s="7" t="s">
        <v>86</v>
      </c>
      <c r="M939" s="7">
        <v>40</v>
      </c>
      <c r="N939" s="273" t="s">
        <v>108</v>
      </c>
      <c r="O939" s="225" t="s">
        <v>170</v>
      </c>
      <c r="P939" s="225" t="s">
        <v>75</v>
      </c>
      <c r="Q939" s="225" t="s">
        <v>76</v>
      </c>
      <c r="R939" s="274" t="s">
        <v>77</v>
      </c>
      <c r="S939" s="274" t="s">
        <v>109</v>
      </c>
      <c r="T939" s="275">
        <f>V939+Y939</f>
        <v>247999.99</v>
      </c>
      <c r="U939" s="275">
        <v>123999.99</v>
      </c>
      <c r="V939" s="238">
        <v>210799.99</v>
      </c>
      <c r="W939" s="276" t="s">
        <v>79</v>
      </c>
      <c r="X939" s="276" t="s">
        <v>79</v>
      </c>
      <c r="Y939" s="276">
        <v>37200</v>
      </c>
      <c r="Z939" s="276" t="s">
        <v>98</v>
      </c>
      <c r="AA939" s="276" t="s">
        <v>79</v>
      </c>
      <c r="AB939" s="276">
        <v>20108.11</v>
      </c>
      <c r="AC939" s="273" t="s">
        <v>149</v>
      </c>
      <c r="AD939" s="272" t="s">
        <v>79</v>
      </c>
      <c r="AE939" s="272">
        <f>V939+Y939</f>
        <v>247999.99</v>
      </c>
      <c r="AF939" s="273" t="s">
        <v>79</v>
      </c>
      <c r="AG939" s="273" t="s">
        <v>33</v>
      </c>
      <c r="AH939" s="273" t="s">
        <v>248</v>
      </c>
      <c r="AI939" s="273" t="s">
        <v>253</v>
      </c>
      <c r="AJ939" s="273"/>
    </row>
    <row r="940" spans="2:36" s="36" customFormat="1" ht="86.1" customHeight="1" x14ac:dyDescent="0.3">
      <c r="B940" s="225"/>
      <c r="C940" s="225"/>
      <c r="D940" s="225"/>
      <c r="E940" s="227"/>
      <c r="F940" s="227"/>
      <c r="G940" s="227"/>
      <c r="H940" s="225"/>
      <c r="I940" s="225"/>
      <c r="J940" s="11" t="s">
        <v>111</v>
      </c>
      <c r="K940" s="7" t="s">
        <v>112</v>
      </c>
      <c r="L940" s="7" t="s">
        <v>85</v>
      </c>
      <c r="M940" s="7">
        <v>2</v>
      </c>
      <c r="N940" s="273"/>
      <c r="O940" s="225"/>
      <c r="P940" s="225"/>
      <c r="Q940" s="225"/>
      <c r="R940" s="274"/>
      <c r="S940" s="274"/>
      <c r="T940" s="275"/>
      <c r="U940" s="275"/>
      <c r="V940" s="239"/>
      <c r="W940" s="276"/>
      <c r="X940" s="276"/>
      <c r="Y940" s="276"/>
      <c r="Z940" s="276"/>
      <c r="AA940" s="276"/>
      <c r="AB940" s="276"/>
      <c r="AC940" s="273"/>
      <c r="AD940" s="272"/>
      <c r="AE940" s="272"/>
      <c r="AF940" s="225"/>
      <c r="AG940" s="273"/>
      <c r="AH940" s="273"/>
      <c r="AI940" s="273"/>
      <c r="AJ940" s="225"/>
    </row>
    <row r="941" spans="2:36" s="36" customFormat="1" ht="59.1" customHeight="1" x14ac:dyDescent="0.3">
      <c r="B941" s="225"/>
      <c r="C941" s="225"/>
      <c r="D941" s="225"/>
      <c r="E941" s="227"/>
      <c r="F941" s="227"/>
      <c r="G941" s="227"/>
      <c r="H941" s="225"/>
      <c r="I941" s="225"/>
      <c r="J941" s="11" t="s">
        <v>127</v>
      </c>
      <c r="K941" s="7" t="s">
        <v>128</v>
      </c>
      <c r="L941" s="7" t="s">
        <v>85</v>
      </c>
      <c r="M941" s="63">
        <v>116</v>
      </c>
      <c r="N941" s="273"/>
      <c r="O941" s="225"/>
      <c r="P941" s="225"/>
      <c r="Q941" s="225"/>
      <c r="R941" s="274"/>
      <c r="S941" s="274"/>
      <c r="T941" s="275"/>
      <c r="U941" s="275"/>
      <c r="V941" s="240"/>
      <c r="W941" s="276"/>
      <c r="X941" s="276"/>
      <c r="Y941" s="276"/>
      <c r="Z941" s="276"/>
      <c r="AA941" s="276"/>
      <c r="AB941" s="276"/>
      <c r="AC941" s="273"/>
      <c r="AD941" s="272"/>
      <c r="AE941" s="272"/>
      <c r="AF941" s="225"/>
      <c r="AG941" s="273"/>
      <c r="AH941" s="273"/>
      <c r="AI941" s="273"/>
      <c r="AJ941" s="225"/>
    </row>
    <row r="942" spans="2:36" ht="52.2" customHeight="1" x14ac:dyDescent="0.3">
      <c r="B942" s="225" t="s">
        <v>180</v>
      </c>
      <c r="C942" s="225" t="s">
        <v>181</v>
      </c>
      <c r="D942" s="225" t="s">
        <v>66</v>
      </c>
      <c r="E942" s="227" t="s">
        <v>67</v>
      </c>
      <c r="F942" s="227" t="s">
        <v>132</v>
      </c>
      <c r="G942" s="227" t="s">
        <v>69</v>
      </c>
      <c r="H942" s="225" t="s">
        <v>70</v>
      </c>
      <c r="I942" s="225" t="s">
        <v>79</v>
      </c>
      <c r="J942" s="11" t="s">
        <v>113</v>
      </c>
      <c r="K942" s="7" t="s">
        <v>114</v>
      </c>
      <c r="L942" s="7" t="s">
        <v>115</v>
      </c>
      <c r="M942" s="7">
        <v>2</v>
      </c>
      <c r="N942" s="273" t="s">
        <v>108</v>
      </c>
      <c r="O942" s="225" t="s">
        <v>170</v>
      </c>
      <c r="P942" s="225" t="s">
        <v>75</v>
      </c>
      <c r="Q942" s="225" t="s">
        <v>76</v>
      </c>
      <c r="R942" s="274" t="s">
        <v>77</v>
      </c>
      <c r="S942" s="274" t="s">
        <v>109</v>
      </c>
      <c r="T942" s="275">
        <f>V942+Y942</f>
        <v>132947.5</v>
      </c>
      <c r="U942" s="275">
        <f>T942/M943</f>
        <v>66473.75</v>
      </c>
      <c r="V942" s="276">
        <v>113005.38</v>
      </c>
      <c r="W942" s="276" t="s">
        <v>79</v>
      </c>
      <c r="X942" s="276" t="s">
        <v>79</v>
      </c>
      <c r="Y942" s="276">
        <v>19942.12</v>
      </c>
      <c r="Z942" s="276" t="s">
        <v>79</v>
      </c>
      <c r="AA942" s="276" t="s">
        <v>79</v>
      </c>
      <c r="AB942" s="276">
        <v>10779.53</v>
      </c>
      <c r="AC942" s="273" t="s">
        <v>80</v>
      </c>
      <c r="AD942" s="272" t="s">
        <v>79</v>
      </c>
      <c r="AE942" s="272">
        <f>V942+Y942</f>
        <v>132947.5</v>
      </c>
      <c r="AF942" s="273" t="s">
        <v>79</v>
      </c>
      <c r="AG942" s="273" t="s">
        <v>33</v>
      </c>
      <c r="AH942" s="273" t="s">
        <v>253</v>
      </c>
      <c r="AI942" s="273" t="s">
        <v>166</v>
      </c>
      <c r="AJ942" s="273"/>
    </row>
    <row r="943" spans="2:36" ht="55.2" x14ac:dyDescent="0.3">
      <c r="B943" s="225"/>
      <c r="C943" s="225"/>
      <c r="D943" s="225"/>
      <c r="E943" s="227"/>
      <c r="F943" s="227"/>
      <c r="G943" s="227"/>
      <c r="H943" s="225"/>
      <c r="I943" s="225"/>
      <c r="J943" s="11" t="s">
        <v>116</v>
      </c>
      <c r="K943" s="7" t="s">
        <v>117</v>
      </c>
      <c r="L943" s="7" t="s">
        <v>85</v>
      </c>
      <c r="M943" s="7">
        <v>2</v>
      </c>
      <c r="N943" s="273"/>
      <c r="O943" s="225"/>
      <c r="P943" s="225"/>
      <c r="Q943" s="225"/>
      <c r="R943" s="274"/>
      <c r="S943" s="274"/>
      <c r="T943" s="275"/>
      <c r="U943" s="275"/>
      <c r="V943" s="276"/>
      <c r="W943" s="276"/>
      <c r="X943" s="276"/>
      <c r="Y943" s="276"/>
      <c r="Z943" s="276"/>
      <c r="AA943" s="276"/>
      <c r="AB943" s="276"/>
      <c r="AC943" s="273"/>
      <c r="AD943" s="272"/>
      <c r="AE943" s="272"/>
      <c r="AF943" s="225"/>
      <c r="AG943" s="273"/>
      <c r="AH943" s="273"/>
      <c r="AI943" s="273"/>
      <c r="AJ943" s="225"/>
    </row>
    <row r="944" spans="2:36" ht="41.4" x14ac:dyDescent="0.3">
      <c r="B944" s="225"/>
      <c r="C944" s="225"/>
      <c r="D944" s="225"/>
      <c r="E944" s="227"/>
      <c r="F944" s="227"/>
      <c r="G944" s="227"/>
      <c r="H944" s="225"/>
      <c r="I944" s="225"/>
      <c r="J944" s="11" t="s">
        <v>209</v>
      </c>
      <c r="K944" s="7" t="s">
        <v>118</v>
      </c>
      <c r="L944" s="7" t="s">
        <v>119</v>
      </c>
      <c r="M944" s="7">
        <v>2</v>
      </c>
      <c r="N944" s="273"/>
      <c r="O944" s="225"/>
      <c r="P944" s="225"/>
      <c r="Q944" s="225"/>
      <c r="R944" s="274"/>
      <c r="S944" s="274"/>
      <c r="T944" s="275"/>
      <c r="U944" s="275"/>
      <c r="V944" s="276"/>
      <c r="W944" s="276"/>
      <c r="X944" s="276"/>
      <c r="Y944" s="276"/>
      <c r="Z944" s="276"/>
      <c r="AA944" s="276"/>
      <c r="AB944" s="276"/>
      <c r="AC944" s="273"/>
      <c r="AD944" s="272"/>
      <c r="AE944" s="272"/>
      <c r="AF944" s="225"/>
      <c r="AG944" s="273"/>
      <c r="AH944" s="273"/>
      <c r="AI944" s="273"/>
      <c r="AJ944" s="225"/>
    </row>
    <row r="945" spans="2:36" ht="47.7" customHeight="1" x14ac:dyDescent="0.3">
      <c r="B945" s="225"/>
      <c r="C945" s="225"/>
      <c r="D945" s="225"/>
      <c r="E945" s="227"/>
      <c r="F945" s="227"/>
      <c r="G945" s="227"/>
      <c r="H945" s="225"/>
      <c r="I945" s="225"/>
      <c r="J945" s="11" t="s">
        <v>120</v>
      </c>
      <c r="K945" s="7" t="s">
        <v>121</v>
      </c>
      <c r="L945" s="7" t="s">
        <v>119</v>
      </c>
      <c r="M945" s="63">
        <v>2</v>
      </c>
      <c r="N945" s="273"/>
      <c r="O945" s="225"/>
      <c r="P945" s="225"/>
      <c r="Q945" s="225"/>
      <c r="R945" s="274"/>
      <c r="S945" s="274"/>
      <c r="T945" s="275"/>
      <c r="U945" s="275"/>
      <c r="V945" s="276"/>
      <c r="W945" s="276"/>
      <c r="X945" s="276"/>
      <c r="Y945" s="276"/>
      <c r="Z945" s="276"/>
      <c r="AA945" s="276"/>
      <c r="AB945" s="276"/>
      <c r="AC945" s="273"/>
      <c r="AD945" s="272"/>
      <c r="AE945" s="272"/>
      <c r="AF945" s="225"/>
      <c r="AG945" s="273"/>
      <c r="AH945" s="273"/>
      <c r="AI945" s="273"/>
      <c r="AJ945" s="225"/>
    </row>
    <row r="946" spans="2:36" s="79" customFormat="1" ht="132" customHeight="1" x14ac:dyDescent="0.3">
      <c r="B946" s="261" t="s">
        <v>526</v>
      </c>
      <c r="C946" s="225" t="s">
        <v>541</v>
      </c>
      <c r="D946" s="261" t="s">
        <v>106</v>
      </c>
      <c r="E946" s="311" t="s">
        <v>67</v>
      </c>
      <c r="F946" s="299" t="s">
        <v>134</v>
      </c>
      <c r="G946" s="311" t="s">
        <v>147</v>
      </c>
      <c r="H946" s="304" t="s">
        <v>70</v>
      </c>
      <c r="I946" s="304" t="s">
        <v>79</v>
      </c>
      <c r="J946" s="11" t="s">
        <v>208</v>
      </c>
      <c r="K946" s="7" t="s">
        <v>107</v>
      </c>
      <c r="L946" s="7" t="s">
        <v>86</v>
      </c>
      <c r="M946" s="7">
        <v>40</v>
      </c>
      <c r="N946" s="303" t="s">
        <v>108</v>
      </c>
      <c r="O946" s="227" t="s">
        <v>527</v>
      </c>
      <c r="P946" s="261" t="s">
        <v>75</v>
      </c>
      <c r="Q946" s="261" t="s">
        <v>76</v>
      </c>
      <c r="R946" s="309" t="s">
        <v>77</v>
      </c>
      <c r="S946" s="309" t="s">
        <v>109</v>
      </c>
      <c r="T946" s="235">
        <f>V946+Y946</f>
        <v>119840.01</v>
      </c>
      <c r="U946" s="235" t="s">
        <v>79</v>
      </c>
      <c r="V946" s="277">
        <v>101864.01</v>
      </c>
      <c r="W946" s="371" t="s">
        <v>98</v>
      </c>
      <c r="X946" s="280" t="s">
        <v>98</v>
      </c>
      <c r="Y946" s="371">
        <v>17976</v>
      </c>
      <c r="Z946" s="371" t="s">
        <v>98</v>
      </c>
      <c r="AA946" s="280" t="s">
        <v>98</v>
      </c>
      <c r="AB946" s="280">
        <v>9716.76</v>
      </c>
      <c r="AC946" s="232" t="s">
        <v>149</v>
      </c>
      <c r="AD946" s="292" t="s">
        <v>79</v>
      </c>
      <c r="AE946" s="292">
        <f>V946+Y946</f>
        <v>119840.01</v>
      </c>
      <c r="AF946" s="232" t="s">
        <v>79</v>
      </c>
      <c r="AG946" s="232" t="s">
        <v>33</v>
      </c>
      <c r="AH946" s="232" t="s">
        <v>174</v>
      </c>
      <c r="AI946" s="232" t="s">
        <v>697</v>
      </c>
      <c r="AJ946" s="232"/>
    </row>
    <row r="947" spans="2:36" s="79" customFormat="1" ht="86.1" customHeight="1" x14ac:dyDescent="0.3">
      <c r="B947" s="241"/>
      <c r="C947" s="225"/>
      <c r="D947" s="241"/>
      <c r="E947" s="249"/>
      <c r="F947" s="249"/>
      <c r="G947" s="249"/>
      <c r="H947" s="241"/>
      <c r="I947" s="241"/>
      <c r="J947" s="11" t="s">
        <v>111</v>
      </c>
      <c r="K947" s="7" t="s">
        <v>112</v>
      </c>
      <c r="L947" s="7" t="s">
        <v>85</v>
      </c>
      <c r="M947" s="109">
        <v>1</v>
      </c>
      <c r="N947" s="233"/>
      <c r="O947" s="227"/>
      <c r="P947" s="241"/>
      <c r="Q947" s="241"/>
      <c r="R947" s="255"/>
      <c r="S947" s="255"/>
      <c r="T947" s="236"/>
      <c r="U947" s="236"/>
      <c r="V947" s="278"/>
      <c r="W947" s="372"/>
      <c r="X947" s="281"/>
      <c r="Y947" s="372"/>
      <c r="Z947" s="372"/>
      <c r="AA947" s="281"/>
      <c r="AB947" s="281"/>
      <c r="AC947" s="233"/>
      <c r="AD947" s="257"/>
      <c r="AE947" s="257"/>
      <c r="AF947" s="241"/>
      <c r="AG947" s="233"/>
      <c r="AH947" s="233"/>
      <c r="AI947" s="233"/>
      <c r="AJ947" s="241"/>
    </row>
    <row r="948" spans="2:36" s="79" customFormat="1" ht="59.1" customHeight="1" x14ac:dyDescent="0.3">
      <c r="B948" s="242"/>
      <c r="C948" s="225"/>
      <c r="D948" s="242"/>
      <c r="E948" s="265"/>
      <c r="F948" s="265"/>
      <c r="G948" s="265"/>
      <c r="H948" s="242"/>
      <c r="I948" s="242"/>
      <c r="J948" s="11" t="s">
        <v>127</v>
      </c>
      <c r="K948" s="7" t="s">
        <v>128</v>
      </c>
      <c r="L948" s="7" t="s">
        <v>85</v>
      </c>
      <c r="M948" s="7">
        <v>56</v>
      </c>
      <c r="N948" s="234"/>
      <c r="O948" s="227"/>
      <c r="P948" s="242"/>
      <c r="Q948" s="242"/>
      <c r="R948" s="256"/>
      <c r="S948" s="256"/>
      <c r="T948" s="237"/>
      <c r="U948" s="237"/>
      <c r="V948" s="279"/>
      <c r="W948" s="373"/>
      <c r="X948" s="282"/>
      <c r="Y948" s="373"/>
      <c r="Z948" s="373"/>
      <c r="AA948" s="282"/>
      <c r="AB948" s="282"/>
      <c r="AC948" s="234"/>
      <c r="AD948" s="258"/>
      <c r="AE948" s="258"/>
      <c r="AF948" s="242"/>
      <c r="AG948" s="234"/>
      <c r="AH948" s="234"/>
      <c r="AI948" s="234"/>
      <c r="AJ948" s="242"/>
    </row>
    <row r="949" spans="2:36" s="79" customFormat="1" ht="132" customHeight="1" x14ac:dyDescent="0.3">
      <c r="B949" s="261" t="s">
        <v>528</v>
      </c>
      <c r="C949" s="225" t="s">
        <v>542</v>
      </c>
      <c r="D949" s="261" t="s">
        <v>106</v>
      </c>
      <c r="E949" s="311" t="s">
        <v>67</v>
      </c>
      <c r="F949" s="299" t="s">
        <v>134</v>
      </c>
      <c r="G949" s="311" t="s">
        <v>147</v>
      </c>
      <c r="H949" s="304" t="s">
        <v>70</v>
      </c>
      <c r="I949" s="304" t="s">
        <v>79</v>
      </c>
      <c r="J949" s="11" t="s">
        <v>208</v>
      </c>
      <c r="K949" s="7" t="s">
        <v>107</v>
      </c>
      <c r="L949" s="7" t="s">
        <v>86</v>
      </c>
      <c r="M949" s="7">
        <v>40</v>
      </c>
      <c r="N949" s="303" t="s">
        <v>108</v>
      </c>
      <c r="O949" s="227" t="s">
        <v>527</v>
      </c>
      <c r="P949" s="261" t="s">
        <v>75</v>
      </c>
      <c r="Q949" s="261" t="s">
        <v>76</v>
      </c>
      <c r="R949" s="309" t="s">
        <v>77</v>
      </c>
      <c r="S949" s="309" t="s">
        <v>109</v>
      </c>
      <c r="T949" s="235">
        <f>V949+Y949</f>
        <v>47668.490000000005</v>
      </c>
      <c r="U949" s="235" t="s">
        <v>79</v>
      </c>
      <c r="V949" s="277">
        <v>40518.22</v>
      </c>
      <c r="W949" s="277" t="s">
        <v>98</v>
      </c>
      <c r="X949" s="280" t="s">
        <v>98</v>
      </c>
      <c r="Y949" s="277">
        <v>7150.27</v>
      </c>
      <c r="Z949" s="277" t="s">
        <v>98</v>
      </c>
      <c r="AA949" s="280" t="s">
        <v>98</v>
      </c>
      <c r="AB949" s="280">
        <v>3865.02</v>
      </c>
      <c r="AC949" s="232" t="s">
        <v>149</v>
      </c>
      <c r="AD949" s="292" t="s">
        <v>79</v>
      </c>
      <c r="AE949" s="292">
        <f>V949+Y949</f>
        <v>47668.490000000005</v>
      </c>
      <c r="AF949" s="232" t="s">
        <v>79</v>
      </c>
      <c r="AG949" s="232" t="s">
        <v>33</v>
      </c>
      <c r="AH949" s="232" t="s">
        <v>174</v>
      </c>
      <c r="AI949" s="232" t="s">
        <v>158</v>
      </c>
      <c r="AJ949" s="232"/>
    </row>
    <row r="950" spans="2:36" s="79" customFormat="1" ht="86.1" customHeight="1" x14ac:dyDescent="0.3">
      <c r="B950" s="241"/>
      <c r="C950" s="225"/>
      <c r="D950" s="241"/>
      <c r="E950" s="249"/>
      <c r="F950" s="249"/>
      <c r="G950" s="249"/>
      <c r="H950" s="241"/>
      <c r="I950" s="241"/>
      <c r="J950" s="11" t="s">
        <v>111</v>
      </c>
      <c r="K950" s="7" t="s">
        <v>112</v>
      </c>
      <c r="L950" s="7" t="s">
        <v>85</v>
      </c>
      <c r="M950" s="7">
        <v>1</v>
      </c>
      <c r="N950" s="233"/>
      <c r="O950" s="227"/>
      <c r="P950" s="241"/>
      <c r="Q950" s="241"/>
      <c r="R950" s="255"/>
      <c r="S950" s="255"/>
      <c r="T950" s="236"/>
      <c r="U950" s="236"/>
      <c r="V950" s="278"/>
      <c r="W950" s="278"/>
      <c r="X950" s="281"/>
      <c r="Y950" s="278"/>
      <c r="Z950" s="278"/>
      <c r="AA950" s="281"/>
      <c r="AB950" s="281"/>
      <c r="AC950" s="233"/>
      <c r="AD950" s="257"/>
      <c r="AE950" s="257"/>
      <c r="AF950" s="241"/>
      <c r="AG950" s="233"/>
      <c r="AH950" s="233"/>
      <c r="AI950" s="233"/>
      <c r="AJ950" s="241"/>
    </row>
    <row r="951" spans="2:36" s="79" customFormat="1" ht="59.1" customHeight="1" x14ac:dyDescent="0.3">
      <c r="B951" s="242"/>
      <c r="C951" s="225"/>
      <c r="D951" s="242"/>
      <c r="E951" s="265"/>
      <c r="F951" s="265"/>
      <c r="G951" s="265"/>
      <c r="H951" s="242"/>
      <c r="I951" s="242"/>
      <c r="J951" s="11" t="s">
        <v>127</v>
      </c>
      <c r="K951" s="7" t="s">
        <v>128</v>
      </c>
      <c r="L951" s="7" t="s">
        <v>85</v>
      </c>
      <c r="M951" s="7">
        <v>45</v>
      </c>
      <c r="N951" s="234"/>
      <c r="O951" s="227"/>
      <c r="P951" s="242"/>
      <c r="Q951" s="242"/>
      <c r="R951" s="256"/>
      <c r="S951" s="256"/>
      <c r="T951" s="237"/>
      <c r="U951" s="237"/>
      <c r="V951" s="279"/>
      <c r="W951" s="279"/>
      <c r="X951" s="282"/>
      <c r="Y951" s="279"/>
      <c r="Z951" s="279"/>
      <c r="AA951" s="282"/>
      <c r="AB951" s="282"/>
      <c r="AC951" s="234"/>
      <c r="AD951" s="258"/>
      <c r="AE951" s="258"/>
      <c r="AF951" s="242"/>
      <c r="AG951" s="234"/>
      <c r="AH951" s="234"/>
      <c r="AI951" s="234"/>
      <c r="AJ951" s="242"/>
    </row>
    <row r="952" spans="2:36" s="79" customFormat="1" ht="132" customHeight="1" x14ac:dyDescent="0.3">
      <c r="B952" s="261" t="s">
        <v>529</v>
      </c>
      <c r="C952" s="225" t="s">
        <v>543</v>
      </c>
      <c r="D952" s="261" t="s">
        <v>106</v>
      </c>
      <c r="E952" s="311" t="s">
        <v>67</v>
      </c>
      <c r="F952" s="299" t="s">
        <v>134</v>
      </c>
      <c r="G952" s="311" t="s">
        <v>147</v>
      </c>
      <c r="H952" s="304" t="s">
        <v>70</v>
      </c>
      <c r="I952" s="304" t="s">
        <v>79</v>
      </c>
      <c r="J952" s="11" t="s">
        <v>208</v>
      </c>
      <c r="K952" s="7" t="s">
        <v>107</v>
      </c>
      <c r="L952" s="7" t="s">
        <v>86</v>
      </c>
      <c r="M952" s="7">
        <v>40</v>
      </c>
      <c r="N952" s="303" t="s">
        <v>108</v>
      </c>
      <c r="O952" s="227" t="s">
        <v>527</v>
      </c>
      <c r="P952" s="261" t="s">
        <v>75</v>
      </c>
      <c r="Q952" s="261" t="s">
        <v>76</v>
      </c>
      <c r="R952" s="309" t="s">
        <v>77</v>
      </c>
      <c r="S952" s="309" t="s">
        <v>109</v>
      </c>
      <c r="T952" s="235">
        <f>V952+Y952</f>
        <v>54570</v>
      </c>
      <c r="U952" s="235" t="s">
        <v>79</v>
      </c>
      <c r="V952" s="277">
        <v>46384.5</v>
      </c>
      <c r="W952" s="277" t="s">
        <v>98</v>
      </c>
      <c r="X952" s="280" t="s">
        <v>98</v>
      </c>
      <c r="Y952" s="277">
        <v>8185.5</v>
      </c>
      <c r="Z952" s="277" t="s">
        <v>98</v>
      </c>
      <c r="AA952" s="280" t="s">
        <v>98</v>
      </c>
      <c r="AB952" s="280">
        <v>4424.59</v>
      </c>
      <c r="AC952" s="232" t="s">
        <v>149</v>
      </c>
      <c r="AD952" s="292" t="s">
        <v>79</v>
      </c>
      <c r="AE952" s="292">
        <f>V952+Y952</f>
        <v>54570</v>
      </c>
      <c r="AF952" s="232" t="s">
        <v>79</v>
      </c>
      <c r="AG952" s="232" t="s">
        <v>33</v>
      </c>
      <c r="AH952" s="232" t="s">
        <v>174</v>
      </c>
      <c r="AI952" s="232" t="s">
        <v>158</v>
      </c>
      <c r="AJ952" s="232"/>
    </row>
    <row r="953" spans="2:36" s="79" customFormat="1" ht="86.1" customHeight="1" x14ac:dyDescent="0.3">
      <c r="B953" s="241"/>
      <c r="C953" s="225"/>
      <c r="D953" s="241"/>
      <c r="E953" s="249"/>
      <c r="F953" s="249"/>
      <c r="G953" s="249"/>
      <c r="H953" s="241"/>
      <c r="I953" s="241"/>
      <c r="J953" s="11" t="s">
        <v>111</v>
      </c>
      <c r="K953" s="7" t="s">
        <v>112</v>
      </c>
      <c r="L953" s="7" t="s">
        <v>85</v>
      </c>
      <c r="M953" s="7">
        <v>1</v>
      </c>
      <c r="N953" s="233"/>
      <c r="O953" s="227"/>
      <c r="P953" s="241"/>
      <c r="Q953" s="241"/>
      <c r="R953" s="255"/>
      <c r="S953" s="255"/>
      <c r="T953" s="236"/>
      <c r="U953" s="236"/>
      <c r="V953" s="278"/>
      <c r="W953" s="278"/>
      <c r="X953" s="281"/>
      <c r="Y953" s="278"/>
      <c r="Z953" s="278"/>
      <c r="AA953" s="281"/>
      <c r="AB953" s="281"/>
      <c r="AC953" s="233"/>
      <c r="AD953" s="257"/>
      <c r="AE953" s="257"/>
      <c r="AF953" s="241"/>
      <c r="AG953" s="233"/>
      <c r="AH953" s="233"/>
      <c r="AI953" s="233"/>
      <c r="AJ953" s="241"/>
    </row>
    <row r="954" spans="2:36" s="79" customFormat="1" ht="59.1" customHeight="1" x14ac:dyDescent="0.3">
      <c r="B954" s="242"/>
      <c r="C954" s="225"/>
      <c r="D954" s="242"/>
      <c r="E954" s="265"/>
      <c r="F954" s="265"/>
      <c r="G954" s="265"/>
      <c r="H954" s="242"/>
      <c r="I954" s="242"/>
      <c r="J954" s="11" t="s">
        <v>127</v>
      </c>
      <c r="K954" s="7" t="s">
        <v>128</v>
      </c>
      <c r="L954" s="7" t="s">
        <v>85</v>
      </c>
      <c r="M954" s="7">
        <v>30</v>
      </c>
      <c r="N954" s="234"/>
      <c r="O954" s="227"/>
      <c r="P954" s="242"/>
      <c r="Q954" s="242"/>
      <c r="R954" s="256"/>
      <c r="S954" s="256"/>
      <c r="T954" s="237"/>
      <c r="U954" s="237"/>
      <c r="V954" s="279"/>
      <c r="W954" s="279"/>
      <c r="X954" s="282"/>
      <c r="Y954" s="279"/>
      <c r="Z954" s="279"/>
      <c r="AA954" s="282"/>
      <c r="AB954" s="282"/>
      <c r="AC954" s="234"/>
      <c r="AD954" s="258"/>
      <c r="AE954" s="258"/>
      <c r="AF954" s="242"/>
      <c r="AG954" s="234"/>
      <c r="AH954" s="234"/>
      <c r="AI954" s="234"/>
      <c r="AJ954" s="242"/>
    </row>
    <row r="955" spans="2:36" s="79" customFormat="1" ht="132" customHeight="1" x14ac:dyDescent="0.3">
      <c r="B955" s="261" t="s">
        <v>530</v>
      </c>
      <c r="C955" s="225" t="s">
        <v>544</v>
      </c>
      <c r="D955" s="261" t="s">
        <v>106</v>
      </c>
      <c r="E955" s="311" t="s">
        <v>67</v>
      </c>
      <c r="F955" s="299" t="s">
        <v>134</v>
      </c>
      <c r="G955" s="311" t="s">
        <v>147</v>
      </c>
      <c r="H955" s="304" t="s">
        <v>70</v>
      </c>
      <c r="I955" s="304" t="s">
        <v>79</v>
      </c>
      <c r="J955" s="11" t="s">
        <v>208</v>
      </c>
      <c r="K955" s="7" t="s">
        <v>107</v>
      </c>
      <c r="L955" s="7" t="s">
        <v>86</v>
      </c>
      <c r="M955" s="7">
        <v>40</v>
      </c>
      <c r="N955" s="303" t="s">
        <v>108</v>
      </c>
      <c r="O955" s="227" t="s">
        <v>527</v>
      </c>
      <c r="P955" s="261" t="s">
        <v>75</v>
      </c>
      <c r="Q955" s="261" t="s">
        <v>76</v>
      </c>
      <c r="R955" s="309" t="s">
        <v>77</v>
      </c>
      <c r="S955" s="309" t="s">
        <v>109</v>
      </c>
      <c r="T955" s="235">
        <f>V955+Y955</f>
        <v>109782</v>
      </c>
      <c r="U955" s="235" t="s">
        <v>79</v>
      </c>
      <c r="V955" s="277">
        <v>93314.7</v>
      </c>
      <c r="W955" s="277" t="s">
        <v>98</v>
      </c>
      <c r="X955" s="280" t="s">
        <v>98</v>
      </c>
      <c r="Y955" s="277">
        <v>16467.3</v>
      </c>
      <c r="Z955" s="277" t="s">
        <v>98</v>
      </c>
      <c r="AA955" s="280" t="s">
        <v>98</v>
      </c>
      <c r="AB955" s="280">
        <v>8901.24</v>
      </c>
      <c r="AC955" s="232" t="s">
        <v>149</v>
      </c>
      <c r="AD955" s="292" t="s">
        <v>79</v>
      </c>
      <c r="AE955" s="292">
        <f>V955+Y955</f>
        <v>109782</v>
      </c>
      <c r="AF955" s="232" t="s">
        <v>79</v>
      </c>
      <c r="AG955" s="232" t="s">
        <v>33</v>
      </c>
      <c r="AH955" s="232" t="s">
        <v>174</v>
      </c>
      <c r="AI955" s="232" t="s">
        <v>158</v>
      </c>
      <c r="AJ955" s="232"/>
    </row>
    <row r="956" spans="2:36" s="79" customFormat="1" ht="86.1" customHeight="1" x14ac:dyDescent="0.3">
      <c r="B956" s="241"/>
      <c r="C956" s="225"/>
      <c r="D956" s="241"/>
      <c r="E956" s="249"/>
      <c r="F956" s="249"/>
      <c r="G956" s="249"/>
      <c r="H956" s="241"/>
      <c r="I956" s="241"/>
      <c r="J956" s="11" t="s">
        <v>111</v>
      </c>
      <c r="K956" s="7" t="s">
        <v>112</v>
      </c>
      <c r="L956" s="7" t="s">
        <v>85</v>
      </c>
      <c r="M956" s="7">
        <v>1</v>
      </c>
      <c r="N956" s="233"/>
      <c r="O956" s="227"/>
      <c r="P956" s="241"/>
      <c r="Q956" s="241"/>
      <c r="R956" s="255"/>
      <c r="S956" s="255"/>
      <c r="T956" s="236"/>
      <c r="U956" s="236"/>
      <c r="V956" s="278"/>
      <c r="W956" s="278"/>
      <c r="X956" s="281"/>
      <c r="Y956" s="278"/>
      <c r="Z956" s="278"/>
      <c r="AA956" s="281"/>
      <c r="AB956" s="281"/>
      <c r="AC956" s="233"/>
      <c r="AD956" s="257"/>
      <c r="AE956" s="257"/>
      <c r="AF956" s="241"/>
      <c r="AG956" s="233"/>
      <c r="AH956" s="233"/>
      <c r="AI956" s="233"/>
      <c r="AJ956" s="241"/>
    </row>
    <row r="957" spans="2:36" s="79" customFormat="1" ht="59.1" customHeight="1" x14ac:dyDescent="0.3">
      <c r="B957" s="242"/>
      <c r="C957" s="225"/>
      <c r="D957" s="242"/>
      <c r="E957" s="265"/>
      <c r="F957" s="265"/>
      <c r="G957" s="265"/>
      <c r="H957" s="242"/>
      <c r="I957" s="242"/>
      <c r="J957" s="11" t="s">
        <v>127</v>
      </c>
      <c r="K957" s="7" t="s">
        <v>128</v>
      </c>
      <c r="L957" s="7" t="s">
        <v>85</v>
      </c>
      <c r="M957" s="7">
        <v>27</v>
      </c>
      <c r="N957" s="234"/>
      <c r="O957" s="227"/>
      <c r="P957" s="242"/>
      <c r="Q957" s="242"/>
      <c r="R957" s="256"/>
      <c r="S957" s="256"/>
      <c r="T957" s="237"/>
      <c r="U957" s="237"/>
      <c r="V957" s="279"/>
      <c r="W957" s="279"/>
      <c r="X957" s="282"/>
      <c r="Y957" s="279"/>
      <c r="Z957" s="279"/>
      <c r="AA957" s="282"/>
      <c r="AB957" s="282"/>
      <c r="AC957" s="234"/>
      <c r="AD957" s="258"/>
      <c r="AE957" s="258"/>
      <c r="AF957" s="242"/>
      <c r="AG957" s="234"/>
      <c r="AH957" s="234"/>
      <c r="AI957" s="234"/>
      <c r="AJ957" s="242"/>
    </row>
    <row r="958" spans="2:36" s="79" customFormat="1" ht="132" customHeight="1" x14ac:dyDescent="0.3">
      <c r="B958" s="261" t="s">
        <v>531</v>
      </c>
      <c r="C958" s="225" t="s">
        <v>545</v>
      </c>
      <c r="D958" s="261" t="s">
        <v>106</v>
      </c>
      <c r="E958" s="311" t="s">
        <v>67</v>
      </c>
      <c r="F958" s="299" t="s">
        <v>134</v>
      </c>
      <c r="G958" s="311" t="s">
        <v>147</v>
      </c>
      <c r="H958" s="304" t="s">
        <v>70</v>
      </c>
      <c r="I958" s="304" t="s">
        <v>79</v>
      </c>
      <c r="J958" s="11" t="s">
        <v>208</v>
      </c>
      <c r="K958" s="7" t="s">
        <v>107</v>
      </c>
      <c r="L958" s="7" t="s">
        <v>86</v>
      </c>
      <c r="M958" s="7">
        <v>40</v>
      </c>
      <c r="N958" s="303" t="s">
        <v>108</v>
      </c>
      <c r="O958" s="227" t="s">
        <v>527</v>
      </c>
      <c r="P958" s="261" t="s">
        <v>75</v>
      </c>
      <c r="Q958" s="261" t="s">
        <v>76</v>
      </c>
      <c r="R958" s="309" t="s">
        <v>77</v>
      </c>
      <c r="S958" s="309" t="s">
        <v>109</v>
      </c>
      <c r="T958" s="235">
        <f>V958+Y958</f>
        <v>72225</v>
      </c>
      <c r="U958" s="235" t="s">
        <v>79</v>
      </c>
      <c r="V958" s="277">
        <v>61391.25</v>
      </c>
      <c r="W958" s="277" t="s">
        <v>98</v>
      </c>
      <c r="X958" s="280" t="s">
        <v>98</v>
      </c>
      <c r="Y958" s="277">
        <v>10833.75</v>
      </c>
      <c r="Z958" s="277" t="s">
        <v>98</v>
      </c>
      <c r="AA958" s="280" t="s">
        <v>98</v>
      </c>
      <c r="AB958" s="280">
        <v>5856.08</v>
      </c>
      <c r="AC958" s="232" t="s">
        <v>149</v>
      </c>
      <c r="AD958" s="292" t="s">
        <v>79</v>
      </c>
      <c r="AE958" s="292">
        <f>V958+Y958</f>
        <v>72225</v>
      </c>
      <c r="AF958" s="232" t="s">
        <v>79</v>
      </c>
      <c r="AG958" s="232" t="s">
        <v>33</v>
      </c>
      <c r="AH958" s="232" t="s">
        <v>174</v>
      </c>
      <c r="AI958" s="232" t="s">
        <v>158</v>
      </c>
      <c r="AJ958" s="232"/>
    </row>
    <row r="959" spans="2:36" s="79" customFormat="1" ht="86.1" customHeight="1" x14ac:dyDescent="0.3">
      <c r="B959" s="241"/>
      <c r="C959" s="225"/>
      <c r="D959" s="241"/>
      <c r="E959" s="249"/>
      <c r="F959" s="249"/>
      <c r="G959" s="249"/>
      <c r="H959" s="241"/>
      <c r="I959" s="241"/>
      <c r="J959" s="11" t="s">
        <v>111</v>
      </c>
      <c r="K959" s="7" t="s">
        <v>112</v>
      </c>
      <c r="L959" s="7" t="s">
        <v>85</v>
      </c>
      <c r="M959" s="7">
        <v>1</v>
      </c>
      <c r="N959" s="233"/>
      <c r="O959" s="227"/>
      <c r="P959" s="241"/>
      <c r="Q959" s="241"/>
      <c r="R959" s="255"/>
      <c r="S959" s="255"/>
      <c r="T959" s="236"/>
      <c r="U959" s="236"/>
      <c r="V959" s="278"/>
      <c r="W959" s="278"/>
      <c r="X959" s="281"/>
      <c r="Y959" s="278"/>
      <c r="Z959" s="278"/>
      <c r="AA959" s="281"/>
      <c r="AB959" s="281"/>
      <c r="AC959" s="233"/>
      <c r="AD959" s="257"/>
      <c r="AE959" s="257"/>
      <c r="AF959" s="241"/>
      <c r="AG959" s="233"/>
      <c r="AH959" s="233"/>
      <c r="AI959" s="233"/>
      <c r="AJ959" s="241"/>
    </row>
    <row r="960" spans="2:36" s="79" customFormat="1" ht="59.1" customHeight="1" x14ac:dyDescent="0.3">
      <c r="B960" s="242"/>
      <c r="C960" s="225"/>
      <c r="D960" s="242"/>
      <c r="E960" s="265"/>
      <c r="F960" s="265"/>
      <c r="G960" s="265"/>
      <c r="H960" s="242"/>
      <c r="I960" s="242"/>
      <c r="J960" s="11" t="s">
        <v>127</v>
      </c>
      <c r="K960" s="7" t="s">
        <v>128</v>
      </c>
      <c r="L960" s="7" t="s">
        <v>85</v>
      </c>
      <c r="M960" s="7">
        <v>45</v>
      </c>
      <c r="N960" s="234"/>
      <c r="O960" s="227"/>
      <c r="P960" s="242"/>
      <c r="Q960" s="242"/>
      <c r="R960" s="256"/>
      <c r="S960" s="256"/>
      <c r="T960" s="237"/>
      <c r="U960" s="237"/>
      <c r="V960" s="279"/>
      <c r="W960" s="279"/>
      <c r="X960" s="282"/>
      <c r="Y960" s="279"/>
      <c r="Z960" s="279"/>
      <c r="AA960" s="282"/>
      <c r="AB960" s="282"/>
      <c r="AC960" s="234"/>
      <c r="AD960" s="258"/>
      <c r="AE960" s="258"/>
      <c r="AF960" s="242"/>
      <c r="AG960" s="234"/>
      <c r="AH960" s="234"/>
      <c r="AI960" s="234"/>
      <c r="AJ960" s="242"/>
    </row>
    <row r="961" spans="2:36" s="79" customFormat="1" ht="132" customHeight="1" x14ac:dyDescent="0.3">
      <c r="B961" s="261" t="s">
        <v>532</v>
      </c>
      <c r="C961" s="225" t="s">
        <v>546</v>
      </c>
      <c r="D961" s="261" t="s">
        <v>106</v>
      </c>
      <c r="E961" s="311" t="s">
        <v>67</v>
      </c>
      <c r="F961" s="299" t="s">
        <v>134</v>
      </c>
      <c r="G961" s="311" t="s">
        <v>147</v>
      </c>
      <c r="H961" s="304" t="s">
        <v>70</v>
      </c>
      <c r="I961" s="304" t="s">
        <v>79</v>
      </c>
      <c r="J961" s="11" t="s">
        <v>208</v>
      </c>
      <c r="K961" s="7" t="s">
        <v>107</v>
      </c>
      <c r="L961" s="7" t="s">
        <v>86</v>
      </c>
      <c r="M961" s="7">
        <v>40</v>
      </c>
      <c r="N961" s="303" t="s">
        <v>108</v>
      </c>
      <c r="O961" s="227" t="s">
        <v>527</v>
      </c>
      <c r="P961" s="261" t="s">
        <v>75</v>
      </c>
      <c r="Q961" s="261" t="s">
        <v>76</v>
      </c>
      <c r="R961" s="309" t="s">
        <v>77</v>
      </c>
      <c r="S961" s="309" t="s">
        <v>109</v>
      </c>
      <c r="T961" s="235">
        <f>V961+Y961</f>
        <v>38520</v>
      </c>
      <c r="U961" s="235" t="s">
        <v>79</v>
      </c>
      <c r="V961" s="277">
        <v>32742</v>
      </c>
      <c r="W961" s="277" t="s">
        <v>98</v>
      </c>
      <c r="X961" s="280" t="s">
        <v>98</v>
      </c>
      <c r="Y961" s="277">
        <v>5778</v>
      </c>
      <c r="Z961" s="277" t="s">
        <v>98</v>
      </c>
      <c r="AA961" s="280" t="s">
        <v>98</v>
      </c>
      <c r="AB961" s="280">
        <v>3123.24</v>
      </c>
      <c r="AC961" s="232" t="s">
        <v>149</v>
      </c>
      <c r="AD961" s="292" t="s">
        <v>79</v>
      </c>
      <c r="AE961" s="292">
        <f>V961+Y961</f>
        <v>38520</v>
      </c>
      <c r="AF961" s="232" t="s">
        <v>79</v>
      </c>
      <c r="AG961" s="232" t="s">
        <v>33</v>
      </c>
      <c r="AH961" s="273" t="s">
        <v>158</v>
      </c>
      <c r="AI961" s="273" t="s">
        <v>160</v>
      </c>
      <c r="AJ961" s="232"/>
    </row>
    <row r="962" spans="2:36" s="79" customFormat="1" ht="86.1" customHeight="1" x14ac:dyDescent="0.3">
      <c r="B962" s="241"/>
      <c r="C962" s="225"/>
      <c r="D962" s="241"/>
      <c r="E962" s="249"/>
      <c r="F962" s="249"/>
      <c r="G962" s="249"/>
      <c r="H962" s="241"/>
      <c r="I962" s="241"/>
      <c r="J962" s="11" t="s">
        <v>111</v>
      </c>
      <c r="K962" s="7" t="s">
        <v>112</v>
      </c>
      <c r="L962" s="7" t="s">
        <v>85</v>
      </c>
      <c r="M962" s="7">
        <v>1</v>
      </c>
      <c r="N962" s="233"/>
      <c r="O962" s="227"/>
      <c r="P962" s="241"/>
      <c r="Q962" s="241"/>
      <c r="R962" s="255"/>
      <c r="S962" s="255"/>
      <c r="T962" s="236"/>
      <c r="U962" s="236"/>
      <c r="V962" s="278"/>
      <c r="W962" s="278"/>
      <c r="X962" s="281"/>
      <c r="Y962" s="278"/>
      <c r="Z962" s="278"/>
      <c r="AA962" s="281"/>
      <c r="AB962" s="281"/>
      <c r="AC962" s="233"/>
      <c r="AD962" s="257"/>
      <c r="AE962" s="257"/>
      <c r="AF962" s="241"/>
      <c r="AG962" s="233"/>
      <c r="AH962" s="273"/>
      <c r="AI962" s="273"/>
      <c r="AJ962" s="241"/>
    </row>
    <row r="963" spans="2:36" s="79" customFormat="1" ht="59.1" customHeight="1" x14ac:dyDescent="0.3">
      <c r="B963" s="242"/>
      <c r="C963" s="225"/>
      <c r="D963" s="242"/>
      <c r="E963" s="265"/>
      <c r="F963" s="265"/>
      <c r="G963" s="265"/>
      <c r="H963" s="242"/>
      <c r="I963" s="242"/>
      <c r="J963" s="11" t="s">
        <v>127</v>
      </c>
      <c r="K963" s="7" t="s">
        <v>128</v>
      </c>
      <c r="L963" s="7" t="s">
        <v>85</v>
      </c>
      <c r="M963" s="7">
        <v>36</v>
      </c>
      <c r="N963" s="234"/>
      <c r="O963" s="227"/>
      <c r="P963" s="242"/>
      <c r="Q963" s="242"/>
      <c r="R963" s="256"/>
      <c r="S963" s="256"/>
      <c r="T963" s="237"/>
      <c r="U963" s="237"/>
      <c r="V963" s="279"/>
      <c r="W963" s="279"/>
      <c r="X963" s="282"/>
      <c r="Y963" s="279"/>
      <c r="Z963" s="279"/>
      <c r="AA963" s="282"/>
      <c r="AB963" s="282"/>
      <c r="AC963" s="234"/>
      <c r="AD963" s="258"/>
      <c r="AE963" s="258"/>
      <c r="AF963" s="242"/>
      <c r="AG963" s="234"/>
      <c r="AH963" s="273"/>
      <c r="AI963" s="273"/>
      <c r="AJ963" s="242"/>
    </row>
    <row r="964" spans="2:36" s="79" customFormat="1" ht="132" customHeight="1" x14ac:dyDescent="0.3">
      <c r="B964" s="261" t="s">
        <v>533</v>
      </c>
      <c r="C964" s="225" t="s">
        <v>547</v>
      </c>
      <c r="D964" s="261" t="s">
        <v>106</v>
      </c>
      <c r="E964" s="311" t="s">
        <v>67</v>
      </c>
      <c r="F964" s="299" t="s">
        <v>134</v>
      </c>
      <c r="G964" s="311" t="s">
        <v>147</v>
      </c>
      <c r="H964" s="304" t="s">
        <v>70</v>
      </c>
      <c r="I964" s="304" t="s">
        <v>79</v>
      </c>
      <c r="J964" s="11" t="s">
        <v>208</v>
      </c>
      <c r="K964" s="7" t="s">
        <v>107</v>
      </c>
      <c r="L964" s="7" t="s">
        <v>86</v>
      </c>
      <c r="M964" s="7">
        <v>40</v>
      </c>
      <c r="N964" s="303" t="s">
        <v>108</v>
      </c>
      <c r="O964" s="227" t="s">
        <v>527</v>
      </c>
      <c r="P964" s="261" t="s">
        <v>75</v>
      </c>
      <c r="Q964" s="261" t="s">
        <v>76</v>
      </c>
      <c r="R964" s="309" t="s">
        <v>77</v>
      </c>
      <c r="S964" s="309" t="s">
        <v>109</v>
      </c>
      <c r="T964" s="235">
        <f>V964+Y964</f>
        <v>68480.009999999995</v>
      </c>
      <c r="U964" s="235" t="s">
        <v>79</v>
      </c>
      <c r="V964" s="277">
        <v>58208</v>
      </c>
      <c r="W964" s="277" t="s">
        <v>98</v>
      </c>
      <c r="X964" s="280" t="s">
        <v>98</v>
      </c>
      <c r="Y964" s="277">
        <v>10272.01</v>
      </c>
      <c r="Z964" s="277" t="s">
        <v>98</v>
      </c>
      <c r="AA964" s="280" t="s">
        <v>98</v>
      </c>
      <c r="AB964" s="280">
        <v>5552.43</v>
      </c>
      <c r="AC964" s="232" t="s">
        <v>149</v>
      </c>
      <c r="AD964" s="292" t="s">
        <v>79</v>
      </c>
      <c r="AE964" s="292">
        <f>V964+Y964</f>
        <v>68480.009999999995</v>
      </c>
      <c r="AF964" s="232" t="s">
        <v>79</v>
      </c>
      <c r="AG964" s="232" t="s">
        <v>33</v>
      </c>
      <c r="AH964" s="273" t="s">
        <v>158</v>
      </c>
      <c r="AI964" s="273" t="s">
        <v>160</v>
      </c>
      <c r="AJ964" s="232"/>
    </row>
    <row r="965" spans="2:36" s="79" customFormat="1" ht="86.1" customHeight="1" x14ac:dyDescent="0.3">
      <c r="B965" s="241"/>
      <c r="C965" s="225"/>
      <c r="D965" s="241"/>
      <c r="E965" s="249"/>
      <c r="F965" s="249"/>
      <c r="G965" s="249"/>
      <c r="H965" s="241"/>
      <c r="I965" s="241"/>
      <c r="J965" s="11" t="s">
        <v>111</v>
      </c>
      <c r="K965" s="7" t="s">
        <v>112</v>
      </c>
      <c r="L965" s="7" t="s">
        <v>85</v>
      </c>
      <c r="M965" s="7">
        <v>1</v>
      </c>
      <c r="N965" s="233"/>
      <c r="O965" s="227"/>
      <c r="P965" s="241"/>
      <c r="Q965" s="241"/>
      <c r="R965" s="255"/>
      <c r="S965" s="255"/>
      <c r="T965" s="236"/>
      <c r="U965" s="236"/>
      <c r="V965" s="278"/>
      <c r="W965" s="278"/>
      <c r="X965" s="281"/>
      <c r="Y965" s="278"/>
      <c r="Z965" s="278"/>
      <c r="AA965" s="281"/>
      <c r="AB965" s="281"/>
      <c r="AC965" s="233"/>
      <c r="AD965" s="257"/>
      <c r="AE965" s="257"/>
      <c r="AF965" s="241"/>
      <c r="AG965" s="233"/>
      <c r="AH965" s="273"/>
      <c r="AI965" s="273"/>
      <c r="AJ965" s="241"/>
    </row>
    <row r="966" spans="2:36" s="79" customFormat="1" ht="59.1" customHeight="1" x14ac:dyDescent="0.3">
      <c r="B966" s="242"/>
      <c r="C966" s="225"/>
      <c r="D966" s="242"/>
      <c r="E966" s="265"/>
      <c r="F966" s="265"/>
      <c r="G966" s="265"/>
      <c r="H966" s="242"/>
      <c r="I966" s="242"/>
      <c r="J966" s="11" t="s">
        <v>127</v>
      </c>
      <c r="K966" s="7" t="s">
        <v>128</v>
      </c>
      <c r="L966" s="7" t="s">
        <v>85</v>
      </c>
      <c r="M966" s="7">
        <v>32</v>
      </c>
      <c r="N966" s="234"/>
      <c r="O966" s="227"/>
      <c r="P966" s="242"/>
      <c r="Q966" s="242"/>
      <c r="R966" s="256"/>
      <c r="S966" s="256"/>
      <c r="T966" s="237"/>
      <c r="U966" s="237"/>
      <c r="V966" s="279"/>
      <c r="W966" s="279"/>
      <c r="X966" s="282"/>
      <c r="Y966" s="279"/>
      <c r="Z966" s="279"/>
      <c r="AA966" s="282"/>
      <c r="AB966" s="282"/>
      <c r="AC966" s="234"/>
      <c r="AD966" s="258"/>
      <c r="AE966" s="258"/>
      <c r="AF966" s="242"/>
      <c r="AG966" s="234"/>
      <c r="AH966" s="273"/>
      <c r="AI966" s="273"/>
      <c r="AJ966" s="242"/>
    </row>
    <row r="967" spans="2:36" s="79" customFormat="1" ht="132" customHeight="1" x14ac:dyDescent="0.3">
      <c r="B967" s="261" t="s">
        <v>534</v>
      </c>
      <c r="C967" s="225" t="s">
        <v>548</v>
      </c>
      <c r="D967" s="261" t="s">
        <v>106</v>
      </c>
      <c r="E967" s="311" t="s">
        <v>67</v>
      </c>
      <c r="F967" s="299" t="s">
        <v>134</v>
      </c>
      <c r="G967" s="311" t="s">
        <v>147</v>
      </c>
      <c r="H967" s="304" t="s">
        <v>70</v>
      </c>
      <c r="I967" s="304" t="s">
        <v>79</v>
      </c>
      <c r="J967" s="11" t="s">
        <v>208</v>
      </c>
      <c r="K967" s="7" t="s">
        <v>107</v>
      </c>
      <c r="L967" s="7" t="s">
        <v>86</v>
      </c>
      <c r="M967" s="7">
        <v>40</v>
      </c>
      <c r="N967" s="303" t="s">
        <v>108</v>
      </c>
      <c r="O967" s="227" t="s">
        <v>527</v>
      </c>
      <c r="P967" s="261" t="s">
        <v>75</v>
      </c>
      <c r="Q967" s="261" t="s">
        <v>76</v>
      </c>
      <c r="R967" s="309" t="s">
        <v>77</v>
      </c>
      <c r="S967" s="309" t="s">
        <v>109</v>
      </c>
      <c r="T967" s="235">
        <f>V967+Y967</f>
        <v>27820</v>
      </c>
      <c r="U967" s="235" t="s">
        <v>79</v>
      </c>
      <c r="V967" s="277">
        <v>23647</v>
      </c>
      <c r="W967" s="277" t="s">
        <v>98</v>
      </c>
      <c r="X967" s="280" t="s">
        <v>98</v>
      </c>
      <c r="Y967" s="277">
        <v>4173</v>
      </c>
      <c r="Z967" s="277" t="s">
        <v>98</v>
      </c>
      <c r="AA967" s="280" t="s">
        <v>98</v>
      </c>
      <c r="AB967" s="280">
        <v>2255.6799999999998</v>
      </c>
      <c r="AC967" s="232" t="s">
        <v>149</v>
      </c>
      <c r="AD967" s="292" t="s">
        <v>79</v>
      </c>
      <c r="AE967" s="292">
        <f>V967+Y967</f>
        <v>27820</v>
      </c>
      <c r="AF967" s="232" t="s">
        <v>79</v>
      </c>
      <c r="AG967" s="232" t="s">
        <v>33</v>
      </c>
      <c r="AH967" s="273" t="s">
        <v>158</v>
      </c>
      <c r="AI967" s="273" t="s">
        <v>160</v>
      </c>
      <c r="AJ967" s="232"/>
    </row>
    <row r="968" spans="2:36" s="79" customFormat="1" ht="86.1" customHeight="1" x14ac:dyDescent="0.3">
      <c r="B968" s="241"/>
      <c r="C968" s="225"/>
      <c r="D968" s="241"/>
      <c r="E968" s="249"/>
      <c r="F968" s="249"/>
      <c r="G968" s="249"/>
      <c r="H968" s="241"/>
      <c r="I968" s="241"/>
      <c r="J968" s="11" t="s">
        <v>111</v>
      </c>
      <c r="K968" s="7" t="s">
        <v>112</v>
      </c>
      <c r="L968" s="7" t="s">
        <v>85</v>
      </c>
      <c r="M968" s="7">
        <v>1</v>
      </c>
      <c r="N968" s="233"/>
      <c r="O968" s="227"/>
      <c r="P968" s="241"/>
      <c r="Q968" s="241"/>
      <c r="R968" s="255"/>
      <c r="S968" s="255"/>
      <c r="T968" s="236"/>
      <c r="U968" s="236"/>
      <c r="V968" s="278"/>
      <c r="W968" s="278"/>
      <c r="X968" s="281"/>
      <c r="Y968" s="278"/>
      <c r="Z968" s="278"/>
      <c r="AA968" s="281"/>
      <c r="AB968" s="281"/>
      <c r="AC968" s="233"/>
      <c r="AD968" s="257"/>
      <c r="AE968" s="257"/>
      <c r="AF968" s="241"/>
      <c r="AG968" s="233"/>
      <c r="AH968" s="273"/>
      <c r="AI968" s="273"/>
      <c r="AJ968" s="241"/>
    </row>
    <row r="969" spans="2:36" s="79" customFormat="1" ht="59.1" customHeight="1" x14ac:dyDescent="0.3">
      <c r="B969" s="242"/>
      <c r="C969" s="225"/>
      <c r="D969" s="242"/>
      <c r="E969" s="265"/>
      <c r="F969" s="265"/>
      <c r="G969" s="265"/>
      <c r="H969" s="242"/>
      <c r="I969" s="242"/>
      <c r="J969" s="11" t="s">
        <v>127</v>
      </c>
      <c r="K969" s="7" t="s">
        <v>128</v>
      </c>
      <c r="L969" s="7" t="s">
        <v>85</v>
      </c>
      <c r="M969" s="7">
        <v>20</v>
      </c>
      <c r="N969" s="234"/>
      <c r="O969" s="227"/>
      <c r="P969" s="242"/>
      <c r="Q969" s="242"/>
      <c r="R969" s="256"/>
      <c r="S969" s="256"/>
      <c r="T969" s="237"/>
      <c r="U969" s="237"/>
      <c r="V969" s="279"/>
      <c r="W969" s="279"/>
      <c r="X969" s="282"/>
      <c r="Y969" s="279"/>
      <c r="Z969" s="279"/>
      <c r="AA969" s="282"/>
      <c r="AB969" s="282"/>
      <c r="AC969" s="234"/>
      <c r="AD969" s="258"/>
      <c r="AE969" s="258"/>
      <c r="AF969" s="242"/>
      <c r="AG969" s="234"/>
      <c r="AH969" s="273"/>
      <c r="AI969" s="273"/>
      <c r="AJ969" s="242"/>
    </row>
    <row r="970" spans="2:36" s="110" customFormat="1" ht="132" customHeight="1" x14ac:dyDescent="0.3">
      <c r="B970" s="291" t="s">
        <v>1175</v>
      </c>
      <c r="C970" s="266" t="s">
        <v>549</v>
      </c>
      <c r="D970" s="291" t="s">
        <v>106</v>
      </c>
      <c r="E970" s="305" t="s">
        <v>67</v>
      </c>
      <c r="F970" s="310" t="s">
        <v>134</v>
      </c>
      <c r="G970" s="305" t="s">
        <v>147</v>
      </c>
      <c r="H970" s="298" t="s">
        <v>70</v>
      </c>
      <c r="I970" s="298" t="s">
        <v>79</v>
      </c>
      <c r="J970" s="20" t="s">
        <v>208</v>
      </c>
      <c r="K970" s="27" t="s">
        <v>107</v>
      </c>
      <c r="L970" s="27" t="s">
        <v>86</v>
      </c>
      <c r="M970" s="27">
        <v>40</v>
      </c>
      <c r="N970" s="374" t="s">
        <v>108</v>
      </c>
      <c r="O970" s="308" t="s">
        <v>527</v>
      </c>
      <c r="P970" s="291" t="s">
        <v>75</v>
      </c>
      <c r="Q970" s="291" t="s">
        <v>76</v>
      </c>
      <c r="R970" s="478" t="s">
        <v>77</v>
      </c>
      <c r="S970" s="478" t="s">
        <v>109</v>
      </c>
      <c r="T970" s="327">
        <f>V970+Y970</f>
        <v>48792</v>
      </c>
      <c r="U970" s="327" t="s">
        <v>79</v>
      </c>
      <c r="V970" s="330">
        <v>41473.199999999997</v>
      </c>
      <c r="W970" s="330" t="s">
        <v>98</v>
      </c>
      <c r="X970" s="398" t="s">
        <v>98</v>
      </c>
      <c r="Y970" s="330">
        <v>7318.8</v>
      </c>
      <c r="Z970" s="330" t="s">
        <v>98</v>
      </c>
      <c r="AA970" s="398" t="s">
        <v>98</v>
      </c>
      <c r="AB970" s="398">
        <v>3956.11</v>
      </c>
      <c r="AC970" s="285" t="s">
        <v>149</v>
      </c>
      <c r="AD970" s="293" t="s">
        <v>79</v>
      </c>
      <c r="AE970" s="293">
        <f>V970+Y970</f>
        <v>48792</v>
      </c>
      <c r="AF970" s="285" t="s">
        <v>79</v>
      </c>
      <c r="AG970" s="285" t="s">
        <v>33</v>
      </c>
      <c r="AH970" s="314" t="s">
        <v>158</v>
      </c>
      <c r="AI970" s="314" t="s">
        <v>160</v>
      </c>
      <c r="AJ970" s="285"/>
    </row>
    <row r="971" spans="2:36" s="110" customFormat="1" ht="86.1" customHeight="1" x14ac:dyDescent="0.3">
      <c r="B971" s="289"/>
      <c r="C971" s="266"/>
      <c r="D971" s="289"/>
      <c r="E971" s="306"/>
      <c r="F971" s="306"/>
      <c r="G971" s="306"/>
      <c r="H971" s="289"/>
      <c r="I971" s="289"/>
      <c r="J971" s="20" t="s">
        <v>111</v>
      </c>
      <c r="K971" s="27" t="s">
        <v>112</v>
      </c>
      <c r="L971" s="27" t="s">
        <v>85</v>
      </c>
      <c r="M971" s="27">
        <v>1</v>
      </c>
      <c r="N971" s="296"/>
      <c r="O971" s="308"/>
      <c r="P971" s="289"/>
      <c r="Q971" s="289"/>
      <c r="R971" s="479"/>
      <c r="S971" s="479"/>
      <c r="T971" s="328"/>
      <c r="U971" s="328"/>
      <c r="V971" s="331"/>
      <c r="W971" s="331"/>
      <c r="X971" s="399"/>
      <c r="Y971" s="331"/>
      <c r="Z971" s="331"/>
      <c r="AA971" s="399"/>
      <c r="AB971" s="399"/>
      <c r="AC971" s="296"/>
      <c r="AD971" s="294"/>
      <c r="AE971" s="294"/>
      <c r="AF971" s="289"/>
      <c r="AG971" s="296"/>
      <c r="AH971" s="314"/>
      <c r="AI971" s="314"/>
      <c r="AJ971" s="289"/>
    </row>
    <row r="972" spans="2:36" s="110" customFormat="1" ht="59.1" customHeight="1" x14ac:dyDescent="0.3">
      <c r="B972" s="290"/>
      <c r="C972" s="266"/>
      <c r="D972" s="290"/>
      <c r="E972" s="307"/>
      <c r="F972" s="307"/>
      <c r="G972" s="307"/>
      <c r="H972" s="290"/>
      <c r="I972" s="290"/>
      <c r="J972" s="20" t="s">
        <v>127</v>
      </c>
      <c r="K972" s="27" t="s">
        <v>128</v>
      </c>
      <c r="L972" s="27" t="s">
        <v>85</v>
      </c>
      <c r="M972" s="27">
        <v>24</v>
      </c>
      <c r="N972" s="297"/>
      <c r="O972" s="308"/>
      <c r="P972" s="290"/>
      <c r="Q972" s="290"/>
      <c r="R972" s="439"/>
      <c r="S972" s="439"/>
      <c r="T972" s="329"/>
      <c r="U972" s="329"/>
      <c r="V972" s="389"/>
      <c r="W972" s="389"/>
      <c r="X972" s="400"/>
      <c r="Y972" s="389"/>
      <c r="Z972" s="389"/>
      <c r="AA972" s="400"/>
      <c r="AB972" s="400"/>
      <c r="AC972" s="297"/>
      <c r="AD972" s="295"/>
      <c r="AE972" s="295"/>
      <c r="AF972" s="290"/>
      <c r="AG972" s="297"/>
      <c r="AH972" s="314"/>
      <c r="AI972" s="314"/>
      <c r="AJ972" s="290"/>
    </row>
    <row r="973" spans="2:36" s="79" customFormat="1" ht="132" customHeight="1" x14ac:dyDescent="0.3">
      <c r="B973" s="261" t="s">
        <v>535</v>
      </c>
      <c r="C973" s="225" t="s">
        <v>543</v>
      </c>
      <c r="D973" s="261" t="s">
        <v>106</v>
      </c>
      <c r="E973" s="311" t="s">
        <v>67</v>
      </c>
      <c r="F973" s="299" t="s">
        <v>134</v>
      </c>
      <c r="G973" s="311" t="s">
        <v>147</v>
      </c>
      <c r="H973" s="304" t="s">
        <v>70</v>
      </c>
      <c r="I973" s="304" t="s">
        <v>79</v>
      </c>
      <c r="J973" s="11" t="s">
        <v>208</v>
      </c>
      <c r="K973" s="7" t="s">
        <v>107</v>
      </c>
      <c r="L973" s="7" t="s">
        <v>86</v>
      </c>
      <c r="M973" s="7">
        <v>40</v>
      </c>
      <c r="N973" s="303" t="s">
        <v>108</v>
      </c>
      <c r="O973" s="227" t="s">
        <v>527</v>
      </c>
      <c r="P973" s="261" t="s">
        <v>75</v>
      </c>
      <c r="Q973" s="261" t="s">
        <v>76</v>
      </c>
      <c r="R973" s="309" t="s">
        <v>77</v>
      </c>
      <c r="S973" s="309" t="s">
        <v>109</v>
      </c>
      <c r="T973" s="235">
        <f>V973+Y973</f>
        <v>226840</v>
      </c>
      <c r="U973" s="235" t="s">
        <v>79</v>
      </c>
      <c r="V973" s="277">
        <v>192814</v>
      </c>
      <c r="W973" s="277" t="s">
        <v>98</v>
      </c>
      <c r="X973" s="280" t="s">
        <v>98</v>
      </c>
      <c r="Y973" s="277">
        <v>34026</v>
      </c>
      <c r="Z973" s="277" t="s">
        <v>98</v>
      </c>
      <c r="AA973" s="280" t="s">
        <v>98</v>
      </c>
      <c r="AB973" s="280">
        <v>18392.439999999999</v>
      </c>
      <c r="AC973" s="232" t="s">
        <v>149</v>
      </c>
      <c r="AD973" s="292" t="s">
        <v>79</v>
      </c>
      <c r="AE973" s="292">
        <f>V973+Y973</f>
        <v>226840</v>
      </c>
      <c r="AF973" s="232" t="s">
        <v>79</v>
      </c>
      <c r="AG973" s="232" t="s">
        <v>33</v>
      </c>
      <c r="AH973" s="273" t="s">
        <v>869</v>
      </c>
      <c r="AI973" s="273" t="s">
        <v>160</v>
      </c>
      <c r="AJ973" s="232"/>
    </row>
    <row r="974" spans="2:36" s="79" customFormat="1" ht="86.1" customHeight="1" x14ac:dyDescent="0.3">
      <c r="B974" s="241"/>
      <c r="C974" s="225"/>
      <c r="D974" s="241"/>
      <c r="E974" s="249"/>
      <c r="F974" s="249"/>
      <c r="G974" s="249"/>
      <c r="H974" s="241"/>
      <c r="I974" s="241"/>
      <c r="J974" s="11" t="s">
        <v>111</v>
      </c>
      <c r="K974" s="7" t="s">
        <v>112</v>
      </c>
      <c r="L974" s="7" t="s">
        <v>85</v>
      </c>
      <c r="M974" s="109">
        <v>1</v>
      </c>
      <c r="N974" s="233"/>
      <c r="O974" s="227"/>
      <c r="P974" s="241"/>
      <c r="Q974" s="241"/>
      <c r="R974" s="255"/>
      <c r="S974" s="255"/>
      <c r="T974" s="236"/>
      <c r="U974" s="236"/>
      <c r="V974" s="278"/>
      <c r="W974" s="278"/>
      <c r="X974" s="281"/>
      <c r="Y974" s="278"/>
      <c r="Z974" s="278"/>
      <c r="AA974" s="281"/>
      <c r="AB974" s="281"/>
      <c r="AC974" s="233"/>
      <c r="AD974" s="257"/>
      <c r="AE974" s="257"/>
      <c r="AF974" s="241"/>
      <c r="AG974" s="233"/>
      <c r="AH974" s="273"/>
      <c r="AI974" s="273"/>
      <c r="AJ974" s="241"/>
    </row>
    <row r="975" spans="2:36" s="79" customFormat="1" ht="59.1" customHeight="1" x14ac:dyDescent="0.3">
      <c r="B975" s="242"/>
      <c r="C975" s="225"/>
      <c r="D975" s="242"/>
      <c r="E975" s="265"/>
      <c r="F975" s="265"/>
      <c r="G975" s="265"/>
      <c r="H975" s="242"/>
      <c r="I975" s="242"/>
      <c r="J975" s="11" t="s">
        <v>127</v>
      </c>
      <c r="K975" s="7" t="s">
        <v>128</v>
      </c>
      <c r="L975" s="7" t="s">
        <v>85</v>
      </c>
      <c r="M975" s="7" t="s">
        <v>536</v>
      </c>
      <c r="N975" s="234"/>
      <c r="O975" s="227"/>
      <c r="P975" s="242"/>
      <c r="Q975" s="242"/>
      <c r="R975" s="256"/>
      <c r="S975" s="256"/>
      <c r="T975" s="237"/>
      <c r="U975" s="237"/>
      <c r="V975" s="279"/>
      <c r="W975" s="279"/>
      <c r="X975" s="282"/>
      <c r="Y975" s="279"/>
      <c r="Z975" s="279"/>
      <c r="AA975" s="282"/>
      <c r="AB975" s="282"/>
      <c r="AC975" s="234"/>
      <c r="AD975" s="258"/>
      <c r="AE975" s="258"/>
      <c r="AF975" s="242"/>
      <c r="AG975" s="234"/>
      <c r="AH975" s="273"/>
      <c r="AI975" s="273"/>
      <c r="AJ975" s="242"/>
    </row>
    <row r="976" spans="2:36" s="79" customFormat="1" ht="132" customHeight="1" x14ac:dyDescent="0.3">
      <c r="B976" s="261" t="s">
        <v>537</v>
      </c>
      <c r="C976" s="225" t="s">
        <v>550</v>
      </c>
      <c r="D976" s="261" t="s">
        <v>106</v>
      </c>
      <c r="E976" s="311" t="s">
        <v>67</v>
      </c>
      <c r="F976" s="299" t="s">
        <v>134</v>
      </c>
      <c r="G976" s="311" t="s">
        <v>147</v>
      </c>
      <c r="H976" s="304" t="s">
        <v>70</v>
      </c>
      <c r="I976" s="304" t="s">
        <v>79</v>
      </c>
      <c r="J976" s="11" t="s">
        <v>208</v>
      </c>
      <c r="K976" s="7" t="s">
        <v>107</v>
      </c>
      <c r="L976" s="7" t="s">
        <v>86</v>
      </c>
      <c r="M976" s="7">
        <v>40</v>
      </c>
      <c r="N976" s="303" t="s">
        <v>108</v>
      </c>
      <c r="O976" s="227" t="s">
        <v>527</v>
      </c>
      <c r="P976" s="261" t="s">
        <v>75</v>
      </c>
      <c r="Q976" s="261" t="s">
        <v>76</v>
      </c>
      <c r="R976" s="309" t="s">
        <v>77</v>
      </c>
      <c r="S976" s="309" t="s">
        <v>109</v>
      </c>
      <c r="T976" s="235">
        <f>V976+Y976</f>
        <v>29960</v>
      </c>
      <c r="U976" s="235" t="s">
        <v>79</v>
      </c>
      <c r="V976" s="277">
        <v>25466</v>
      </c>
      <c r="W976" s="277" t="s">
        <v>98</v>
      </c>
      <c r="X976" s="280" t="s">
        <v>98</v>
      </c>
      <c r="Y976" s="277">
        <v>4494</v>
      </c>
      <c r="Z976" s="277" t="s">
        <v>98</v>
      </c>
      <c r="AA976" s="280" t="s">
        <v>98</v>
      </c>
      <c r="AB976" s="280">
        <v>2429.19</v>
      </c>
      <c r="AC976" s="232" t="s">
        <v>149</v>
      </c>
      <c r="AD976" s="292" t="s">
        <v>79</v>
      </c>
      <c r="AE976" s="292">
        <f>V976+Y976</f>
        <v>29960</v>
      </c>
      <c r="AF976" s="232" t="s">
        <v>79</v>
      </c>
      <c r="AG976" s="232" t="s">
        <v>33</v>
      </c>
      <c r="AH976" s="273" t="s">
        <v>179</v>
      </c>
      <c r="AI976" s="273" t="s">
        <v>920</v>
      </c>
      <c r="AJ976" s="232"/>
    </row>
    <row r="977" spans="2:36" s="79" customFormat="1" ht="86.1" customHeight="1" x14ac:dyDescent="0.3">
      <c r="B977" s="241"/>
      <c r="C977" s="225"/>
      <c r="D977" s="241"/>
      <c r="E977" s="249"/>
      <c r="F977" s="249"/>
      <c r="G977" s="249"/>
      <c r="H977" s="241"/>
      <c r="I977" s="241"/>
      <c r="J977" s="11" t="s">
        <v>111</v>
      </c>
      <c r="K977" s="7" t="s">
        <v>112</v>
      </c>
      <c r="L977" s="7" t="s">
        <v>85</v>
      </c>
      <c r="M977" s="109">
        <v>1</v>
      </c>
      <c r="N977" s="233"/>
      <c r="O977" s="227"/>
      <c r="P977" s="241"/>
      <c r="Q977" s="241"/>
      <c r="R977" s="255"/>
      <c r="S977" s="255"/>
      <c r="T977" s="236"/>
      <c r="U977" s="236"/>
      <c r="V977" s="278"/>
      <c r="W977" s="278"/>
      <c r="X977" s="281"/>
      <c r="Y977" s="278"/>
      <c r="Z977" s="278"/>
      <c r="AA977" s="281"/>
      <c r="AB977" s="281"/>
      <c r="AC977" s="233"/>
      <c r="AD977" s="257"/>
      <c r="AE977" s="257"/>
      <c r="AF977" s="241"/>
      <c r="AG977" s="233"/>
      <c r="AH977" s="273"/>
      <c r="AI977" s="273"/>
      <c r="AJ977" s="241"/>
    </row>
    <row r="978" spans="2:36" s="79" customFormat="1" ht="59.1" customHeight="1" x14ac:dyDescent="0.3">
      <c r="B978" s="242"/>
      <c r="C978" s="225"/>
      <c r="D978" s="242"/>
      <c r="E978" s="265"/>
      <c r="F978" s="265"/>
      <c r="G978" s="265"/>
      <c r="H978" s="242"/>
      <c r="I978" s="242"/>
      <c r="J978" s="11" t="s">
        <v>127</v>
      </c>
      <c r="K978" s="7" t="s">
        <v>128</v>
      </c>
      <c r="L978" s="7" t="s">
        <v>85</v>
      </c>
      <c r="M978" s="7">
        <v>20</v>
      </c>
      <c r="N978" s="234"/>
      <c r="O978" s="227"/>
      <c r="P978" s="242"/>
      <c r="Q978" s="242"/>
      <c r="R978" s="256"/>
      <c r="S978" s="256"/>
      <c r="T978" s="237"/>
      <c r="U978" s="237"/>
      <c r="V978" s="279"/>
      <c r="W978" s="279"/>
      <c r="X978" s="282"/>
      <c r="Y978" s="279"/>
      <c r="Z978" s="279"/>
      <c r="AA978" s="282"/>
      <c r="AB978" s="282"/>
      <c r="AC978" s="234"/>
      <c r="AD978" s="258"/>
      <c r="AE978" s="258"/>
      <c r="AF978" s="242"/>
      <c r="AG978" s="234"/>
      <c r="AH978" s="273"/>
      <c r="AI978" s="273"/>
      <c r="AJ978" s="242"/>
    </row>
    <row r="979" spans="2:36" s="79" customFormat="1" ht="132" customHeight="1" x14ac:dyDescent="0.3">
      <c r="B979" s="261" t="s">
        <v>538</v>
      </c>
      <c r="C979" s="225" t="s">
        <v>551</v>
      </c>
      <c r="D979" s="261" t="s">
        <v>106</v>
      </c>
      <c r="E979" s="311" t="s">
        <v>67</v>
      </c>
      <c r="F979" s="299" t="s">
        <v>134</v>
      </c>
      <c r="G979" s="311" t="s">
        <v>147</v>
      </c>
      <c r="H979" s="304" t="s">
        <v>70</v>
      </c>
      <c r="I979" s="304" t="s">
        <v>79</v>
      </c>
      <c r="J979" s="11" t="s">
        <v>208</v>
      </c>
      <c r="K979" s="7" t="s">
        <v>107</v>
      </c>
      <c r="L979" s="7" t="s">
        <v>86</v>
      </c>
      <c r="M979" s="7">
        <v>40</v>
      </c>
      <c r="N979" s="303" t="s">
        <v>108</v>
      </c>
      <c r="O979" s="227" t="s">
        <v>527</v>
      </c>
      <c r="P979" s="261" t="s">
        <v>75</v>
      </c>
      <c r="Q979" s="261" t="s">
        <v>76</v>
      </c>
      <c r="R979" s="309" t="s">
        <v>77</v>
      </c>
      <c r="S979" s="309" t="s">
        <v>109</v>
      </c>
      <c r="T979" s="235">
        <f>V979+Y979</f>
        <v>85600</v>
      </c>
      <c r="U979" s="235" t="s">
        <v>79</v>
      </c>
      <c r="V979" s="277">
        <v>72760</v>
      </c>
      <c r="W979" s="277" t="s">
        <v>98</v>
      </c>
      <c r="X979" s="280" t="s">
        <v>98</v>
      </c>
      <c r="Y979" s="277">
        <v>12840</v>
      </c>
      <c r="Z979" s="277" t="s">
        <v>98</v>
      </c>
      <c r="AA979" s="280" t="s">
        <v>98</v>
      </c>
      <c r="AB979" s="280">
        <v>6940.54</v>
      </c>
      <c r="AC979" s="232" t="s">
        <v>149</v>
      </c>
      <c r="AD979" s="292" t="s">
        <v>79</v>
      </c>
      <c r="AE979" s="292">
        <f>V979+Y979</f>
        <v>85600</v>
      </c>
      <c r="AF979" s="232" t="s">
        <v>79</v>
      </c>
      <c r="AG979" s="232" t="s">
        <v>33</v>
      </c>
      <c r="AH979" s="273" t="s">
        <v>179</v>
      </c>
      <c r="AI979" s="273" t="s">
        <v>920</v>
      </c>
      <c r="AJ979" s="232"/>
    </row>
    <row r="980" spans="2:36" s="79" customFormat="1" ht="86.1" customHeight="1" x14ac:dyDescent="0.3">
      <c r="B980" s="241"/>
      <c r="C980" s="225"/>
      <c r="D980" s="241"/>
      <c r="E980" s="249"/>
      <c r="F980" s="249"/>
      <c r="G980" s="249"/>
      <c r="H980" s="241"/>
      <c r="I980" s="241"/>
      <c r="J980" s="11" t="s">
        <v>111</v>
      </c>
      <c r="K980" s="7" t="s">
        <v>112</v>
      </c>
      <c r="L980" s="7" t="s">
        <v>85</v>
      </c>
      <c r="M980" s="109">
        <v>1</v>
      </c>
      <c r="N980" s="233"/>
      <c r="O980" s="227"/>
      <c r="P980" s="241"/>
      <c r="Q980" s="241"/>
      <c r="R980" s="255"/>
      <c r="S980" s="255"/>
      <c r="T980" s="236"/>
      <c r="U980" s="236"/>
      <c r="V980" s="278"/>
      <c r="W980" s="278"/>
      <c r="X980" s="281"/>
      <c r="Y980" s="278"/>
      <c r="Z980" s="278"/>
      <c r="AA980" s="281"/>
      <c r="AB980" s="281"/>
      <c r="AC980" s="233"/>
      <c r="AD980" s="257"/>
      <c r="AE980" s="257"/>
      <c r="AF980" s="241"/>
      <c r="AG980" s="233"/>
      <c r="AH980" s="273"/>
      <c r="AI980" s="273"/>
      <c r="AJ980" s="241"/>
    </row>
    <row r="981" spans="2:36" s="79" customFormat="1" ht="59.1" customHeight="1" x14ac:dyDescent="0.3">
      <c r="B981" s="242"/>
      <c r="C981" s="225"/>
      <c r="D981" s="242"/>
      <c r="E981" s="265"/>
      <c r="F981" s="265"/>
      <c r="G981" s="265"/>
      <c r="H981" s="242"/>
      <c r="I981" s="242"/>
      <c r="J981" s="11" t="s">
        <v>127</v>
      </c>
      <c r="K981" s="7" t="s">
        <v>128</v>
      </c>
      <c r="L981" s="7" t="s">
        <v>85</v>
      </c>
      <c r="M981" s="7">
        <v>40</v>
      </c>
      <c r="N981" s="234"/>
      <c r="O981" s="227"/>
      <c r="P981" s="242"/>
      <c r="Q981" s="242"/>
      <c r="R981" s="256"/>
      <c r="S981" s="256"/>
      <c r="T981" s="237"/>
      <c r="U981" s="237"/>
      <c r="V981" s="279"/>
      <c r="W981" s="279"/>
      <c r="X981" s="282"/>
      <c r="Y981" s="279"/>
      <c r="Z981" s="279"/>
      <c r="AA981" s="282"/>
      <c r="AB981" s="282"/>
      <c r="AC981" s="234"/>
      <c r="AD981" s="258"/>
      <c r="AE981" s="258"/>
      <c r="AF981" s="242"/>
      <c r="AG981" s="234"/>
      <c r="AH981" s="273"/>
      <c r="AI981" s="273"/>
      <c r="AJ981" s="242"/>
    </row>
    <row r="982" spans="2:36" s="90" customFormat="1" ht="52.2" customHeight="1" x14ac:dyDescent="0.3">
      <c r="B982" s="225" t="s">
        <v>539</v>
      </c>
      <c r="C982" s="225" t="s">
        <v>554</v>
      </c>
      <c r="D982" s="225" t="s">
        <v>66</v>
      </c>
      <c r="E982" s="227" t="s">
        <v>67</v>
      </c>
      <c r="F982" s="227" t="s">
        <v>132</v>
      </c>
      <c r="G982" s="227" t="s">
        <v>69</v>
      </c>
      <c r="H982" s="225" t="s">
        <v>70</v>
      </c>
      <c r="I982" s="225" t="s">
        <v>79</v>
      </c>
      <c r="J982" s="11" t="s">
        <v>113</v>
      </c>
      <c r="K982" s="7" t="s">
        <v>114</v>
      </c>
      <c r="L982" s="7" t="s">
        <v>115</v>
      </c>
      <c r="M982" s="7">
        <v>1</v>
      </c>
      <c r="N982" s="273" t="s">
        <v>108</v>
      </c>
      <c r="O982" s="311" t="s">
        <v>1059</v>
      </c>
      <c r="P982" s="225" t="s">
        <v>75</v>
      </c>
      <c r="Q982" s="225" t="s">
        <v>76</v>
      </c>
      <c r="R982" s="274" t="s">
        <v>77</v>
      </c>
      <c r="S982" s="274" t="s">
        <v>109</v>
      </c>
      <c r="T982" s="275">
        <f>V982+Y982</f>
        <v>37450</v>
      </c>
      <c r="U982" s="275" t="s">
        <v>79</v>
      </c>
      <c r="V982" s="277">
        <v>31832.5</v>
      </c>
      <c r="W982" s="276" t="s">
        <v>98</v>
      </c>
      <c r="X982" s="276" t="s">
        <v>98</v>
      </c>
      <c r="Y982" s="277">
        <v>5617.5</v>
      </c>
      <c r="Z982" s="276" t="s">
        <v>98</v>
      </c>
      <c r="AA982" s="276" t="s">
        <v>98</v>
      </c>
      <c r="AB982" s="277">
        <v>3036.49</v>
      </c>
      <c r="AC982" s="273" t="s">
        <v>80</v>
      </c>
      <c r="AD982" s="272" t="s">
        <v>79</v>
      </c>
      <c r="AE982" s="272">
        <f>V982+Y982</f>
        <v>37450</v>
      </c>
      <c r="AF982" s="273" t="s">
        <v>79</v>
      </c>
      <c r="AG982" s="273" t="s">
        <v>33</v>
      </c>
      <c r="AH982" s="273" t="s">
        <v>179</v>
      </c>
      <c r="AI982" s="273" t="s">
        <v>356</v>
      </c>
      <c r="AJ982" s="273"/>
    </row>
    <row r="983" spans="2:36" s="90" customFormat="1" ht="55.2" x14ac:dyDescent="0.3">
      <c r="B983" s="225"/>
      <c r="C983" s="225"/>
      <c r="D983" s="225"/>
      <c r="E983" s="227"/>
      <c r="F983" s="227"/>
      <c r="G983" s="227"/>
      <c r="H983" s="225"/>
      <c r="I983" s="225"/>
      <c r="J983" s="11" t="s">
        <v>116</v>
      </c>
      <c r="K983" s="7" t="s">
        <v>117</v>
      </c>
      <c r="L983" s="7" t="s">
        <v>85</v>
      </c>
      <c r="M983" s="7">
        <v>1</v>
      </c>
      <c r="N983" s="273"/>
      <c r="O983" s="249"/>
      <c r="P983" s="225"/>
      <c r="Q983" s="225"/>
      <c r="R983" s="274"/>
      <c r="S983" s="274"/>
      <c r="T983" s="275"/>
      <c r="U983" s="275"/>
      <c r="V983" s="278"/>
      <c r="W983" s="276"/>
      <c r="X983" s="276"/>
      <c r="Y983" s="278"/>
      <c r="Z983" s="276"/>
      <c r="AA983" s="276"/>
      <c r="AB983" s="278"/>
      <c r="AC983" s="273"/>
      <c r="AD983" s="272"/>
      <c r="AE983" s="272"/>
      <c r="AF983" s="225"/>
      <c r="AG983" s="273"/>
      <c r="AH983" s="273"/>
      <c r="AI983" s="273"/>
      <c r="AJ983" s="225"/>
    </row>
    <row r="984" spans="2:36" s="90" customFormat="1" ht="41.4" x14ac:dyDescent="0.3">
      <c r="B984" s="225"/>
      <c r="C984" s="225"/>
      <c r="D984" s="225"/>
      <c r="E984" s="227"/>
      <c r="F984" s="227"/>
      <c r="G984" s="227"/>
      <c r="H984" s="225"/>
      <c r="I984" s="225"/>
      <c r="J984" s="11" t="s">
        <v>209</v>
      </c>
      <c r="K984" s="7" t="s">
        <v>118</v>
      </c>
      <c r="L984" s="7" t="s">
        <v>119</v>
      </c>
      <c r="M984" s="7">
        <v>1</v>
      </c>
      <c r="N984" s="273"/>
      <c r="O984" s="249"/>
      <c r="P984" s="225"/>
      <c r="Q984" s="225"/>
      <c r="R984" s="274"/>
      <c r="S984" s="274"/>
      <c r="T984" s="275"/>
      <c r="U984" s="275"/>
      <c r="V984" s="278"/>
      <c r="W984" s="276"/>
      <c r="X984" s="276"/>
      <c r="Y984" s="278"/>
      <c r="Z984" s="276"/>
      <c r="AA984" s="276"/>
      <c r="AB984" s="278"/>
      <c r="AC984" s="273"/>
      <c r="AD984" s="272"/>
      <c r="AE984" s="272"/>
      <c r="AF984" s="225"/>
      <c r="AG984" s="273"/>
      <c r="AH984" s="273"/>
      <c r="AI984" s="273"/>
      <c r="AJ984" s="225"/>
    </row>
    <row r="985" spans="2:36" s="90" customFormat="1" ht="27.6" x14ac:dyDescent="0.3">
      <c r="B985" s="225"/>
      <c r="C985" s="225"/>
      <c r="D985" s="225"/>
      <c r="E985" s="227"/>
      <c r="F985" s="227"/>
      <c r="G985" s="227"/>
      <c r="H985" s="225"/>
      <c r="I985" s="225"/>
      <c r="J985" s="11" t="s">
        <v>120</v>
      </c>
      <c r="K985" s="7" t="s">
        <v>121</v>
      </c>
      <c r="L985" s="7" t="s">
        <v>119</v>
      </c>
      <c r="M985" s="63">
        <v>1</v>
      </c>
      <c r="N985" s="273"/>
      <c r="O985" s="265"/>
      <c r="P985" s="225"/>
      <c r="Q985" s="225"/>
      <c r="R985" s="274"/>
      <c r="S985" s="274"/>
      <c r="T985" s="275"/>
      <c r="U985" s="275"/>
      <c r="V985" s="279"/>
      <c r="W985" s="276"/>
      <c r="X985" s="276"/>
      <c r="Y985" s="279"/>
      <c r="Z985" s="276"/>
      <c r="AA985" s="276"/>
      <c r="AB985" s="279"/>
      <c r="AC985" s="273"/>
      <c r="AD985" s="272"/>
      <c r="AE985" s="272"/>
      <c r="AF985" s="225"/>
      <c r="AG985" s="273"/>
      <c r="AH985" s="273"/>
      <c r="AI985" s="273"/>
      <c r="AJ985" s="225"/>
    </row>
    <row r="986" spans="2:36" s="79" customFormat="1" ht="132" customHeight="1" x14ac:dyDescent="0.3">
      <c r="B986" s="261" t="s">
        <v>540</v>
      </c>
      <c r="C986" s="225" t="s">
        <v>547</v>
      </c>
      <c r="D986" s="261" t="s">
        <v>106</v>
      </c>
      <c r="E986" s="311" t="s">
        <v>67</v>
      </c>
      <c r="F986" s="299" t="s">
        <v>134</v>
      </c>
      <c r="G986" s="311" t="s">
        <v>147</v>
      </c>
      <c r="H986" s="304" t="s">
        <v>70</v>
      </c>
      <c r="I986" s="304" t="s">
        <v>79</v>
      </c>
      <c r="J986" s="11" t="s">
        <v>208</v>
      </c>
      <c r="K986" s="7" t="s">
        <v>107</v>
      </c>
      <c r="L986" s="7" t="s">
        <v>86</v>
      </c>
      <c r="M986" s="7">
        <v>40</v>
      </c>
      <c r="N986" s="303" t="s">
        <v>108</v>
      </c>
      <c r="O986" s="227" t="s">
        <v>527</v>
      </c>
      <c r="P986" s="261" t="s">
        <v>75</v>
      </c>
      <c r="Q986" s="261" t="s">
        <v>76</v>
      </c>
      <c r="R986" s="309" t="s">
        <v>77</v>
      </c>
      <c r="S986" s="309" t="s">
        <v>109</v>
      </c>
      <c r="T986" s="235">
        <f>V986+Y986</f>
        <v>32099.99</v>
      </c>
      <c r="U986" s="235" t="s">
        <v>79</v>
      </c>
      <c r="V986" s="277">
        <v>27284.99</v>
      </c>
      <c r="W986" s="277" t="s">
        <v>98</v>
      </c>
      <c r="X986" s="277" t="s">
        <v>98</v>
      </c>
      <c r="Y986" s="277">
        <v>4815</v>
      </c>
      <c r="Z986" s="277" t="s">
        <v>98</v>
      </c>
      <c r="AA986" s="277" t="s">
        <v>98</v>
      </c>
      <c r="AB986" s="280">
        <v>2602.6999999999998</v>
      </c>
      <c r="AC986" s="232" t="s">
        <v>149</v>
      </c>
      <c r="AD986" s="292" t="s">
        <v>79</v>
      </c>
      <c r="AE986" s="292">
        <f>V986+Y986</f>
        <v>32099.99</v>
      </c>
      <c r="AF986" s="232" t="s">
        <v>79</v>
      </c>
      <c r="AG986" s="232" t="s">
        <v>33</v>
      </c>
      <c r="AH986" s="273" t="s">
        <v>179</v>
      </c>
      <c r="AI986" s="273" t="s">
        <v>920</v>
      </c>
      <c r="AJ986" s="232"/>
    </row>
    <row r="987" spans="2:36" s="79" customFormat="1" ht="86.1" customHeight="1" x14ac:dyDescent="0.3">
      <c r="B987" s="241"/>
      <c r="C987" s="225"/>
      <c r="D987" s="241"/>
      <c r="E987" s="249"/>
      <c r="F987" s="249"/>
      <c r="G987" s="249"/>
      <c r="H987" s="241"/>
      <c r="I987" s="241"/>
      <c r="J987" s="11" t="s">
        <v>111</v>
      </c>
      <c r="K987" s="7" t="s">
        <v>112</v>
      </c>
      <c r="L987" s="7" t="s">
        <v>85</v>
      </c>
      <c r="M987" s="109">
        <v>1</v>
      </c>
      <c r="N987" s="233"/>
      <c r="O987" s="227"/>
      <c r="P987" s="241"/>
      <c r="Q987" s="241"/>
      <c r="R987" s="255"/>
      <c r="S987" s="255"/>
      <c r="T987" s="236"/>
      <c r="U987" s="236"/>
      <c r="V987" s="278"/>
      <c r="W987" s="278"/>
      <c r="X987" s="278"/>
      <c r="Y987" s="278"/>
      <c r="Z987" s="278"/>
      <c r="AA987" s="278"/>
      <c r="AB987" s="281"/>
      <c r="AC987" s="233"/>
      <c r="AD987" s="257"/>
      <c r="AE987" s="257"/>
      <c r="AF987" s="241"/>
      <c r="AG987" s="233"/>
      <c r="AH987" s="273"/>
      <c r="AI987" s="273"/>
      <c r="AJ987" s="241"/>
    </row>
    <row r="988" spans="2:36" s="79" customFormat="1" ht="59.1" customHeight="1" x14ac:dyDescent="0.3">
      <c r="B988" s="242"/>
      <c r="C988" s="225"/>
      <c r="D988" s="242"/>
      <c r="E988" s="265"/>
      <c r="F988" s="265"/>
      <c r="G988" s="265"/>
      <c r="H988" s="242"/>
      <c r="I988" s="242"/>
      <c r="J988" s="11" t="s">
        <v>127</v>
      </c>
      <c r="K988" s="7" t="s">
        <v>128</v>
      </c>
      <c r="L988" s="7" t="s">
        <v>85</v>
      </c>
      <c r="M988" s="7">
        <v>15</v>
      </c>
      <c r="N988" s="234"/>
      <c r="O988" s="227"/>
      <c r="P988" s="242"/>
      <c r="Q988" s="242"/>
      <c r="R988" s="256"/>
      <c r="S988" s="256"/>
      <c r="T988" s="237"/>
      <c r="U988" s="237"/>
      <c r="V988" s="279"/>
      <c r="W988" s="279"/>
      <c r="X988" s="279"/>
      <c r="Y988" s="279"/>
      <c r="Z988" s="279"/>
      <c r="AA988" s="279"/>
      <c r="AB988" s="282"/>
      <c r="AC988" s="234"/>
      <c r="AD988" s="258"/>
      <c r="AE988" s="258"/>
      <c r="AF988" s="242"/>
      <c r="AG988" s="234"/>
      <c r="AH988" s="273"/>
      <c r="AI988" s="273"/>
      <c r="AJ988" s="242"/>
    </row>
    <row r="989" spans="2:36" s="79" customFormat="1" ht="132" customHeight="1" x14ac:dyDescent="0.3">
      <c r="B989" s="261" t="s">
        <v>1001</v>
      </c>
      <c r="C989" s="225" t="s">
        <v>549</v>
      </c>
      <c r="D989" s="261" t="s">
        <v>106</v>
      </c>
      <c r="E989" s="311" t="s">
        <v>67</v>
      </c>
      <c r="F989" s="299" t="s">
        <v>134</v>
      </c>
      <c r="G989" s="311" t="s">
        <v>147</v>
      </c>
      <c r="H989" s="304" t="s">
        <v>70</v>
      </c>
      <c r="I989" s="304" t="s">
        <v>79</v>
      </c>
      <c r="J989" s="11" t="s">
        <v>208</v>
      </c>
      <c r="K989" s="7" t="s">
        <v>107</v>
      </c>
      <c r="L989" s="7" t="s">
        <v>86</v>
      </c>
      <c r="M989" s="7">
        <v>40</v>
      </c>
      <c r="N989" s="303" t="s">
        <v>108</v>
      </c>
      <c r="O989" s="227" t="s">
        <v>527</v>
      </c>
      <c r="P989" s="261" t="s">
        <v>75</v>
      </c>
      <c r="Q989" s="261" t="s">
        <v>76</v>
      </c>
      <c r="R989" s="309" t="s">
        <v>77</v>
      </c>
      <c r="S989" s="309" t="s">
        <v>109</v>
      </c>
      <c r="T989" s="235">
        <f>V989+Y989</f>
        <v>48792</v>
      </c>
      <c r="U989" s="235" t="s">
        <v>79</v>
      </c>
      <c r="V989" s="277">
        <v>41473.199999999997</v>
      </c>
      <c r="W989" s="277" t="s">
        <v>98</v>
      </c>
      <c r="X989" s="280" t="s">
        <v>98</v>
      </c>
      <c r="Y989" s="277">
        <v>7318.8</v>
      </c>
      <c r="Z989" s="277" t="s">
        <v>98</v>
      </c>
      <c r="AA989" s="280" t="s">
        <v>98</v>
      </c>
      <c r="AB989" s="280">
        <v>3956.11</v>
      </c>
      <c r="AC989" s="232" t="s">
        <v>149</v>
      </c>
      <c r="AD989" s="292" t="s">
        <v>79</v>
      </c>
      <c r="AE989" s="292">
        <f>V989+Y989</f>
        <v>48792</v>
      </c>
      <c r="AF989" s="232" t="s">
        <v>79</v>
      </c>
      <c r="AG989" s="232" t="s">
        <v>33</v>
      </c>
      <c r="AH989" s="273" t="s">
        <v>248</v>
      </c>
      <c r="AI989" s="273" t="s">
        <v>253</v>
      </c>
      <c r="AJ989" s="232"/>
    </row>
    <row r="990" spans="2:36" s="79" customFormat="1" ht="86.1" customHeight="1" x14ac:dyDescent="0.3">
      <c r="B990" s="241"/>
      <c r="C990" s="225"/>
      <c r="D990" s="241"/>
      <c r="E990" s="249"/>
      <c r="F990" s="249"/>
      <c r="G990" s="249"/>
      <c r="H990" s="241"/>
      <c r="I990" s="241"/>
      <c r="J990" s="11" t="s">
        <v>111</v>
      </c>
      <c r="K990" s="7" t="s">
        <v>112</v>
      </c>
      <c r="L990" s="7" t="s">
        <v>85</v>
      </c>
      <c r="M990" s="7">
        <v>1</v>
      </c>
      <c r="N990" s="233"/>
      <c r="O990" s="227"/>
      <c r="P990" s="241"/>
      <c r="Q990" s="241"/>
      <c r="R990" s="255"/>
      <c r="S990" s="255"/>
      <c r="T990" s="236"/>
      <c r="U990" s="236"/>
      <c r="V990" s="278"/>
      <c r="W990" s="278"/>
      <c r="X990" s="281"/>
      <c r="Y990" s="278"/>
      <c r="Z990" s="278"/>
      <c r="AA990" s="281"/>
      <c r="AB990" s="281"/>
      <c r="AC990" s="233"/>
      <c r="AD990" s="257"/>
      <c r="AE990" s="257"/>
      <c r="AF990" s="241"/>
      <c r="AG990" s="233"/>
      <c r="AH990" s="273"/>
      <c r="AI990" s="273"/>
      <c r="AJ990" s="241"/>
    </row>
    <row r="991" spans="2:36" s="79" customFormat="1" ht="59.1" customHeight="1" x14ac:dyDescent="0.3">
      <c r="B991" s="242"/>
      <c r="C991" s="225"/>
      <c r="D991" s="242"/>
      <c r="E991" s="265"/>
      <c r="F991" s="265"/>
      <c r="G991" s="265"/>
      <c r="H991" s="242"/>
      <c r="I991" s="242"/>
      <c r="J991" s="11" t="s">
        <v>127</v>
      </c>
      <c r="K991" s="7" t="s">
        <v>128</v>
      </c>
      <c r="L991" s="7" t="s">
        <v>85</v>
      </c>
      <c r="M991" s="7">
        <v>24</v>
      </c>
      <c r="N991" s="234"/>
      <c r="O991" s="227"/>
      <c r="P991" s="242"/>
      <c r="Q991" s="242"/>
      <c r="R991" s="256"/>
      <c r="S991" s="256"/>
      <c r="T991" s="237"/>
      <c r="U991" s="237"/>
      <c r="V991" s="279"/>
      <c r="W991" s="279"/>
      <c r="X991" s="282"/>
      <c r="Y991" s="279"/>
      <c r="Z991" s="279"/>
      <c r="AA991" s="282"/>
      <c r="AB991" s="282"/>
      <c r="AC991" s="234"/>
      <c r="AD991" s="258"/>
      <c r="AE991" s="258"/>
      <c r="AF991" s="242"/>
      <c r="AG991" s="234"/>
      <c r="AH991" s="273"/>
      <c r="AI991" s="273"/>
      <c r="AJ991" s="242"/>
    </row>
    <row r="992" spans="2:36" s="79" customFormat="1" ht="132" customHeight="1" x14ac:dyDescent="0.3">
      <c r="B992" s="261" t="s">
        <v>272</v>
      </c>
      <c r="C992" s="261" t="s">
        <v>273</v>
      </c>
      <c r="D992" s="261" t="s">
        <v>106</v>
      </c>
      <c r="E992" s="311" t="s">
        <v>67</v>
      </c>
      <c r="F992" s="299" t="s">
        <v>134</v>
      </c>
      <c r="G992" s="311" t="s">
        <v>147</v>
      </c>
      <c r="H992" s="304" t="s">
        <v>70</v>
      </c>
      <c r="I992" s="304" t="s">
        <v>79</v>
      </c>
      <c r="J992" s="11" t="s">
        <v>208</v>
      </c>
      <c r="K992" s="7" t="s">
        <v>107</v>
      </c>
      <c r="L992" s="7" t="s">
        <v>86</v>
      </c>
      <c r="M992" s="7">
        <v>40</v>
      </c>
      <c r="N992" s="303" t="s">
        <v>108</v>
      </c>
      <c r="O992" s="261" t="s">
        <v>300</v>
      </c>
      <c r="P992" s="261" t="s">
        <v>75</v>
      </c>
      <c r="Q992" s="261" t="s">
        <v>76</v>
      </c>
      <c r="R992" s="309" t="s">
        <v>77</v>
      </c>
      <c r="S992" s="309" t="s">
        <v>109</v>
      </c>
      <c r="T992" s="235">
        <f>V992+Y992</f>
        <v>428000</v>
      </c>
      <c r="U992" s="235" t="s">
        <v>79</v>
      </c>
      <c r="V992" s="238">
        <v>363800</v>
      </c>
      <c r="W992" s="238" t="s">
        <v>79</v>
      </c>
      <c r="X992" s="238" t="s">
        <v>79</v>
      </c>
      <c r="Y992" s="238">
        <v>64200</v>
      </c>
      <c r="Z992" s="238" t="s">
        <v>98</v>
      </c>
      <c r="AA992" s="238" t="s">
        <v>79</v>
      </c>
      <c r="AB992" s="238">
        <v>37217.4</v>
      </c>
      <c r="AC992" s="232" t="s">
        <v>149</v>
      </c>
      <c r="AD992" s="292" t="s">
        <v>79</v>
      </c>
      <c r="AE992" s="292">
        <f>V992+Y992</f>
        <v>428000</v>
      </c>
      <c r="AF992" s="232" t="s">
        <v>79</v>
      </c>
      <c r="AG992" s="232" t="s">
        <v>33</v>
      </c>
      <c r="AH992" s="303" t="s">
        <v>157</v>
      </c>
      <c r="AI992" s="232" t="s">
        <v>158</v>
      </c>
      <c r="AJ992" s="232"/>
    </row>
    <row r="993" spans="2:36" s="79" customFormat="1" ht="86.1" customHeight="1" x14ac:dyDescent="0.3">
      <c r="B993" s="241"/>
      <c r="C993" s="241"/>
      <c r="D993" s="241"/>
      <c r="E993" s="249"/>
      <c r="F993" s="249"/>
      <c r="G993" s="249"/>
      <c r="H993" s="241"/>
      <c r="I993" s="241"/>
      <c r="J993" s="11" t="s">
        <v>111</v>
      </c>
      <c r="K993" s="7" t="s">
        <v>112</v>
      </c>
      <c r="L993" s="7" t="s">
        <v>85</v>
      </c>
      <c r="M993" s="7">
        <v>2</v>
      </c>
      <c r="N993" s="233"/>
      <c r="O993" s="241"/>
      <c r="P993" s="241"/>
      <c r="Q993" s="241"/>
      <c r="R993" s="255"/>
      <c r="S993" s="255"/>
      <c r="T993" s="236"/>
      <c r="U993" s="236"/>
      <c r="V993" s="239"/>
      <c r="W993" s="239"/>
      <c r="X993" s="239"/>
      <c r="Y993" s="239"/>
      <c r="Z993" s="239"/>
      <c r="AA993" s="239"/>
      <c r="AB993" s="239"/>
      <c r="AC993" s="233"/>
      <c r="AD993" s="257"/>
      <c r="AE993" s="257"/>
      <c r="AF993" s="241"/>
      <c r="AG993" s="233"/>
      <c r="AH993" s="233"/>
      <c r="AI993" s="233"/>
      <c r="AJ993" s="241"/>
    </row>
    <row r="994" spans="2:36" s="79" customFormat="1" ht="59.1" customHeight="1" x14ac:dyDescent="0.3">
      <c r="B994" s="242"/>
      <c r="C994" s="242"/>
      <c r="D994" s="242"/>
      <c r="E994" s="265"/>
      <c r="F994" s="265"/>
      <c r="G994" s="265"/>
      <c r="H994" s="242"/>
      <c r="I994" s="242"/>
      <c r="J994" s="11" t="s">
        <v>127</v>
      </c>
      <c r="K994" s="7" t="s">
        <v>128</v>
      </c>
      <c r="L994" s="7" t="s">
        <v>85</v>
      </c>
      <c r="M994" s="63">
        <v>151</v>
      </c>
      <c r="N994" s="234"/>
      <c r="O994" s="242"/>
      <c r="P994" s="242"/>
      <c r="Q994" s="242"/>
      <c r="R994" s="256"/>
      <c r="S994" s="256"/>
      <c r="T994" s="237"/>
      <c r="U994" s="237"/>
      <c r="V994" s="240"/>
      <c r="W994" s="240"/>
      <c r="X994" s="240"/>
      <c r="Y994" s="240"/>
      <c r="Z994" s="240"/>
      <c r="AA994" s="240"/>
      <c r="AB994" s="240"/>
      <c r="AC994" s="234"/>
      <c r="AD994" s="258"/>
      <c r="AE994" s="258"/>
      <c r="AF994" s="242"/>
      <c r="AG994" s="234"/>
      <c r="AH994" s="234"/>
      <c r="AI994" s="234"/>
      <c r="AJ994" s="242"/>
    </row>
    <row r="995" spans="2:36" s="90" customFormat="1" ht="52.2" customHeight="1" x14ac:dyDescent="0.3">
      <c r="B995" s="225" t="s">
        <v>302</v>
      </c>
      <c r="C995" s="225" t="s">
        <v>303</v>
      </c>
      <c r="D995" s="225" t="s">
        <v>66</v>
      </c>
      <c r="E995" s="227" t="s">
        <v>67</v>
      </c>
      <c r="F995" s="227" t="s">
        <v>132</v>
      </c>
      <c r="G995" s="227" t="s">
        <v>69</v>
      </c>
      <c r="H995" s="225" t="s">
        <v>70</v>
      </c>
      <c r="I995" s="225" t="s">
        <v>79</v>
      </c>
      <c r="J995" s="11" t="s">
        <v>113</v>
      </c>
      <c r="K995" s="7" t="s">
        <v>114</v>
      </c>
      <c r="L995" s="7" t="s">
        <v>115</v>
      </c>
      <c r="M995" s="7">
        <v>4</v>
      </c>
      <c r="N995" s="273" t="s">
        <v>108</v>
      </c>
      <c r="O995" s="225" t="s">
        <v>304</v>
      </c>
      <c r="P995" s="225" t="s">
        <v>75</v>
      </c>
      <c r="Q995" s="225" t="s">
        <v>76</v>
      </c>
      <c r="R995" s="274" t="s">
        <v>77</v>
      </c>
      <c r="S995" s="274" t="s">
        <v>109</v>
      </c>
      <c r="T995" s="275">
        <f>V995+Y995</f>
        <v>299600</v>
      </c>
      <c r="U995" s="275" t="s">
        <v>79</v>
      </c>
      <c r="V995" s="276">
        <v>254660</v>
      </c>
      <c r="W995" s="276" t="s">
        <v>79</v>
      </c>
      <c r="X995" s="276" t="s">
        <v>79</v>
      </c>
      <c r="Y995" s="276">
        <v>44940</v>
      </c>
      <c r="Z995" s="276" t="s">
        <v>79</v>
      </c>
      <c r="AA995" s="276" t="s">
        <v>79</v>
      </c>
      <c r="AB995" s="276">
        <v>26052.17</v>
      </c>
      <c r="AC995" s="273" t="s">
        <v>80</v>
      </c>
      <c r="AD995" s="272" t="s">
        <v>79</v>
      </c>
      <c r="AE995" s="272">
        <f>V995+Y995</f>
        <v>299600</v>
      </c>
      <c r="AF995" s="273" t="s">
        <v>79</v>
      </c>
      <c r="AG995" s="273" t="s">
        <v>33</v>
      </c>
      <c r="AH995" s="273" t="s">
        <v>176</v>
      </c>
      <c r="AI995" s="273" t="s">
        <v>161</v>
      </c>
      <c r="AJ995" s="273"/>
    </row>
    <row r="996" spans="2:36" s="90" customFormat="1" ht="55.2" x14ac:dyDescent="0.3">
      <c r="B996" s="225"/>
      <c r="C996" s="225"/>
      <c r="D996" s="225"/>
      <c r="E996" s="227"/>
      <c r="F996" s="227"/>
      <c r="G996" s="227"/>
      <c r="H996" s="225"/>
      <c r="I996" s="225"/>
      <c r="J996" s="11" t="s">
        <v>116</v>
      </c>
      <c r="K996" s="7" t="s">
        <v>117</v>
      </c>
      <c r="L996" s="7" t="s">
        <v>85</v>
      </c>
      <c r="M996" s="7">
        <v>2</v>
      </c>
      <c r="N996" s="273"/>
      <c r="O996" s="225"/>
      <c r="P996" s="225"/>
      <c r="Q996" s="225"/>
      <c r="R996" s="274"/>
      <c r="S996" s="274"/>
      <c r="T996" s="275"/>
      <c r="U996" s="275"/>
      <c r="V996" s="276"/>
      <c r="W996" s="276"/>
      <c r="X996" s="276"/>
      <c r="Y996" s="276"/>
      <c r="Z996" s="276"/>
      <c r="AA996" s="276"/>
      <c r="AB996" s="276"/>
      <c r="AC996" s="273"/>
      <c r="AD996" s="272"/>
      <c r="AE996" s="272"/>
      <c r="AF996" s="225"/>
      <c r="AG996" s="273"/>
      <c r="AH996" s="273"/>
      <c r="AI996" s="273"/>
      <c r="AJ996" s="225"/>
    </row>
    <row r="997" spans="2:36" s="90" customFormat="1" ht="41.4" x14ac:dyDescent="0.3">
      <c r="B997" s="225"/>
      <c r="C997" s="225"/>
      <c r="D997" s="225"/>
      <c r="E997" s="227"/>
      <c r="F997" s="227"/>
      <c r="G997" s="227"/>
      <c r="H997" s="225"/>
      <c r="I997" s="225"/>
      <c r="J997" s="11" t="s">
        <v>209</v>
      </c>
      <c r="K997" s="7" t="s">
        <v>118</v>
      </c>
      <c r="L997" s="7" t="s">
        <v>119</v>
      </c>
      <c r="M997" s="7">
        <v>2</v>
      </c>
      <c r="N997" s="273"/>
      <c r="O997" s="225"/>
      <c r="P997" s="225"/>
      <c r="Q997" s="225"/>
      <c r="R997" s="274"/>
      <c r="S997" s="274"/>
      <c r="T997" s="275"/>
      <c r="U997" s="275"/>
      <c r="V997" s="276"/>
      <c r="W997" s="276"/>
      <c r="X997" s="276"/>
      <c r="Y997" s="276"/>
      <c r="Z997" s="276"/>
      <c r="AA997" s="276"/>
      <c r="AB997" s="276"/>
      <c r="AC997" s="273"/>
      <c r="AD997" s="272"/>
      <c r="AE997" s="272"/>
      <c r="AF997" s="225"/>
      <c r="AG997" s="273"/>
      <c r="AH997" s="273"/>
      <c r="AI997" s="273"/>
      <c r="AJ997" s="225"/>
    </row>
    <row r="998" spans="2:36" s="90" customFormat="1" ht="27.6" x14ac:dyDescent="0.3">
      <c r="B998" s="225"/>
      <c r="C998" s="225"/>
      <c r="D998" s="225"/>
      <c r="E998" s="227"/>
      <c r="F998" s="227"/>
      <c r="G998" s="227"/>
      <c r="H998" s="225"/>
      <c r="I998" s="225"/>
      <c r="J998" s="11" t="s">
        <v>120</v>
      </c>
      <c r="K998" s="7" t="s">
        <v>121</v>
      </c>
      <c r="L998" s="7" t="s">
        <v>119</v>
      </c>
      <c r="M998" s="63">
        <v>2</v>
      </c>
      <c r="N998" s="273"/>
      <c r="O998" s="225"/>
      <c r="P998" s="225"/>
      <c r="Q998" s="225"/>
      <c r="R998" s="274"/>
      <c r="S998" s="274"/>
      <c r="T998" s="275"/>
      <c r="U998" s="275"/>
      <c r="V998" s="276"/>
      <c r="W998" s="276"/>
      <c r="X998" s="276"/>
      <c r="Y998" s="276"/>
      <c r="Z998" s="276"/>
      <c r="AA998" s="276"/>
      <c r="AB998" s="276"/>
      <c r="AC998" s="273"/>
      <c r="AD998" s="272"/>
      <c r="AE998" s="272"/>
      <c r="AF998" s="225"/>
      <c r="AG998" s="273"/>
      <c r="AH998" s="273"/>
      <c r="AI998" s="273"/>
      <c r="AJ998" s="225"/>
    </row>
    <row r="999" spans="2:36" s="79" customFormat="1" ht="132" customHeight="1" x14ac:dyDescent="0.3">
      <c r="B999" s="225" t="s">
        <v>301</v>
      </c>
      <c r="C999" s="225" t="s">
        <v>305</v>
      </c>
      <c r="D999" s="225" t="s">
        <v>106</v>
      </c>
      <c r="E999" s="227" t="s">
        <v>67</v>
      </c>
      <c r="F999" s="227" t="s">
        <v>134</v>
      </c>
      <c r="G999" s="227" t="s">
        <v>147</v>
      </c>
      <c r="H999" s="225" t="s">
        <v>70</v>
      </c>
      <c r="I999" s="225" t="s">
        <v>79</v>
      </c>
      <c r="J999" s="11" t="s">
        <v>208</v>
      </c>
      <c r="K999" s="7" t="s">
        <v>107</v>
      </c>
      <c r="L999" s="7" t="s">
        <v>86</v>
      </c>
      <c r="M999" s="7">
        <v>40</v>
      </c>
      <c r="N999" s="273" t="s">
        <v>108</v>
      </c>
      <c r="O999" s="225" t="s">
        <v>306</v>
      </c>
      <c r="P999" s="225" t="s">
        <v>75</v>
      </c>
      <c r="Q999" s="225" t="s">
        <v>76</v>
      </c>
      <c r="R999" s="274" t="s">
        <v>77</v>
      </c>
      <c r="S999" s="274" t="s">
        <v>109</v>
      </c>
      <c r="T999" s="275">
        <f>V999+Y999</f>
        <v>271437.59999999998</v>
      </c>
      <c r="U999" s="275" t="s">
        <v>79</v>
      </c>
      <c r="V999" s="238">
        <v>230721.96</v>
      </c>
      <c r="W999" s="276" t="s">
        <v>79</v>
      </c>
      <c r="X999" s="276" t="s">
        <v>79</v>
      </c>
      <c r="Y999" s="276">
        <v>40715.64</v>
      </c>
      <c r="Z999" s="276" t="s">
        <v>98</v>
      </c>
      <c r="AA999" s="276" t="s">
        <v>79</v>
      </c>
      <c r="AB999" s="276">
        <v>23603.27</v>
      </c>
      <c r="AC999" s="273" t="s">
        <v>149</v>
      </c>
      <c r="AD999" s="272" t="s">
        <v>79</v>
      </c>
      <c r="AE999" s="272">
        <f>V999+Y999</f>
        <v>271437.59999999998</v>
      </c>
      <c r="AF999" s="273" t="s">
        <v>79</v>
      </c>
      <c r="AG999" s="273" t="s">
        <v>33</v>
      </c>
      <c r="AH999" s="273" t="s">
        <v>248</v>
      </c>
      <c r="AI999" s="273" t="s">
        <v>167</v>
      </c>
      <c r="AJ999" s="273"/>
    </row>
    <row r="1000" spans="2:36" s="79" customFormat="1" ht="86.1" customHeight="1" x14ac:dyDescent="0.3">
      <c r="B1000" s="225"/>
      <c r="C1000" s="225"/>
      <c r="D1000" s="225"/>
      <c r="E1000" s="227"/>
      <c r="F1000" s="227"/>
      <c r="G1000" s="227"/>
      <c r="H1000" s="225"/>
      <c r="I1000" s="225"/>
      <c r="J1000" s="11" t="s">
        <v>111</v>
      </c>
      <c r="K1000" s="7" t="s">
        <v>112</v>
      </c>
      <c r="L1000" s="7" t="s">
        <v>85</v>
      </c>
      <c r="M1000" s="7">
        <v>3</v>
      </c>
      <c r="N1000" s="273"/>
      <c r="O1000" s="225"/>
      <c r="P1000" s="225"/>
      <c r="Q1000" s="225"/>
      <c r="R1000" s="274"/>
      <c r="S1000" s="274"/>
      <c r="T1000" s="275"/>
      <c r="U1000" s="275"/>
      <c r="V1000" s="239"/>
      <c r="W1000" s="276"/>
      <c r="X1000" s="276"/>
      <c r="Y1000" s="276"/>
      <c r="Z1000" s="276"/>
      <c r="AA1000" s="276"/>
      <c r="AB1000" s="276"/>
      <c r="AC1000" s="273"/>
      <c r="AD1000" s="272"/>
      <c r="AE1000" s="272"/>
      <c r="AF1000" s="225"/>
      <c r="AG1000" s="273"/>
      <c r="AH1000" s="273"/>
      <c r="AI1000" s="273"/>
      <c r="AJ1000" s="225"/>
    </row>
    <row r="1001" spans="2:36" s="79" customFormat="1" ht="59.1" customHeight="1" x14ac:dyDescent="0.3">
      <c r="B1001" s="225"/>
      <c r="C1001" s="225"/>
      <c r="D1001" s="225"/>
      <c r="E1001" s="227"/>
      <c r="F1001" s="227"/>
      <c r="G1001" s="227"/>
      <c r="H1001" s="225"/>
      <c r="I1001" s="225"/>
      <c r="J1001" s="11" t="s">
        <v>127</v>
      </c>
      <c r="K1001" s="7" t="s">
        <v>128</v>
      </c>
      <c r="L1001" s="7" t="s">
        <v>85</v>
      </c>
      <c r="M1001" s="63">
        <v>200</v>
      </c>
      <c r="N1001" s="273"/>
      <c r="O1001" s="225"/>
      <c r="P1001" s="225"/>
      <c r="Q1001" s="225"/>
      <c r="R1001" s="274"/>
      <c r="S1001" s="274"/>
      <c r="T1001" s="275"/>
      <c r="U1001" s="275"/>
      <c r="V1001" s="240"/>
      <c r="W1001" s="276"/>
      <c r="X1001" s="276"/>
      <c r="Y1001" s="276"/>
      <c r="Z1001" s="276"/>
      <c r="AA1001" s="276"/>
      <c r="AB1001" s="276"/>
      <c r="AC1001" s="273"/>
      <c r="AD1001" s="272"/>
      <c r="AE1001" s="272"/>
      <c r="AF1001" s="225"/>
      <c r="AG1001" s="273"/>
      <c r="AH1001" s="273"/>
      <c r="AI1001" s="273"/>
      <c r="AJ1001" s="225"/>
    </row>
    <row r="1002" spans="2:36" s="90" customFormat="1" ht="52.2" customHeight="1" x14ac:dyDescent="0.3">
      <c r="B1002" s="225" t="s">
        <v>1111</v>
      </c>
      <c r="C1002" s="225" t="s">
        <v>303</v>
      </c>
      <c r="D1002" s="225" t="s">
        <v>66</v>
      </c>
      <c r="E1002" s="227" t="s">
        <v>67</v>
      </c>
      <c r="F1002" s="227" t="s">
        <v>132</v>
      </c>
      <c r="G1002" s="227" t="s">
        <v>69</v>
      </c>
      <c r="H1002" s="225" t="s">
        <v>70</v>
      </c>
      <c r="I1002" s="225" t="s">
        <v>79</v>
      </c>
      <c r="J1002" s="11" t="s">
        <v>113</v>
      </c>
      <c r="K1002" s="7" t="s">
        <v>114</v>
      </c>
      <c r="L1002" s="7" t="s">
        <v>115</v>
      </c>
      <c r="M1002" s="7">
        <v>1</v>
      </c>
      <c r="N1002" s="273" t="s">
        <v>108</v>
      </c>
      <c r="O1002" s="225" t="s">
        <v>304</v>
      </c>
      <c r="P1002" s="225" t="s">
        <v>75</v>
      </c>
      <c r="Q1002" s="225" t="s">
        <v>76</v>
      </c>
      <c r="R1002" s="274" t="s">
        <v>77</v>
      </c>
      <c r="S1002" s="274" t="s">
        <v>109</v>
      </c>
      <c r="T1002" s="275">
        <f>V1002+Y1002</f>
        <v>75072.3</v>
      </c>
      <c r="U1002" s="275" t="s">
        <v>79</v>
      </c>
      <c r="V1002" s="276">
        <v>63811.45</v>
      </c>
      <c r="W1002" s="276" t="s">
        <v>79</v>
      </c>
      <c r="X1002" s="276" t="s">
        <v>79</v>
      </c>
      <c r="Y1002" s="276">
        <v>11260.85</v>
      </c>
      <c r="Z1002" s="276" t="s">
        <v>79</v>
      </c>
      <c r="AA1002" s="276" t="s">
        <v>79</v>
      </c>
      <c r="AB1002" s="276">
        <v>6100.96</v>
      </c>
      <c r="AC1002" s="273" t="s">
        <v>80</v>
      </c>
      <c r="AD1002" s="272" t="s">
        <v>79</v>
      </c>
      <c r="AE1002" s="272">
        <f>V1002+Y1002</f>
        <v>75072.3</v>
      </c>
      <c r="AF1002" s="273" t="s">
        <v>79</v>
      </c>
      <c r="AG1002" s="273" t="s">
        <v>33</v>
      </c>
      <c r="AH1002" s="273" t="s">
        <v>166</v>
      </c>
      <c r="AI1002" s="273" t="s">
        <v>233</v>
      </c>
      <c r="AJ1002" s="273"/>
    </row>
    <row r="1003" spans="2:36" s="90" customFormat="1" ht="55.2" x14ac:dyDescent="0.3">
      <c r="B1003" s="225"/>
      <c r="C1003" s="225"/>
      <c r="D1003" s="225"/>
      <c r="E1003" s="227"/>
      <c r="F1003" s="227"/>
      <c r="G1003" s="227"/>
      <c r="H1003" s="225"/>
      <c r="I1003" s="225"/>
      <c r="J1003" s="11" t="s">
        <v>116</v>
      </c>
      <c r="K1003" s="7" t="s">
        <v>117</v>
      </c>
      <c r="L1003" s="7" t="s">
        <v>85</v>
      </c>
      <c r="M1003" s="7">
        <v>1</v>
      </c>
      <c r="N1003" s="273"/>
      <c r="O1003" s="225"/>
      <c r="P1003" s="225"/>
      <c r="Q1003" s="225"/>
      <c r="R1003" s="274"/>
      <c r="S1003" s="274"/>
      <c r="T1003" s="275"/>
      <c r="U1003" s="275"/>
      <c r="V1003" s="276"/>
      <c r="W1003" s="276"/>
      <c r="X1003" s="276"/>
      <c r="Y1003" s="276"/>
      <c r="Z1003" s="276"/>
      <c r="AA1003" s="276"/>
      <c r="AB1003" s="276"/>
      <c r="AC1003" s="273"/>
      <c r="AD1003" s="272"/>
      <c r="AE1003" s="272"/>
      <c r="AF1003" s="225"/>
      <c r="AG1003" s="273"/>
      <c r="AH1003" s="273"/>
      <c r="AI1003" s="273"/>
      <c r="AJ1003" s="225"/>
    </row>
    <row r="1004" spans="2:36" s="90" customFormat="1" ht="41.4" x14ac:dyDescent="0.3">
      <c r="B1004" s="225"/>
      <c r="C1004" s="225"/>
      <c r="D1004" s="225"/>
      <c r="E1004" s="227"/>
      <c r="F1004" s="227"/>
      <c r="G1004" s="227"/>
      <c r="H1004" s="225"/>
      <c r="I1004" s="225"/>
      <c r="J1004" s="11" t="s">
        <v>209</v>
      </c>
      <c r="K1004" s="7" t="s">
        <v>118</v>
      </c>
      <c r="L1004" s="7" t="s">
        <v>119</v>
      </c>
      <c r="M1004" s="7">
        <v>1</v>
      </c>
      <c r="N1004" s="273"/>
      <c r="O1004" s="225"/>
      <c r="P1004" s="225"/>
      <c r="Q1004" s="225"/>
      <c r="R1004" s="274"/>
      <c r="S1004" s="274"/>
      <c r="T1004" s="275"/>
      <c r="U1004" s="275"/>
      <c r="V1004" s="276"/>
      <c r="W1004" s="276"/>
      <c r="X1004" s="276"/>
      <c r="Y1004" s="276"/>
      <c r="Z1004" s="276"/>
      <c r="AA1004" s="276"/>
      <c r="AB1004" s="276"/>
      <c r="AC1004" s="273"/>
      <c r="AD1004" s="272"/>
      <c r="AE1004" s="272"/>
      <c r="AF1004" s="225"/>
      <c r="AG1004" s="273"/>
      <c r="AH1004" s="273"/>
      <c r="AI1004" s="273"/>
      <c r="AJ1004" s="225"/>
    </row>
    <row r="1005" spans="2:36" s="90" customFormat="1" ht="27.6" x14ac:dyDescent="0.3">
      <c r="B1005" s="225"/>
      <c r="C1005" s="225"/>
      <c r="D1005" s="225"/>
      <c r="E1005" s="227"/>
      <c r="F1005" s="227"/>
      <c r="G1005" s="227"/>
      <c r="H1005" s="225"/>
      <c r="I1005" s="225"/>
      <c r="J1005" s="11" t="s">
        <v>120</v>
      </c>
      <c r="K1005" s="7" t="s">
        <v>121</v>
      </c>
      <c r="L1005" s="7" t="s">
        <v>119</v>
      </c>
      <c r="M1005" s="7">
        <v>1</v>
      </c>
      <c r="N1005" s="273"/>
      <c r="O1005" s="225"/>
      <c r="P1005" s="225"/>
      <c r="Q1005" s="225"/>
      <c r="R1005" s="274"/>
      <c r="S1005" s="274"/>
      <c r="T1005" s="275"/>
      <c r="U1005" s="275"/>
      <c r="V1005" s="276"/>
      <c r="W1005" s="276"/>
      <c r="X1005" s="276"/>
      <c r="Y1005" s="276"/>
      <c r="Z1005" s="276"/>
      <c r="AA1005" s="276"/>
      <c r="AB1005" s="276"/>
      <c r="AC1005" s="273"/>
      <c r="AD1005" s="272"/>
      <c r="AE1005" s="272"/>
      <c r="AF1005" s="225"/>
      <c r="AG1005" s="273"/>
      <c r="AH1005" s="273"/>
      <c r="AI1005" s="273"/>
      <c r="AJ1005" s="225"/>
    </row>
    <row r="1006" spans="2:36" s="79" customFormat="1" ht="132" customHeight="1" x14ac:dyDescent="0.3">
      <c r="B1006" s="261" t="s">
        <v>479</v>
      </c>
      <c r="C1006" s="448" t="s">
        <v>485</v>
      </c>
      <c r="D1006" s="261" t="s">
        <v>106</v>
      </c>
      <c r="E1006" s="311" t="s">
        <v>67</v>
      </c>
      <c r="F1006" s="299" t="s">
        <v>134</v>
      </c>
      <c r="G1006" s="311" t="s">
        <v>147</v>
      </c>
      <c r="H1006" s="304" t="s">
        <v>70</v>
      </c>
      <c r="I1006" s="304" t="s">
        <v>79</v>
      </c>
      <c r="J1006" s="11" t="s">
        <v>208</v>
      </c>
      <c r="K1006" s="7" t="s">
        <v>107</v>
      </c>
      <c r="L1006" s="7" t="s">
        <v>86</v>
      </c>
      <c r="M1006" s="7">
        <v>40</v>
      </c>
      <c r="N1006" s="303" t="s">
        <v>108</v>
      </c>
      <c r="O1006" s="261" t="s">
        <v>361</v>
      </c>
      <c r="P1006" s="261" t="s">
        <v>75</v>
      </c>
      <c r="Q1006" s="261" t="s">
        <v>76</v>
      </c>
      <c r="R1006" s="309" t="s">
        <v>77</v>
      </c>
      <c r="S1006" s="309" t="s">
        <v>109</v>
      </c>
      <c r="T1006" s="235">
        <f>V1006+Y1006</f>
        <v>352381.87</v>
      </c>
      <c r="U1006" s="235" t="s">
        <v>79</v>
      </c>
      <c r="V1006" s="503">
        <v>299524.59000000003</v>
      </c>
      <c r="W1006" s="276" t="s">
        <v>79</v>
      </c>
      <c r="X1006" s="276" t="s">
        <v>79</v>
      </c>
      <c r="Y1006" s="503">
        <v>52857.279999999999</v>
      </c>
      <c r="Z1006" s="276" t="s">
        <v>98</v>
      </c>
      <c r="AA1006" s="276" t="s">
        <v>79</v>
      </c>
      <c r="AB1006" s="503">
        <v>28571.51</v>
      </c>
      <c r="AC1006" s="232" t="s">
        <v>149</v>
      </c>
      <c r="AD1006" s="292" t="s">
        <v>79</v>
      </c>
      <c r="AE1006" s="292">
        <f>V1006+Y1006</f>
        <v>352381.87</v>
      </c>
      <c r="AF1006" s="232" t="s">
        <v>79</v>
      </c>
      <c r="AG1006" s="232" t="s">
        <v>33</v>
      </c>
      <c r="AH1006" s="303" t="s">
        <v>174</v>
      </c>
      <c r="AI1006" s="232" t="s">
        <v>157</v>
      </c>
      <c r="AJ1006" s="232"/>
    </row>
    <row r="1007" spans="2:36" s="79" customFormat="1" ht="86.1" customHeight="1" x14ac:dyDescent="0.3">
      <c r="B1007" s="241"/>
      <c r="C1007" s="449"/>
      <c r="D1007" s="241"/>
      <c r="E1007" s="249"/>
      <c r="F1007" s="249"/>
      <c r="G1007" s="249"/>
      <c r="H1007" s="241"/>
      <c r="I1007" s="241"/>
      <c r="J1007" s="11" t="s">
        <v>111</v>
      </c>
      <c r="K1007" s="7" t="s">
        <v>112</v>
      </c>
      <c r="L1007" s="7" t="s">
        <v>85</v>
      </c>
      <c r="M1007" s="7">
        <v>4</v>
      </c>
      <c r="N1007" s="233"/>
      <c r="O1007" s="241"/>
      <c r="P1007" s="241"/>
      <c r="Q1007" s="241"/>
      <c r="R1007" s="255"/>
      <c r="S1007" s="255"/>
      <c r="T1007" s="236"/>
      <c r="U1007" s="236"/>
      <c r="V1007" s="504"/>
      <c r="W1007" s="276"/>
      <c r="X1007" s="276"/>
      <c r="Y1007" s="504"/>
      <c r="Z1007" s="276"/>
      <c r="AA1007" s="276"/>
      <c r="AB1007" s="504"/>
      <c r="AC1007" s="233"/>
      <c r="AD1007" s="257"/>
      <c r="AE1007" s="257"/>
      <c r="AF1007" s="241"/>
      <c r="AG1007" s="233"/>
      <c r="AH1007" s="233"/>
      <c r="AI1007" s="233"/>
      <c r="AJ1007" s="241"/>
    </row>
    <row r="1008" spans="2:36" s="79" customFormat="1" ht="59.1" customHeight="1" x14ac:dyDescent="0.3">
      <c r="B1008" s="242"/>
      <c r="C1008" s="450"/>
      <c r="D1008" s="242"/>
      <c r="E1008" s="265"/>
      <c r="F1008" s="265"/>
      <c r="G1008" s="265"/>
      <c r="H1008" s="242"/>
      <c r="I1008" s="242"/>
      <c r="J1008" s="11" t="s">
        <v>127</v>
      </c>
      <c r="K1008" s="7" t="s">
        <v>128</v>
      </c>
      <c r="L1008" s="7" t="s">
        <v>85</v>
      </c>
      <c r="M1008" s="63">
        <v>163</v>
      </c>
      <c r="N1008" s="234"/>
      <c r="O1008" s="242"/>
      <c r="P1008" s="242"/>
      <c r="Q1008" s="242"/>
      <c r="R1008" s="256"/>
      <c r="S1008" s="256"/>
      <c r="T1008" s="237"/>
      <c r="U1008" s="237"/>
      <c r="V1008" s="505"/>
      <c r="W1008" s="276"/>
      <c r="X1008" s="276"/>
      <c r="Y1008" s="505"/>
      <c r="Z1008" s="276"/>
      <c r="AA1008" s="276"/>
      <c r="AB1008" s="505"/>
      <c r="AC1008" s="234"/>
      <c r="AD1008" s="258"/>
      <c r="AE1008" s="258"/>
      <c r="AF1008" s="242"/>
      <c r="AG1008" s="234"/>
      <c r="AH1008" s="234"/>
      <c r="AI1008" s="234"/>
      <c r="AJ1008" s="242"/>
    </row>
    <row r="1009" spans="2:36" s="79" customFormat="1" ht="132" customHeight="1" x14ac:dyDescent="0.3">
      <c r="B1009" s="261" t="s">
        <v>480</v>
      </c>
      <c r="C1009" s="448" t="s">
        <v>484</v>
      </c>
      <c r="D1009" s="261" t="s">
        <v>106</v>
      </c>
      <c r="E1009" s="311" t="s">
        <v>67</v>
      </c>
      <c r="F1009" s="299" t="s">
        <v>134</v>
      </c>
      <c r="G1009" s="311" t="s">
        <v>147</v>
      </c>
      <c r="H1009" s="304" t="s">
        <v>70</v>
      </c>
      <c r="I1009" s="304" t="s">
        <v>79</v>
      </c>
      <c r="J1009" s="11" t="s">
        <v>208</v>
      </c>
      <c r="K1009" s="7" t="s">
        <v>107</v>
      </c>
      <c r="L1009" s="7" t="s">
        <v>86</v>
      </c>
      <c r="M1009" s="7">
        <v>40</v>
      </c>
      <c r="N1009" s="303" t="s">
        <v>108</v>
      </c>
      <c r="O1009" s="261" t="s">
        <v>361</v>
      </c>
      <c r="P1009" s="261" t="s">
        <v>75</v>
      </c>
      <c r="Q1009" s="261" t="s">
        <v>76</v>
      </c>
      <c r="R1009" s="309" t="s">
        <v>77</v>
      </c>
      <c r="S1009" s="309" t="s">
        <v>109</v>
      </c>
      <c r="T1009" s="235">
        <f>V1009+Y1009</f>
        <v>201160</v>
      </c>
      <c r="U1009" s="235" t="s">
        <v>79</v>
      </c>
      <c r="V1009" s="503">
        <v>170986</v>
      </c>
      <c r="W1009" s="276" t="s">
        <v>79</v>
      </c>
      <c r="X1009" s="276" t="s">
        <v>79</v>
      </c>
      <c r="Y1009" s="503">
        <v>30174</v>
      </c>
      <c r="Z1009" s="276" t="s">
        <v>98</v>
      </c>
      <c r="AA1009" s="276" t="s">
        <v>79</v>
      </c>
      <c r="AB1009" s="503">
        <v>16310.27027027027</v>
      </c>
      <c r="AC1009" s="232" t="s">
        <v>149</v>
      </c>
      <c r="AD1009" s="292" t="s">
        <v>79</v>
      </c>
      <c r="AE1009" s="292">
        <f>V1009+Y1009</f>
        <v>201160</v>
      </c>
      <c r="AF1009" s="232" t="s">
        <v>79</v>
      </c>
      <c r="AG1009" s="232" t="s">
        <v>33</v>
      </c>
      <c r="AH1009" s="334" t="s">
        <v>481</v>
      </c>
      <c r="AI1009" s="334" t="s">
        <v>160</v>
      </c>
      <c r="AJ1009" s="232"/>
    </row>
    <row r="1010" spans="2:36" s="79" customFormat="1" ht="86.1" customHeight="1" x14ac:dyDescent="0.3">
      <c r="B1010" s="241"/>
      <c r="C1010" s="449"/>
      <c r="D1010" s="241"/>
      <c r="E1010" s="249"/>
      <c r="F1010" s="249"/>
      <c r="G1010" s="249"/>
      <c r="H1010" s="241"/>
      <c r="I1010" s="241"/>
      <c r="J1010" s="11" t="s">
        <v>111</v>
      </c>
      <c r="K1010" s="7" t="s">
        <v>112</v>
      </c>
      <c r="L1010" s="7" t="s">
        <v>85</v>
      </c>
      <c r="M1010" s="80">
        <v>2</v>
      </c>
      <c r="N1010" s="233"/>
      <c r="O1010" s="241"/>
      <c r="P1010" s="241"/>
      <c r="Q1010" s="241"/>
      <c r="R1010" s="255"/>
      <c r="S1010" s="255"/>
      <c r="T1010" s="236"/>
      <c r="U1010" s="236"/>
      <c r="V1010" s="504"/>
      <c r="W1010" s="276"/>
      <c r="X1010" s="276"/>
      <c r="Y1010" s="504"/>
      <c r="Z1010" s="276"/>
      <c r="AA1010" s="276"/>
      <c r="AB1010" s="504"/>
      <c r="AC1010" s="233"/>
      <c r="AD1010" s="257"/>
      <c r="AE1010" s="257"/>
      <c r="AF1010" s="241"/>
      <c r="AG1010" s="233"/>
      <c r="AH1010" s="335"/>
      <c r="AI1010" s="335"/>
      <c r="AJ1010" s="241"/>
    </row>
    <row r="1011" spans="2:36" s="79" customFormat="1" ht="59.1" customHeight="1" x14ac:dyDescent="0.3">
      <c r="B1011" s="242"/>
      <c r="C1011" s="450"/>
      <c r="D1011" s="242"/>
      <c r="E1011" s="265"/>
      <c r="F1011" s="265"/>
      <c r="G1011" s="265"/>
      <c r="H1011" s="242"/>
      <c r="I1011" s="242"/>
      <c r="J1011" s="11" t="s">
        <v>127</v>
      </c>
      <c r="K1011" s="7" t="s">
        <v>128</v>
      </c>
      <c r="L1011" s="7" t="s">
        <v>85</v>
      </c>
      <c r="M1011" s="80">
        <v>94</v>
      </c>
      <c r="N1011" s="234"/>
      <c r="O1011" s="242"/>
      <c r="P1011" s="242"/>
      <c r="Q1011" s="242"/>
      <c r="R1011" s="256"/>
      <c r="S1011" s="256"/>
      <c r="T1011" s="237"/>
      <c r="U1011" s="237"/>
      <c r="V1011" s="505"/>
      <c r="W1011" s="276"/>
      <c r="X1011" s="276"/>
      <c r="Y1011" s="505"/>
      <c r="Z1011" s="276"/>
      <c r="AA1011" s="276"/>
      <c r="AB1011" s="505"/>
      <c r="AC1011" s="234"/>
      <c r="AD1011" s="258"/>
      <c r="AE1011" s="258"/>
      <c r="AF1011" s="242"/>
      <c r="AG1011" s="234"/>
      <c r="AH1011" s="336"/>
      <c r="AI1011" s="336"/>
      <c r="AJ1011" s="242"/>
    </row>
    <row r="1012" spans="2:36" s="90" customFormat="1" ht="52.2" customHeight="1" x14ac:dyDescent="0.3">
      <c r="B1012" s="225" t="s">
        <v>482</v>
      </c>
      <c r="C1012" s="448" t="s">
        <v>483</v>
      </c>
      <c r="D1012" s="225" t="s">
        <v>66</v>
      </c>
      <c r="E1012" s="227" t="s">
        <v>67</v>
      </c>
      <c r="F1012" s="227" t="s">
        <v>132</v>
      </c>
      <c r="G1012" s="227" t="s">
        <v>69</v>
      </c>
      <c r="H1012" s="225" t="s">
        <v>70</v>
      </c>
      <c r="I1012" s="225" t="s">
        <v>79</v>
      </c>
      <c r="J1012" s="11" t="s">
        <v>113</v>
      </c>
      <c r="K1012" s="7" t="s">
        <v>114</v>
      </c>
      <c r="L1012" s="7" t="s">
        <v>115</v>
      </c>
      <c r="M1012" s="7">
        <v>3</v>
      </c>
      <c r="N1012" s="273" t="s">
        <v>108</v>
      </c>
      <c r="O1012" s="448" t="s">
        <v>361</v>
      </c>
      <c r="P1012" s="225" t="s">
        <v>75</v>
      </c>
      <c r="Q1012" s="225" t="s">
        <v>76</v>
      </c>
      <c r="R1012" s="274" t="s">
        <v>77</v>
      </c>
      <c r="S1012" s="274" t="s">
        <v>109</v>
      </c>
      <c r="T1012" s="275">
        <f>V1012+Y1012</f>
        <v>227459.98</v>
      </c>
      <c r="U1012" s="275" t="s">
        <v>98</v>
      </c>
      <c r="V1012" s="383">
        <v>193340.98300000001</v>
      </c>
      <c r="W1012" s="383" t="s">
        <v>98</v>
      </c>
      <c r="X1012" s="383" t="s">
        <v>98</v>
      </c>
      <c r="Y1012" s="383">
        <v>34118.997000000003</v>
      </c>
      <c r="Z1012" s="383" t="s">
        <v>98</v>
      </c>
      <c r="AA1012" s="383" t="s">
        <v>98</v>
      </c>
      <c r="AB1012" s="383">
        <v>18442.701081081079</v>
      </c>
      <c r="AC1012" s="273" t="s">
        <v>80</v>
      </c>
      <c r="AD1012" s="272" t="s">
        <v>79</v>
      </c>
      <c r="AE1012" s="272">
        <f>V1012+Y1012</f>
        <v>227459.98</v>
      </c>
      <c r="AF1012" s="273" t="s">
        <v>79</v>
      </c>
      <c r="AG1012" s="273" t="s">
        <v>33</v>
      </c>
      <c r="AH1012" s="334" t="s">
        <v>253</v>
      </c>
      <c r="AI1012" s="334" t="s">
        <v>166</v>
      </c>
      <c r="AJ1012" s="273"/>
    </row>
    <row r="1013" spans="2:36" s="90" customFormat="1" ht="55.2" x14ac:dyDescent="0.3">
      <c r="B1013" s="225"/>
      <c r="C1013" s="449"/>
      <c r="D1013" s="225"/>
      <c r="E1013" s="227"/>
      <c r="F1013" s="227"/>
      <c r="G1013" s="227"/>
      <c r="H1013" s="225"/>
      <c r="I1013" s="225"/>
      <c r="J1013" s="11" t="s">
        <v>116</v>
      </c>
      <c r="K1013" s="7" t="s">
        <v>117</v>
      </c>
      <c r="L1013" s="7" t="s">
        <v>85</v>
      </c>
      <c r="M1013" s="7">
        <v>2</v>
      </c>
      <c r="N1013" s="273"/>
      <c r="O1013" s="449"/>
      <c r="P1013" s="225"/>
      <c r="Q1013" s="225"/>
      <c r="R1013" s="274"/>
      <c r="S1013" s="274"/>
      <c r="T1013" s="275"/>
      <c r="U1013" s="275"/>
      <c r="V1013" s="384"/>
      <c r="W1013" s="384"/>
      <c r="X1013" s="384"/>
      <c r="Y1013" s="384"/>
      <c r="Z1013" s="384"/>
      <c r="AA1013" s="384"/>
      <c r="AB1013" s="384"/>
      <c r="AC1013" s="273"/>
      <c r="AD1013" s="272"/>
      <c r="AE1013" s="272"/>
      <c r="AF1013" s="225"/>
      <c r="AG1013" s="273"/>
      <c r="AH1013" s="335"/>
      <c r="AI1013" s="335"/>
      <c r="AJ1013" s="225"/>
    </row>
    <row r="1014" spans="2:36" s="90" customFormat="1" ht="41.4" x14ac:dyDescent="0.3">
      <c r="B1014" s="225"/>
      <c r="C1014" s="449"/>
      <c r="D1014" s="225"/>
      <c r="E1014" s="227"/>
      <c r="F1014" s="227"/>
      <c r="G1014" s="227"/>
      <c r="H1014" s="225"/>
      <c r="I1014" s="225"/>
      <c r="J1014" s="11" t="s">
        <v>209</v>
      </c>
      <c r="K1014" s="7" t="s">
        <v>118</v>
      </c>
      <c r="L1014" s="7" t="s">
        <v>119</v>
      </c>
      <c r="M1014" s="7">
        <v>2</v>
      </c>
      <c r="N1014" s="273"/>
      <c r="O1014" s="449"/>
      <c r="P1014" s="225"/>
      <c r="Q1014" s="225"/>
      <c r="R1014" s="274"/>
      <c r="S1014" s="274"/>
      <c r="T1014" s="275"/>
      <c r="U1014" s="275"/>
      <c r="V1014" s="384"/>
      <c r="W1014" s="384"/>
      <c r="X1014" s="384"/>
      <c r="Y1014" s="384"/>
      <c r="Z1014" s="384"/>
      <c r="AA1014" s="384"/>
      <c r="AB1014" s="384"/>
      <c r="AC1014" s="273"/>
      <c r="AD1014" s="272"/>
      <c r="AE1014" s="272"/>
      <c r="AF1014" s="225"/>
      <c r="AG1014" s="273"/>
      <c r="AH1014" s="335"/>
      <c r="AI1014" s="335"/>
      <c r="AJ1014" s="225"/>
    </row>
    <row r="1015" spans="2:36" s="90" customFormat="1" ht="27.6" x14ac:dyDescent="0.3">
      <c r="B1015" s="225"/>
      <c r="C1015" s="450"/>
      <c r="D1015" s="225"/>
      <c r="E1015" s="227"/>
      <c r="F1015" s="227"/>
      <c r="G1015" s="227"/>
      <c r="H1015" s="225"/>
      <c r="I1015" s="225"/>
      <c r="J1015" s="11" t="s">
        <v>120</v>
      </c>
      <c r="K1015" s="7" t="s">
        <v>121</v>
      </c>
      <c r="L1015" s="7" t="s">
        <v>119</v>
      </c>
      <c r="M1015" s="63">
        <v>2</v>
      </c>
      <c r="N1015" s="273"/>
      <c r="O1015" s="450"/>
      <c r="P1015" s="225"/>
      <c r="Q1015" s="225"/>
      <c r="R1015" s="274"/>
      <c r="S1015" s="274"/>
      <c r="T1015" s="275"/>
      <c r="U1015" s="275"/>
      <c r="V1015" s="385"/>
      <c r="W1015" s="385"/>
      <c r="X1015" s="385"/>
      <c r="Y1015" s="385"/>
      <c r="Z1015" s="385"/>
      <c r="AA1015" s="385"/>
      <c r="AB1015" s="385"/>
      <c r="AC1015" s="273"/>
      <c r="AD1015" s="272"/>
      <c r="AE1015" s="272"/>
      <c r="AF1015" s="225"/>
      <c r="AG1015" s="273"/>
      <c r="AH1015" s="336"/>
      <c r="AI1015" s="336"/>
      <c r="AJ1015" s="225"/>
    </row>
    <row r="1016" spans="2:36" s="79" customFormat="1" ht="117" customHeight="1" x14ac:dyDescent="0.3">
      <c r="B1016" s="261" t="s">
        <v>486</v>
      </c>
      <c r="C1016" s="448" t="s">
        <v>975</v>
      </c>
      <c r="D1016" s="261" t="s">
        <v>106</v>
      </c>
      <c r="E1016" s="311" t="s">
        <v>67</v>
      </c>
      <c r="F1016" s="299" t="s">
        <v>134</v>
      </c>
      <c r="G1016" s="311" t="s">
        <v>147</v>
      </c>
      <c r="H1016" s="304" t="s">
        <v>70</v>
      </c>
      <c r="I1016" s="304" t="s">
        <v>79</v>
      </c>
      <c r="J1016" s="11" t="s">
        <v>208</v>
      </c>
      <c r="K1016" s="7" t="s">
        <v>107</v>
      </c>
      <c r="L1016" s="7" t="s">
        <v>86</v>
      </c>
      <c r="M1016" s="7">
        <v>40</v>
      </c>
      <c r="N1016" s="303" t="s">
        <v>108</v>
      </c>
      <c r="O1016" s="261" t="s">
        <v>361</v>
      </c>
      <c r="P1016" s="261" t="s">
        <v>75</v>
      </c>
      <c r="Q1016" s="261" t="s">
        <v>76</v>
      </c>
      <c r="R1016" s="309" t="s">
        <v>77</v>
      </c>
      <c r="S1016" s="309" t="s">
        <v>109</v>
      </c>
      <c r="T1016" s="235">
        <f>V1016+Y1016</f>
        <v>42800</v>
      </c>
      <c r="U1016" s="235" t="s">
        <v>79</v>
      </c>
      <c r="V1016" s="383">
        <v>36380</v>
      </c>
      <c r="W1016" s="383" t="s">
        <v>98</v>
      </c>
      <c r="X1016" s="383" t="s">
        <v>98</v>
      </c>
      <c r="Y1016" s="383">
        <v>6420</v>
      </c>
      <c r="Z1016" s="238" t="s">
        <v>98</v>
      </c>
      <c r="AA1016" s="238" t="s">
        <v>98</v>
      </c>
      <c r="AB1016" s="383">
        <v>3470.27027027027</v>
      </c>
      <c r="AC1016" s="232" t="s">
        <v>149</v>
      </c>
      <c r="AD1016" s="292" t="s">
        <v>79</v>
      </c>
      <c r="AE1016" s="292">
        <f>V1016+Y1016</f>
        <v>42800</v>
      </c>
      <c r="AF1016" s="232" t="s">
        <v>79</v>
      </c>
      <c r="AG1016" s="232" t="s">
        <v>33</v>
      </c>
      <c r="AH1016" s="334" t="s">
        <v>247</v>
      </c>
      <c r="AI1016" s="334" t="s">
        <v>248</v>
      </c>
      <c r="AJ1016" s="232"/>
    </row>
    <row r="1017" spans="2:36" s="79" customFormat="1" ht="70.5" customHeight="1" x14ac:dyDescent="0.3">
      <c r="B1017" s="241"/>
      <c r="C1017" s="449"/>
      <c r="D1017" s="241"/>
      <c r="E1017" s="249"/>
      <c r="F1017" s="249"/>
      <c r="G1017" s="249"/>
      <c r="H1017" s="241"/>
      <c r="I1017" s="241"/>
      <c r="J1017" s="11" t="s">
        <v>111</v>
      </c>
      <c r="K1017" s="7" t="s">
        <v>112</v>
      </c>
      <c r="L1017" s="7" t="s">
        <v>85</v>
      </c>
      <c r="M1017" s="80">
        <v>1</v>
      </c>
      <c r="N1017" s="233"/>
      <c r="O1017" s="241"/>
      <c r="P1017" s="241"/>
      <c r="Q1017" s="241"/>
      <c r="R1017" s="255"/>
      <c r="S1017" s="255"/>
      <c r="T1017" s="236"/>
      <c r="U1017" s="236"/>
      <c r="V1017" s="384"/>
      <c r="W1017" s="384"/>
      <c r="X1017" s="384"/>
      <c r="Y1017" s="384"/>
      <c r="Z1017" s="239"/>
      <c r="AA1017" s="239"/>
      <c r="AB1017" s="384"/>
      <c r="AC1017" s="233"/>
      <c r="AD1017" s="257"/>
      <c r="AE1017" s="257"/>
      <c r="AF1017" s="241"/>
      <c r="AG1017" s="233"/>
      <c r="AH1017" s="335"/>
      <c r="AI1017" s="335"/>
      <c r="AJ1017" s="241"/>
    </row>
    <row r="1018" spans="2:36" s="79" customFormat="1" ht="59.1" customHeight="1" x14ac:dyDescent="0.3">
      <c r="B1018" s="242"/>
      <c r="C1018" s="450"/>
      <c r="D1018" s="242"/>
      <c r="E1018" s="265"/>
      <c r="F1018" s="265"/>
      <c r="G1018" s="265"/>
      <c r="H1018" s="242"/>
      <c r="I1018" s="242"/>
      <c r="J1018" s="11" t="s">
        <v>127</v>
      </c>
      <c r="K1018" s="7" t="s">
        <v>128</v>
      </c>
      <c r="L1018" s="7" t="s">
        <v>85</v>
      </c>
      <c r="M1018" s="80">
        <v>20</v>
      </c>
      <c r="N1018" s="234"/>
      <c r="O1018" s="242"/>
      <c r="P1018" s="242"/>
      <c r="Q1018" s="242"/>
      <c r="R1018" s="256"/>
      <c r="S1018" s="256"/>
      <c r="T1018" s="237"/>
      <c r="U1018" s="237"/>
      <c r="V1018" s="385"/>
      <c r="W1018" s="385"/>
      <c r="X1018" s="385"/>
      <c r="Y1018" s="385"/>
      <c r="Z1018" s="240"/>
      <c r="AA1018" s="240"/>
      <c r="AB1018" s="385"/>
      <c r="AC1018" s="234"/>
      <c r="AD1018" s="258"/>
      <c r="AE1018" s="258"/>
      <c r="AF1018" s="242"/>
      <c r="AG1018" s="234"/>
      <c r="AH1018" s="336"/>
      <c r="AI1018" s="336"/>
      <c r="AJ1018" s="242"/>
    </row>
    <row r="1019" spans="2:36" s="79" customFormat="1" ht="138.75" customHeight="1" x14ac:dyDescent="0.3">
      <c r="B1019" s="261" t="s">
        <v>921</v>
      </c>
      <c r="C1019" s="448" t="s">
        <v>922</v>
      </c>
      <c r="D1019" s="261" t="s">
        <v>106</v>
      </c>
      <c r="E1019" s="311" t="s">
        <v>67</v>
      </c>
      <c r="F1019" s="299" t="s">
        <v>134</v>
      </c>
      <c r="G1019" s="311" t="s">
        <v>147</v>
      </c>
      <c r="H1019" s="304" t="s">
        <v>70</v>
      </c>
      <c r="I1019" s="304" t="s">
        <v>79</v>
      </c>
      <c r="J1019" s="11" t="s">
        <v>208</v>
      </c>
      <c r="K1019" s="7" t="s">
        <v>107</v>
      </c>
      <c r="L1019" s="7" t="s">
        <v>86</v>
      </c>
      <c r="M1019" s="7">
        <v>40</v>
      </c>
      <c r="N1019" s="303" t="s">
        <v>108</v>
      </c>
      <c r="O1019" s="261" t="s">
        <v>361</v>
      </c>
      <c r="P1019" s="261" t="s">
        <v>75</v>
      </c>
      <c r="Q1019" s="261" t="s">
        <v>76</v>
      </c>
      <c r="R1019" s="309" t="s">
        <v>77</v>
      </c>
      <c r="S1019" s="309" t="s">
        <v>109</v>
      </c>
      <c r="T1019" s="235">
        <f>V1019+Y1019</f>
        <v>176198.13</v>
      </c>
      <c r="U1019" s="235" t="s">
        <v>79</v>
      </c>
      <c r="V1019" s="503">
        <v>149768.41</v>
      </c>
      <c r="W1019" s="276" t="s">
        <v>79</v>
      </c>
      <c r="X1019" s="276" t="s">
        <v>79</v>
      </c>
      <c r="Y1019" s="503">
        <v>26429.72</v>
      </c>
      <c r="Z1019" s="276" t="s">
        <v>98</v>
      </c>
      <c r="AA1019" s="276" t="s">
        <v>79</v>
      </c>
      <c r="AB1019" s="503">
        <v>14286.34</v>
      </c>
      <c r="AC1019" s="232" t="s">
        <v>149</v>
      </c>
      <c r="AD1019" s="292" t="s">
        <v>79</v>
      </c>
      <c r="AE1019" s="292">
        <f>V1019+Y1019</f>
        <v>176198.13</v>
      </c>
      <c r="AF1019" s="232" t="s">
        <v>79</v>
      </c>
      <c r="AG1019" s="232" t="s">
        <v>33</v>
      </c>
      <c r="AH1019" s="334" t="s">
        <v>158</v>
      </c>
      <c r="AI1019" s="334" t="s">
        <v>176</v>
      </c>
      <c r="AJ1019" s="232"/>
    </row>
    <row r="1020" spans="2:36" s="79" customFormat="1" ht="69" customHeight="1" x14ac:dyDescent="0.3">
      <c r="B1020" s="241"/>
      <c r="C1020" s="449"/>
      <c r="D1020" s="241"/>
      <c r="E1020" s="249"/>
      <c r="F1020" s="249"/>
      <c r="G1020" s="249"/>
      <c r="H1020" s="241"/>
      <c r="I1020" s="241"/>
      <c r="J1020" s="11" t="s">
        <v>111</v>
      </c>
      <c r="K1020" s="7" t="s">
        <v>112</v>
      </c>
      <c r="L1020" s="7" t="s">
        <v>85</v>
      </c>
      <c r="M1020" s="7">
        <v>2</v>
      </c>
      <c r="N1020" s="233"/>
      <c r="O1020" s="241"/>
      <c r="P1020" s="241"/>
      <c r="Q1020" s="241"/>
      <c r="R1020" s="255"/>
      <c r="S1020" s="255"/>
      <c r="T1020" s="236"/>
      <c r="U1020" s="236"/>
      <c r="V1020" s="504"/>
      <c r="W1020" s="276"/>
      <c r="X1020" s="276"/>
      <c r="Y1020" s="504"/>
      <c r="Z1020" s="276"/>
      <c r="AA1020" s="276"/>
      <c r="AB1020" s="504"/>
      <c r="AC1020" s="233"/>
      <c r="AD1020" s="257"/>
      <c r="AE1020" s="257"/>
      <c r="AF1020" s="241"/>
      <c r="AG1020" s="233"/>
      <c r="AH1020" s="335"/>
      <c r="AI1020" s="335"/>
      <c r="AJ1020" s="241"/>
    </row>
    <row r="1021" spans="2:36" s="79" customFormat="1" ht="59.1" customHeight="1" x14ac:dyDescent="0.3">
      <c r="B1021" s="242"/>
      <c r="C1021" s="450"/>
      <c r="D1021" s="242"/>
      <c r="E1021" s="265"/>
      <c r="F1021" s="265"/>
      <c r="G1021" s="265"/>
      <c r="H1021" s="242"/>
      <c r="I1021" s="242"/>
      <c r="J1021" s="11" t="s">
        <v>127</v>
      </c>
      <c r="K1021" s="7" t="s">
        <v>128</v>
      </c>
      <c r="L1021" s="7" t="s">
        <v>85</v>
      </c>
      <c r="M1021" s="63">
        <v>84</v>
      </c>
      <c r="N1021" s="234"/>
      <c r="O1021" s="242"/>
      <c r="P1021" s="242"/>
      <c r="Q1021" s="242"/>
      <c r="R1021" s="256"/>
      <c r="S1021" s="256"/>
      <c r="T1021" s="237"/>
      <c r="U1021" s="237"/>
      <c r="V1021" s="505"/>
      <c r="W1021" s="276"/>
      <c r="X1021" s="276"/>
      <c r="Y1021" s="505"/>
      <c r="Z1021" s="276"/>
      <c r="AA1021" s="276"/>
      <c r="AB1021" s="505"/>
      <c r="AC1021" s="234"/>
      <c r="AD1021" s="258"/>
      <c r="AE1021" s="258"/>
      <c r="AF1021" s="242"/>
      <c r="AG1021" s="234"/>
      <c r="AH1021" s="336"/>
      <c r="AI1021" s="336"/>
      <c r="AJ1021" s="242"/>
    </row>
    <row r="1022" spans="2:36" s="79" customFormat="1" ht="132" customHeight="1" x14ac:dyDescent="0.3">
      <c r="B1022" s="261" t="s">
        <v>398</v>
      </c>
      <c r="C1022" s="261" t="s">
        <v>397</v>
      </c>
      <c r="D1022" s="261" t="s">
        <v>106</v>
      </c>
      <c r="E1022" s="311" t="s">
        <v>67</v>
      </c>
      <c r="F1022" s="299" t="s">
        <v>134</v>
      </c>
      <c r="G1022" s="311" t="s">
        <v>147</v>
      </c>
      <c r="H1022" s="304" t="s">
        <v>70</v>
      </c>
      <c r="I1022" s="304" t="s">
        <v>79</v>
      </c>
      <c r="J1022" s="11" t="s">
        <v>208</v>
      </c>
      <c r="K1022" s="7" t="s">
        <v>107</v>
      </c>
      <c r="L1022" s="7" t="s">
        <v>86</v>
      </c>
      <c r="M1022" s="7">
        <v>40</v>
      </c>
      <c r="N1022" s="303" t="s">
        <v>108</v>
      </c>
      <c r="O1022" s="261" t="s">
        <v>814</v>
      </c>
      <c r="P1022" s="261" t="s">
        <v>75</v>
      </c>
      <c r="Q1022" s="261" t="s">
        <v>76</v>
      </c>
      <c r="R1022" s="309" t="s">
        <v>77</v>
      </c>
      <c r="S1022" s="309" t="s">
        <v>109</v>
      </c>
      <c r="T1022" s="235">
        <f>V1022+Y1022</f>
        <v>63073.8</v>
      </c>
      <c r="U1022" s="235">
        <f>+T1022</f>
        <v>63073.8</v>
      </c>
      <c r="V1022" s="238">
        <v>53612.73</v>
      </c>
      <c r="W1022" s="238" t="s">
        <v>79</v>
      </c>
      <c r="X1022" s="238" t="s">
        <v>79</v>
      </c>
      <c r="Y1022" s="238">
        <v>9461.07</v>
      </c>
      <c r="Z1022" s="238" t="s">
        <v>98</v>
      </c>
      <c r="AA1022" s="238" t="s">
        <v>79</v>
      </c>
      <c r="AB1022" s="238">
        <v>5482.49</v>
      </c>
      <c r="AC1022" s="232" t="s">
        <v>149</v>
      </c>
      <c r="AD1022" s="292" t="s">
        <v>79</v>
      </c>
      <c r="AE1022" s="292">
        <f>V1022+Y1022</f>
        <v>63073.8</v>
      </c>
      <c r="AF1022" s="232" t="s">
        <v>79</v>
      </c>
      <c r="AG1022" s="232" t="s">
        <v>33</v>
      </c>
      <c r="AH1022" s="303" t="s">
        <v>174</v>
      </c>
      <c r="AI1022" s="232" t="s">
        <v>157</v>
      </c>
      <c r="AJ1022" s="232"/>
    </row>
    <row r="1023" spans="2:36" s="79" customFormat="1" ht="86.1" customHeight="1" x14ac:dyDescent="0.3">
      <c r="B1023" s="241"/>
      <c r="C1023" s="241"/>
      <c r="D1023" s="241"/>
      <c r="E1023" s="249"/>
      <c r="F1023" s="249"/>
      <c r="G1023" s="249"/>
      <c r="H1023" s="241"/>
      <c r="I1023" s="241"/>
      <c r="J1023" s="11" t="s">
        <v>111</v>
      </c>
      <c r="K1023" s="7" t="s">
        <v>112</v>
      </c>
      <c r="L1023" s="7" t="s">
        <v>85</v>
      </c>
      <c r="M1023" s="7">
        <v>1</v>
      </c>
      <c r="N1023" s="233"/>
      <c r="O1023" s="241"/>
      <c r="P1023" s="241"/>
      <c r="Q1023" s="241"/>
      <c r="R1023" s="255"/>
      <c r="S1023" s="255"/>
      <c r="T1023" s="236"/>
      <c r="U1023" s="236"/>
      <c r="V1023" s="239"/>
      <c r="W1023" s="239"/>
      <c r="X1023" s="239"/>
      <c r="Y1023" s="239"/>
      <c r="Z1023" s="239"/>
      <c r="AA1023" s="239"/>
      <c r="AB1023" s="239"/>
      <c r="AC1023" s="233"/>
      <c r="AD1023" s="257"/>
      <c r="AE1023" s="257"/>
      <c r="AF1023" s="241"/>
      <c r="AG1023" s="233"/>
      <c r="AH1023" s="233"/>
      <c r="AI1023" s="233"/>
      <c r="AJ1023" s="241"/>
    </row>
    <row r="1024" spans="2:36" s="79" customFormat="1" ht="59.1" customHeight="1" x14ac:dyDescent="0.3">
      <c r="B1024" s="242"/>
      <c r="C1024" s="242"/>
      <c r="D1024" s="242"/>
      <c r="E1024" s="265"/>
      <c r="F1024" s="265"/>
      <c r="G1024" s="265"/>
      <c r="H1024" s="242"/>
      <c r="I1024" s="242"/>
      <c r="J1024" s="11" t="s">
        <v>127</v>
      </c>
      <c r="K1024" s="7" t="s">
        <v>128</v>
      </c>
      <c r="L1024" s="7" t="s">
        <v>85</v>
      </c>
      <c r="M1024" s="63">
        <v>29</v>
      </c>
      <c r="N1024" s="234"/>
      <c r="O1024" s="242"/>
      <c r="P1024" s="242"/>
      <c r="Q1024" s="242"/>
      <c r="R1024" s="256"/>
      <c r="S1024" s="256"/>
      <c r="T1024" s="237"/>
      <c r="U1024" s="237"/>
      <c r="V1024" s="240"/>
      <c r="W1024" s="240"/>
      <c r="X1024" s="240"/>
      <c r="Y1024" s="240"/>
      <c r="Z1024" s="240"/>
      <c r="AA1024" s="240"/>
      <c r="AB1024" s="240"/>
      <c r="AC1024" s="234"/>
      <c r="AD1024" s="258"/>
      <c r="AE1024" s="258"/>
      <c r="AF1024" s="242"/>
      <c r="AG1024" s="234"/>
      <c r="AH1024" s="234"/>
      <c r="AI1024" s="234"/>
      <c r="AJ1024" s="242"/>
    </row>
    <row r="1025" spans="2:36" s="90" customFormat="1" ht="52.2" customHeight="1" x14ac:dyDescent="0.3">
      <c r="B1025" s="225" t="s">
        <v>399</v>
      </c>
      <c r="C1025" s="225" t="s">
        <v>400</v>
      </c>
      <c r="D1025" s="225" t="s">
        <v>66</v>
      </c>
      <c r="E1025" s="227" t="s">
        <v>67</v>
      </c>
      <c r="F1025" s="227" t="s">
        <v>132</v>
      </c>
      <c r="G1025" s="227" t="s">
        <v>69</v>
      </c>
      <c r="H1025" s="225" t="s">
        <v>70</v>
      </c>
      <c r="I1025" s="225" t="s">
        <v>79</v>
      </c>
      <c r="J1025" s="11" t="s">
        <v>113</v>
      </c>
      <c r="K1025" s="7" t="s">
        <v>114</v>
      </c>
      <c r="L1025" s="7" t="s">
        <v>115</v>
      </c>
      <c r="M1025" s="7">
        <v>1</v>
      </c>
      <c r="N1025" s="273" t="s">
        <v>108</v>
      </c>
      <c r="O1025" s="225" t="s">
        <v>931</v>
      </c>
      <c r="P1025" s="225" t="s">
        <v>75</v>
      </c>
      <c r="Q1025" s="225" t="s">
        <v>76</v>
      </c>
      <c r="R1025" s="274" t="s">
        <v>77</v>
      </c>
      <c r="S1025" s="274" t="s">
        <v>109</v>
      </c>
      <c r="T1025" s="275">
        <f>V1025+Y1025</f>
        <v>75970</v>
      </c>
      <c r="U1025" s="275">
        <f>T1025/M1026</f>
        <v>75970</v>
      </c>
      <c r="V1025" s="276">
        <v>64574.5</v>
      </c>
      <c r="W1025" s="276" t="s">
        <v>79</v>
      </c>
      <c r="X1025" s="276" t="s">
        <v>79</v>
      </c>
      <c r="Y1025" s="276">
        <v>11395.5</v>
      </c>
      <c r="Z1025" s="276" t="s">
        <v>79</v>
      </c>
      <c r="AA1025" s="276" t="s">
        <v>79</v>
      </c>
      <c r="AB1025" s="276">
        <v>6606.08</v>
      </c>
      <c r="AC1025" s="273" t="s">
        <v>80</v>
      </c>
      <c r="AD1025" s="272" t="s">
        <v>79</v>
      </c>
      <c r="AE1025" s="272">
        <f>V1025+Y1025</f>
        <v>75970</v>
      </c>
      <c r="AF1025" s="273" t="s">
        <v>79</v>
      </c>
      <c r="AG1025" s="273" t="s">
        <v>33</v>
      </c>
      <c r="AH1025" s="273" t="s">
        <v>157</v>
      </c>
      <c r="AI1025" s="273" t="s">
        <v>158</v>
      </c>
      <c r="AJ1025" s="273"/>
    </row>
    <row r="1026" spans="2:36" s="90" customFormat="1" ht="55.2" x14ac:dyDescent="0.3">
      <c r="B1026" s="225"/>
      <c r="C1026" s="225"/>
      <c r="D1026" s="225"/>
      <c r="E1026" s="227"/>
      <c r="F1026" s="227"/>
      <c r="G1026" s="227"/>
      <c r="H1026" s="225"/>
      <c r="I1026" s="225"/>
      <c r="J1026" s="11" t="s">
        <v>116</v>
      </c>
      <c r="K1026" s="7" t="s">
        <v>117</v>
      </c>
      <c r="L1026" s="7" t="s">
        <v>85</v>
      </c>
      <c r="M1026" s="7">
        <v>1</v>
      </c>
      <c r="N1026" s="273"/>
      <c r="O1026" s="225"/>
      <c r="P1026" s="225"/>
      <c r="Q1026" s="225"/>
      <c r="R1026" s="274"/>
      <c r="S1026" s="274"/>
      <c r="T1026" s="275"/>
      <c r="U1026" s="275"/>
      <c r="V1026" s="276"/>
      <c r="W1026" s="276"/>
      <c r="X1026" s="276"/>
      <c r="Y1026" s="276"/>
      <c r="Z1026" s="276"/>
      <c r="AA1026" s="276"/>
      <c r="AB1026" s="276"/>
      <c r="AC1026" s="273"/>
      <c r="AD1026" s="272"/>
      <c r="AE1026" s="272"/>
      <c r="AF1026" s="225"/>
      <c r="AG1026" s="273"/>
      <c r="AH1026" s="273"/>
      <c r="AI1026" s="273"/>
      <c r="AJ1026" s="225"/>
    </row>
    <row r="1027" spans="2:36" s="90" customFormat="1" ht="41.4" x14ac:dyDescent="0.3">
      <c r="B1027" s="225"/>
      <c r="C1027" s="225"/>
      <c r="D1027" s="225"/>
      <c r="E1027" s="227"/>
      <c r="F1027" s="227"/>
      <c r="G1027" s="227"/>
      <c r="H1027" s="225"/>
      <c r="I1027" s="225"/>
      <c r="J1027" s="11" t="s">
        <v>209</v>
      </c>
      <c r="K1027" s="7" t="s">
        <v>118</v>
      </c>
      <c r="L1027" s="7" t="s">
        <v>119</v>
      </c>
      <c r="M1027" s="7">
        <v>1</v>
      </c>
      <c r="N1027" s="273"/>
      <c r="O1027" s="225"/>
      <c r="P1027" s="225"/>
      <c r="Q1027" s="225"/>
      <c r="R1027" s="274"/>
      <c r="S1027" s="274"/>
      <c r="T1027" s="275"/>
      <c r="U1027" s="275"/>
      <c r="V1027" s="276"/>
      <c r="W1027" s="276"/>
      <c r="X1027" s="276"/>
      <c r="Y1027" s="276"/>
      <c r="Z1027" s="276"/>
      <c r="AA1027" s="276"/>
      <c r="AB1027" s="276"/>
      <c r="AC1027" s="273"/>
      <c r="AD1027" s="272"/>
      <c r="AE1027" s="272"/>
      <c r="AF1027" s="225"/>
      <c r="AG1027" s="273"/>
      <c r="AH1027" s="273"/>
      <c r="AI1027" s="273"/>
      <c r="AJ1027" s="225"/>
    </row>
    <row r="1028" spans="2:36" s="90" customFormat="1" ht="44.7" customHeight="1" x14ac:dyDescent="0.3">
      <c r="B1028" s="225"/>
      <c r="C1028" s="225"/>
      <c r="D1028" s="225"/>
      <c r="E1028" s="227"/>
      <c r="F1028" s="227"/>
      <c r="G1028" s="227"/>
      <c r="H1028" s="225"/>
      <c r="I1028" s="225"/>
      <c r="J1028" s="11" t="s">
        <v>120</v>
      </c>
      <c r="K1028" s="7" t="s">
        <v>121</v>
      </c>
      <c r="L1028" s="7" t="s">
        <v>119</v>
      </c>
      <c r="M1028" s="7">
        <v>1</v>
      </c>
      <c r="N1028" s="273"/>
      <c r="O1028" s="225"/>
      <c r="P1028" s="225"/>
      <c r="Q1028" s="225"/>
      <c r="R1028" s="274"/>
      <c r="S1028" s="274"/>
      <c r="T1028" s="275"/>
      <c r="U1028" s="275"/>
      <c r="V1028" s="276"/>
      <c r="W1028" s="276"/>
      <c r="X1028" s="276"/>
      <c r="Y1028" s="276"/>
      <c r="Z1028" s="276"/>
      <c r="AA1028" s="276"/>
      <c r="AB1028" s="276"/>
      <c r="AC1028" s="273"/>
      <c r="AD1028" s="272"/>
      <c r="AE1028" s="272"/>
      <c r="AF1028" s="225"/>
      <c r="AG1028" s="273"/>
      <c r="AH1028" s="273"/>
      <c r="AI1028" s="273"/>
      <c r="AJ1028" s="225"/>
    </row>
    <row r="1029" spans="2:36" s="79" customFormat="1" ht="113.1" customHeight="1" x14ac:dyDescent="0.3">
      <c r="B1029" s="225" t="s">
        <v>401</v>
      </c>
      <c r="C1029" s="225" t="s">
        <v>402</v>
      </c>
      <c r="D1029" s="225" t="s">
        <v>106</v>
      </c>
      <c r="E1029" s="227" t="s">
        <v>67</v>
      </c>
      <c r="F1029" s="227" t="s">
        <v>134</v>
      </c>
      <c r="G1029" s="227" t="s">
        <v>147</v>
      </c>
      <c r="H1029" s="225" t="s">
        <v>70</v>
      </c>
      <c r="I1029" s="225" t="s">
        <v>79</v>
      </c>
      <c r="J1029" s="506" t="s">
        <v>208</v>
      </c>
      <c r="K1029" s="261" t="s">
        <v>107</v>
      </c>
      <c r="L1029" s="261" t="s">
        <v>86</v>
      </c>
      <c r="M1029" s="261">
        <v>40</v>
      </c>
      <c r="N1029" s="273" t="s">
        <v>108</v>
      </c>
      <c r="O1029" s="225" t="s">
        <v>814</v>
      </c>
      <c r="P1029" s="225" t="s">
        <v>75</v>
      </c>
      <c r="Q1029" s="225" t="s">
        <v>76</v>
      </c>
      <c r="R1029" s="274" t="s">
        <v>77</v>
      </c>
      <c r="S1029" s="274" t="s">
        <v>109</v>
      </c>
      <c r="T1029" s="275">
        <f>V1029+Y1029</f>
        <v>154080</v>
      </c>
      <c r="U1029" s="275">
        <f>T1029/3</f>
        <v>51360</v>
      </c>
      <c r="V1029" s="238">
        <v>130968</v>
      </c>
      <c r="W1029" s="276" t="s">
        <v>79</v>
      </c>
      <c r="X1029" s="276" t="s">
        <v>79</v>
      </c>
      <c r="Y1029" s="276">
        <v>23112</v>
      </c>
      <c r="Z1029" s="276" t="s">
        <v>98</v>
      </c>
      <c r="AA1029" s="276" t="s">
        <v>79</v>
      </c>
      <c r="AB1029" s="276">
        <v>13398.26</v>
      </c>
      <c r="AC1029" s="273" t="s">
        <v>149</v>
      </c>
      <c r="AD1029" s="272" t="s">
        <v>79</v>
      </c>
      <c r="AE1029" s="272">
        <f>V1029+Y1029</f>
        <v>154080</v>
      </c>
      <c r="AF1029" s="273" t="s">
        <v>79</v>
      </c>
      <c r="AG1029" s="273" t="s">
        <v>33</v>
      </c>
      <c r="AH1029" s="273" t="s">
        <v>279</v>
      </c>
      <c r="AI1029" s="273" t="s">
        <v>161</v>
      </c>
      <c r="AJ1029" s="273"/>
    </row>
    <row r="1030" spans="2:36" s="79" customFormat="1" ht="25.5" customHeight="1" x14ac:dyDescent="0.3">
      <c r="B1030" s="225"/>
      <c r="C1030" s="225"/>
      <c r="D1030" s="225"/>
      <c r="E1030" s="227"/>
      <c r="F1030" s="227"/>
      <c r="G1030" s="227"/>
      <c r="H1030" s="225"/>
      <c r="I1030" s="225"/>
      <c r="J1030" s="507"/>
      <c r="K1030" s="242"/>
      <c r="L1030" s="242"/>
      <c r="M1030" s="242"/>
      <c r="N1030" s="273"/>
      <c r="O1030" s="225"/>
      <c r="P1030" s="225"/>
      <c r="Q1030" s="225"/>
      <c r="R1030" s="274"/>
      <c r="S1030" s="274"/>
      <c r="T1030" s="275"/>
      <c r="U1030" s="275"/>
      <c r="V1030" s="239"/>
      <c r="W1030" s="276"/>
      <c r="X1030" s="276"/>
      <c r="Y1030" s="276"/>
      <c r="Z1030" s="276"/>
      <c r="AA1030" s="276"/>
      <c r="AB1030" s="276"/>
      <c r="AC1030" s="273"/>
      <c r="AD1030" s="272"/>
      <c r="AE1030" s="272"/>
      <c r="AF1030" s="225"/>
      <c r="AG1030" s="273"/>
      <c r="AH1030" s="273"/>
      <c r="AI1030" s="273"/>
      <c r="AJ1030" s="225"/>
    </row>
    <row r="1031" spans="2:36" s="79" customFormat="1" ht="59.1" customHeight="1" x14ac:dyDescent="0.3">
      <c r="B1031" s="225"/>
      <c r="C1031" s="225"/>
      <c r="D1031" s="225"/>
      <c r="E1031" s="227"/>
      <c r="F1031" s="227"/>
      <c r="G1031" s="227"/>
      <c r="H1031" s="225"/>
      <c r="I1031" s="225"/>
      <c r="J1031" s="11" t="s">
        <v>127</v>
      </c>
      <c r="K1031" s="7" t="s">
        <v>128</v>
      </c>
      <c r="L1031" s="7" t="s">
        <v>85</v>
      </c>
      <c r="M1031" s="63">
        <v>72</v>
      </c>
      <c r="N1031" s="273"/>
      <c r="O1031" s="225"/>
      <c r="P1031" s="225"/>
      <c r="Q1031" s="225"/>
      <c r="R1031" s="274"/>
      <c r="S1031" s="274"/>
      <c r="T1031" s="275"/>
      <c r="U1031" s="275"/>
      <c r="V1031" s="240"/>
      <c r="W1031" s="276"/>
      <c r="X1031" s="276"/>
      <c r="Y1031" s="276"/>
      <c r="Z1031" s="276"/>
      <c r="AA1031" s="276"/>
      <c r="AB1031" s="276"/>
      <c r="AC1031" s="273"/>
      <c r="AD1031" s="272"/>
      <c r="AE1031" s="272"/>
      <c r="AF1031" s="225"/>
      <c r="AG1031" s="273"/>
      <c r="AH1031" s="273"/>
      <c r="AI1031" s="273"/>
      <c r="AJ1031" s="225"/>
    </row>
    <row r="1032" spans="2:36" s="79" customFormat="1" ht="132" customHeight="1" x14ac:dyDescent="0.3">
      <c r="B1032" s="225" t="s">
        <v>403</v>
      </c>
      <c r="C1032" s="225" t="s">
        <v>404</v>
      </c>
      <c r="D1032" s="225" t="s">
        <v>106</v>
      </c>
      <c r="E1032" s="227" t="s">
        <v>67</v>
      </c>
      <c r="F1032" s="227" t="s">
        <v>134</v>
      </c>
      <c r="G1032" s="227" t="s">
        <v>147</v>
      </c>
      <c r="H1032" s="225" t="s">
        <v>70</v>
      </c>
      <c r="I1032" s="225" t="s">
        <v>79</v>
      </c>
      <c r="J1032" s="11" t="s">
        <v>208</v>
      </c>
      <c r="K1032" s="7" t="s">
        <v>107</v>
      </c>
      <c r="L1032" s="7" t="s">
        <v>86</v>
      </c>
      <c r="M1032" s="7">
        <v>40</v>
      </c>
      <c r="N1032" s="273" t="s">
        <v>108</v>
      </c>
      <c r="O1032" s="225" t="s">
        <v>814</v>
      </c>
      <c r="P1032" s="225" t="s">
        <v>75</v>
      </c>
      <c r="Q1032" s="225" t="s">
        <v>76</v>
      </c>
      <c r="R1032" s="274" t="s">
        <v>77</v>
      </c>
      <c r="S1032" s="274" t="s">
        <v>109</v>
      </c>
      <c r="T1032" s="275">
        <f>V1032+Y1032</f>
        <v>235400</v>
      </c>
      <c r="U1032" s="275">
        <f>T1032</f>
        <v>235400</v>
      </c>
      <c r="V1032" s="238">
        <v>200090</v>
      </c>
      <c r="W1032" s="276" t="s">
        <v>79</v>
      </c>
      <c r="X1032" s="276" t="s">
        <v>79</v>
      </c>
      <c r="Y1032" s="276">
        <v>35310</v>
      </c>
      <c r="Z1032" s="276" t="s">
        <v>98</v>
      </c>
      <c r="AA1032" s="276" t="s">
        <v>79</v>
      </c>
      <c r="AB1032" s="276">
        <v>20469.580000000002</v>
      </c>
      <c r="AC1032" s="273" t="s">
        <v>149</v>
      </c>
      <c r="AD1032" s="272" t="s">
        <v>79</v>
      </c>
      <c r="AE1032" s="272">
        <f>V1032+Y1032</f>
        <v>235400</v>
      </c>
      <c r="AF1032" s="273" t="s">
        <v>79</v>
      </c>
      <c r="AG1032" s="273" t="s">
        <v>33</v>
      </c>
      <c r="AH1032" s="273" t="s">
        <v>160</v>
      </c>
      <c r="AI1032" s="273" t="s">
        <v>161</v>
      </c>
      <c r="AJ1032" s="273"/>
    </row>
    <row r="1033" spans="2:36" s="79" customFormat="1" ht="86.1" customHeight="1" x14ac:dyDescent="0.3">
      <c r="B1033" s="225"/>
      <c r="C1033" s="225"/>
      <c r="D1033" s="225"/>
      <c r="E1033" s="227"/>
      <c r="F1033" s="227"/>
      <c r="G1033" s="227"/>
      <c r="H1033" s="225"/>
      <c r="I1033" s="225"/>
      <c r="J1033" s="11" t="s">
        <v>111</v>
      </c>
      <c r="K1033" s="7" t="s">
        <v>112</v>
      </c>
      <c r="L1033" s="7" t="s">
        <v>85</v>
      </c>
      <c r="M1033" s="7">
        <v>1</v>
      </c>
      <c r="N1033" s="273"/>
      <c r="O1033" s="225"/>
      <c r="P1033" s="225"/>
      <c r="Q1033" s="225"/>
      <c r="R1033" s="274"/>
      <c r="S1033" s="274"/>
      <c r="T1033" s="275"/>
      <c r="U1033" s="275"/>
      <c r="V1033" s="239"/>
      <c r="W1033" s="276"/>
      <c r="X1033" s="276"/>
      <c r="Y1033" s="276"/>
      <c r="Z1033" s="276"/>
      <c r="AA1033" s="276"/>
      <c r="AB1033" s="276"/>
      <c r="AC1033" s="273"/>
      <c r="AD1033" s="272"/>
      <c r="AE1033" s="272"/>
      <c r="AF1033" s="225"/>
      <c r="AG1033" s="273"/>
      <c r="AH1033" s="273"/>
      <c r="AI1033" s="273"/>
      <c r="AJ1033" s="225"/>
    </row>
    <row r="1034" spans="2:36" s="79" customFormat="1" ht="59.1" customHeight="1" x14ac:dyDescent="0.3">
      <c r="B1034" s="225"/>
      <c r="C1034" s="225"/>
      <c r="D1034" s="225"/>
      <c r="E1034" s="227"/>
      <c r="F1034" s="227"/>
      <c r="G1034" s="227"/>
      <c r="H1034" s="225"/>
      <c r="I1034" s="225"/>
      <c r="J1034" s="11" t="s">
        <v>127</v>
      </c>
      <c r="K1034" s="7" t="s">
        <v>128</v>
      </c>
      <c r="L1034" s="7" t="s">
        <v>85</v>
      </c>
      <c r="M1034" s="63">
        <v>110</v>
      </c>
      <c r="N1034" s="273"/>
      <c r="O1034" s="225"/>
      <c r="P1034" s="225"/>
      <c r="Q1034" s="225"/>
      <c r="R1034" s="274"/>
      <c r="S1034" s="274"/>
      <c r="T1034" s="275"/>
      <c r="U1034" s="275"/>
      <c r="V1034" s="240"/>
      <c r="W1034" s="276"/>
      <c r="X1034" s="276"/>
      <c r="Y1034" s="276"/>
      <c r="Z1034" s="276"/>
      <c r="AA1034" s="276"/>
      <c r="AB1034" s="276"/>
      <c r="AC1034" s="273"/>
      <c r="AD1034" s="272"/>
      <c r="AE1034" s="272"/>
      <c r="AF1034" s="225"/>
      <c r="AG1034" s="273"/>
      <c r="AH1034" s="273"/>
      <c r="AI1034" s="273"/>
      <c r="AJ1034" s="225"/>
    </row>
    <row r="1035" spans="2:36" s="79" customFormat="1" ht="131.69999999999999" customHeight="1" x14ac:dyDescent="0.3">
      <c r="B1035" s="266" t="s">
        <v>1285</v>
      </c>
      <c r="C1035" s="266" t="s">
        <v>402</v>
      </c>
      <c r="D1035" s="266" t="s">
        <v>106</v>
      </c>
      <c r="E1035" s="308" t="s">
        <v>67</v>
      </c>
      <c r="F1035" s="308" t="s">
        <v>134</v>
      </c>
      <c r="G1035" s="308" t="s">
        <v>147</v>
      </c>
      <c r="H1035" s="266" t="s">
        <v>70</v>
      </c>
      <c r="I1035" s="266" t="s">
        <v>79</v>
      </c>
      <c r="J1035" s="533" t="s">
        <v>208</v>
      </c>
      <c r="K1035" s="291" t="s">
        <v>107</v>
      </c>
      <c r="L1035" s="291" t="s">
        <v>86</v>
      </c>
      <c r="M1035" s="291">
        <v>40</v>
      </c>
      <c r="N1035" s="314" t="s">
        <v>108</v>
      </c>
      <c r="O1035" s="266" t="s">
        <v>814</v>
      </c>
      <c r="P1035" s="266" t="s">
        <v>75</v>
      </c>
      <c r="Q1035" s="266" t="s">
        <v>76</v>
      </c>
      <c r="R1035" s="408" t="s">
        <v>77</v>
      </c>
      <c r="S1035" s="408" t="s">
        <v>109</v>
      </c>
      <c r="T1035" s="312">
        <f>V1035+Y1035</f>
        <v>205440</v>
      </c>
      <c r="U1035" s="312"/>
      <c r="V1035" s="283">
        <v>174624</v>
      </c>
      <c r="W1035" s="284" t="s">
        <v>79</v>
      </c>
      <c r="X1035" s="284" t="s">
        <v>79</v>
      </c>
      <c r="Y1035" s="284">
        <v>30816</v>
      </c>
      <c r="Z1035" s="284" t="s">
        <v>98</v>
      </c>
      <c r="AA1035" s="284" t="s">
        <v>79</v>
      </c>
      <c r="AB1035" s="284">
        <v>17864.13</v>
      </c>
      <c r="AC1035" s="314" t="s">
        <v>149</v>
      </c>
      <c r="AD1035" s="313" t="s">
        <v>79</v>
      </c>
      <c r="AE1035" s="313">
        <f>V1035+Y1035</f>
        <v>205440</v>
      </c>
      <c r="AF1035" s="314" t="s">
        <v>79</v>
      </c>
      <c r="AG1035" s="314" t="s">
        <v>33</v>
      </c>
      <c r="AH1035" s="314" t="s">
        <v>248</v>
      </c>
      <c r="AI1035" s="314" t="s">
        <v>251</v>
      </c>
      <c r="AJ1035" s="314"/>
    </row>
    <row r="1036" spans="2:36" s="79" customFormat="1" ht="18" customHeight="1" x14ac:dyDescent="0.3">
      <c r="B1036" s="266"/>
      <c r="C1036" s="266"/>
      <c r="D1036" s="266"/>
      <c r="E1036" s="308"/>
      <c r="F1036" s="308"/>
      <c r="G1036" s="308"/>
      <c r="H1036" s="266"/>
      <c r="I1036" s="266"/>
      <c r="J1036" s="534"/>
      <c r="K1036" s="290"/>
      <c r="L1036" s="290"/>
      <c r="M1036" s="290"/>
      <c r="N1036" s="314"/>
      <c r="O1036" s="266"/>
      <c r="P1036" s="266"/>
      <c r="Q1036" s="266"/>
      <c r="R1036" s="408"/>
      <c r="S1036" s="408"/>
      <c r="T1036" s="312"/>
      <c r="U1036" s="312"/>
      <c r="V1036" s="287"/>
      <c r="W1036" s="284"/>
      <c r="X1036" s="284"/>
      <c r="Y1036" s="284"/>
      <c r="Z1036" s="284"/>
      <c r="AA1036" s="284"/>
      <c r="AB1036" s="284"/>
      <c r="AC1036" s="314"/>
      <c r="AD1036" s="313"/>
      <c r="AE1036" s="313"/>
      <c r="AF1036" s="266"/>
      <c r="AG1036" s="314"/>
      <c r="AH1036" s="314"/>
      <c r="AI1036" s="314"/>
      <c r="AJ1036" s="266"/>
    </row>
    <row r="1037" spans="2:36" s="79" customFormat="1" ht="59.1" customHeight="1" x14ac:dyDescent="0.3">
      <c r="B1037" s="266"/>
      <c r="C1037" s="266"/>
      <c r="D1037" s="266"/>
      <c r="E1037" s="308"/>
      <c r="F1037" s="308"/>
      <c r="G1037" s="308"/>
      <c r="H1037" s="266"/>
      <c r="I1037" s="266"/>
      <c r="J1037" s="20" t="s">
        <v>127</v>
      </c>
      <c r="K1037" s="27" t="s">
        <v>128</v>
      </c>
      <c r="L1037" s="27" t="s">
        <v>85</v>
      </c>
      <c r="M1037" s="61">
        <v>96</v>
      </c>
      <c r="N1037" s="314"/>
      <c r="O1037" s="266"/>
      <c r="P1037" s="266"/>
      <c r="Q1037" s="266"/>
      <c r="R1037" s="408"/>
      <c r="S1037" s="408"/>
      <c r="T1037" s="312"/>
      <c r="U1037" s="312"/>
      <c r="V1037" s="288"/>
      <c r="W1037" s="284"/>
      <c r="X1037" s="284"/>
      <c r="Y1037" s="284"/>
      <c r="Z1037" s="284"/>
      <c r="AA1037" s="284"/>
      <c r="AB1037" s="284"/>
      <c r="AC1037" s="314"/>
      <c r="AD1037" s="313"/>
      <c r="AE1037" s="313"/>
      <c r="AF1037" s="266"/>
      <c r="AG1037" s="314"/>
      <c r="AH1037" s="314"/>
      <c r="AI1037" s="314"/>
      <c r="AJ1037" s="266"/>
    </row>
    <row r="1038" spans="2:36" s="79" customFormat="1" ht="132" customHeight="1" x14ac:dyDescent="0.3">
      <c r="B1038" s="225" t="s">
        <v>1060</v>
      </c>
      <c r="C1038" s="266" t="s">
        <v>404</v>
      </c>
      <c r="D1038" s="266" t="s">
        <v>106</v>
      </c>
      <c r="E1038" s="308" t="s">
        <v>67</v>
      </c>
      <c r="F1038" s="308" t="s">
        <v>134</v>
      </c>
      <c r="G1038" s="308" t="s">
        <v>147</v>
      </c>
      <c r="H1038" s="266" t="s">
        <v>70</v>
      </c>
      <c r="I1038" s="266" t="s">
        <v>79</v>
      </c>
      <c r="J1038" s="20" t="s">
        <v>208</v>
      </c>
      <c r="K1038" s="27" t="s">
        <v>107</v>
      </c>
      <c r="L1038" s="27" t="s">
        <v>86</v>
      </c>
      <c r="M1038" s="27">
        <v>40</v>
      </c>
      <c r="N1038" s="314" t="s">
        <v>108</v>
      </c>
      <c r="O1038" s="266" t="s">
        <v>814</v>
      </c>
      <c r="P1038" s="266" t="s">
        <v>75</v>
      </c>
      <c r="Q1038" s="266" t="s">
        <v>76</v>
      </c>
      <c r="R1038" s="408" t="s">
        <v>77</v>
      </c>
      <c r="S1038" s="408" t="s">
        <v>109</v>
      </c>
      <c r="T1038" s="312">
        <f>V1038+Y1038</f>
        <v>117700</v>
      </c>
      <c r="U1038" s="312">
        <f>T1038/M1039</f>
        <v>117700</v>
      </c>
      <c r="V1038" s="283">
        <v>100045</v>
      </c>
      <c r="W1038" s="284" t="s">
        <v>79</v>
      </c>
      <c r="X1038" s="284" t="s">
        <v>79</v>
      </c>
      <c r="Y1038" s="284">
        <v>17655</v>
      </c>
      <c r="Z1038" s="284" t="s">
        <v>98</v>
      </c>
      <c r="AA1038" s="284" t="s">
        <v>79</v>
      </c>
      <c r="AB1038" s="284">
        <v>10234.790000000001</v>
      </c>
      <c r="AC1038" s="314" t="s">
        <v>149</v>
      </c>
      <c r="AD1038" s="313" t="s">
        <v>79</v>
      </c>
      <c r="AE1038" s="313">
        <f>V1038+Y1038</f>
        <v>117700</v>
      </c>
      <c r="AF1038" s="314" t="s">
        <v>79</v>
      </c>
      <c r="AG1038" s="314" t="s">
        <v>33</v>
      </c>
      <c r="AH1038" s="314" t="s">
        <v>248</v>
      </c>
      <c r="AI1038" s="314" t="s">
        <v>251</v>
      </c>
      <c r="AJ1038" s="314"/>
    </row>
    <row r="1039" spans="2:36" s="79" customFormat="1" ht="86.1" customHeight="1" x14ac:dyDescent="0.3">
      <c r="B1039" s="225"/>
      <c r="C1039" s="266"/>
      <c r="D1039" s="266"/>
      <c r="E1039" s="308"/>
      <c r="F1039" s="308"/>
      <c r="G1039" s="308"/>
      <c r="H1039" s="266"/>
      <c r="I1039" s="266"/>
      <c r="J1039" s="20" t="s">
        <v>111</v>
      </c>
      <c r="K1039" s="27" t="s">
        <v>112</v>
      </c>
      <c r="L1039" s="27" t="s">
        <v>85</v>
      </c>
      <c r="M1039" s="27">
        <v>1</v>
      </c>
      <c r="N1039" s="314"/>
      <c r="O1039" s="266"/>
      <c r="P1039" s="266"/>
      <c r="Q1039" s="266"/>
      <c r="R1039" s="408"/>
      <c r="S1039" s="408"/>
      <c r="T1039" s="312"/>
      <c r="U1039" s="312"/>
      <c r="V1039" s="287"/>
      <c r="W1039" s="284"/>
      <c r="X1039" s="284"/>
      <c r="Y1039" s="284"/>
      <c r="Z1039" s="284"/>
      <c r="AA1039" s="284"/>
      <c r="AB1039" s="284"/>
      <c r="AC1039" s="314"/>
      <c r="AD1039" s="313"/>
      <c r="AE1039" s="313"/>
      <c r="AF1039" s="266"/>
      <c r="AG1039" s="314"/>
      <c r="AH1039" s="314"/>
      <c r="AI1039" s="314"/>
      <c r="AJ1039" s="266"/>
    </row>
    <row r="1040" spans="2:36" s="79" customFormat="1" ht="59.1" customHeight="1" x14ac:dyDescent="0.3">
      <c r="B1040" s="225"/>
      <c r="C1040" s="266"/>
      <c r="D1040" s="266"/>
      <c r="E1040" s="308"/>
      <c r="F1040" s="308"/>
      <c r="G1040" s="308"/>
      <c r="H1040" s="266"/>
      <c r="I1040" s="266"/>
      <c r="J1040" s="20" t="s">
        <v>127</v>
      </c>
      <c r="K1040" s="27" t="s">
        <v>128</v>
      </c>
      <c r="L1040" s="27" t="s">
        <v>85</v>
      </c>
      <c r="M1040" s="61">
        <v>36</v>
      </c>
      <c r="N1040" s="314"/>
      <c r="O1040" s="266"/>
      <c r="P1040" s="266"/>
      <c r="Q1040" s="266"/>
      <c r="R1040" s="408"/>
      <c r="S1040" s="408"/>
      <c r="T1040" s="312"/>
      <c r="U1040" s="312"/>
      <c r="V1040" s="288"/>
      <c r="W1040" s="284"/>
      <c r="X1040" s="284"/>
      <c r="Y1040" s="284"/>
      <c r="Z1040" s="284"/>
      <c r="AA1040" s="284"/>
      <c r="AB1040" s="284"/>
      <c r="AC1040" s="314"/>
      <c r="AD1040" s="313"/>
      <c r="AE1040" s="313"/>
      <c r="AF1040" s="266"/>
      <c r="AG1040" s="314"/>
      <c r="AH1040" s="314"/>
      <c r="AI1040" s="314"/>
      <c r="AJ1040" s="266"/>
    </row>
    <row r="1041" spans="2:36" s="79" customFormat="1" ht="132" customHeight="1" x14ac:dyDescent="0.3">
      <c r="B1041" s="225" t="s">
        <v>405</v>
      </c>
      <c r="C1041" s="225" t="s">
        <v>406</v>
      </c>
      <c r="D1041" s="225" t="s">
        <v>106</v>
      </c>
      <c r="E1041" s="227" t="s">
        <v>67</v>
      </c>
      <c r="F1041" s="227" t="s">
        <v>134</v>
      </c>
      <c r="G1041" s="227" t="s">
        <v>147</v>
      </c>
      <c r="H1041" s="225" t="s">
        <v>70</v>
      </c>
      <c r="I1041" s="225" t="s">
        <v>79</v>
      </c>
      <c r="J1041" s="11" t="s">
        <v>208</v>
      </c>
      <c r="K1041" s="7" t="s">
        <v>107</v>
      </c>
      <c r="L1041" s="7" t="s">
        <v>86</v>
      </c>
      <c r="M1041" s="7">
        <v>40</v>
      </c>
      <c r="N1041" s="273" t="s">
        <v>108</v>
      </c>
      <c r="O1041" s="225" t="s">
        <v>814</v>
      </c>
      <c r="P1041" s="225" t="s">
        <v>75</v>
      </c>
      <c r="Q1041" s="225" t="s">
        <v>76</v>
      </c>
      <c r="R1041" s="274" t="s">
        <v>77</v>
      </c>
      <c r="S1041" s="274" t="s">
        <v>109</v>
      </c>
      <c r="T1041" s="275">
        <f>V1041+Y1041</f>
        <v>212405.75</v>
      </c>
      <c r="U1041" s="275" t="s">
        <v>98</v>
      </c>
      <c r="V1041" s="238">
        <v>180544.88</v>
      </c>
      <c r="W1041" s="276" t="s">
        <v>79</v>
      </c>
      <c r="X1041" s="276" t="s">
        <v>79</v>
      </c>
      <c r="Y1041" s="276">
        <v>31860.87</v>
      </c>
      <c r="Z1041" s="276" t="s">
        <v>98</v>
      </c>
      <c r="AA1041" s="276" t="s">
        <v>79</v>
      </c>
      <c r="AB1041" s="276">
        <v>18470.07</v>
      </c>
      <c r="AC1041" s="273" t="s">
        <v>149</v>
      </c>
      <c r="AD1041" s="272" t="s">
        <v>79</v>
      </c>
      <c r="AE1041" s="272">
        <f>V1041+Y1041</f>
        <v>212405.75</v>
      </c>
      <c r="AF1041" s="273" t="s">
        <v>79</v>
      </c>
      <c r="AG1041" s="273" t="s">
        <v>33</v>
      </c>
      <c r="AH1041" s="273" t="s">
        <v>166</v>
      </c>
      <c r="AI1041" s="273" t="s">
        <v>233</v>
      </c>
      <c r="AJ1041" s="273"/>
    </row>
    <row r="1042" spans="2:36" s="79" customFormat="1" ht="86.1" customHeight="1" x14ac:dyDescent="0.3">
      <c r="B1042" s="225"/>
      <c r="C1042" s="225"/>
      <c r="D1042" s="225"/>
      <c r="E1042" s="227"/>
      <c r="F1042" s="227"/>
      <c r="G1042" s="227"/>
      <c r="H1042" s="225"/>
      <c r="I1042" s="225"/>
      <c r="J1042" s="11" t="s">
        <v>111</v>
      </c>
      <c r="K1042" s="7" t="s">
        <v>112</v>
      </c>
      <c r="L1042" s="7" t="s">
        <v>85</v>
      </c>
      <c r="M1042" s="7">
        <v>2</v>
      </c>
      <c r="N1042" s="273"/>
      <c r="O1042" s="225"/>
      <c r="P1042" s="225"/>
      <c r="Q1042" s="225"/>
      <c r="R1042" s="274"/>
      <c r="S1042" s="274"/>
      <c r="T1042" s="275"/>
      <c r="U1042" s="275"/>
      <c r="V1042" s="239"/>
      <c r="W1042" s="276"/>
      <c r="X1042" s="276"/>
      <c r="Y1042" s="276"/>
      <c r="Z1042" s="276"/>
      <c r="AA1042" s="276"/>
      <c r="AB1042" s="276"/>
      <c r="AC1042" s="273"/>
      <c r="AD1042" s="272"/>
      <c r="AE1042" s="272"/>
      <c r="AF1042" s="225"/>
      <c r="AG1042" s="273"/>
      <c r="AH1042" s="273"/>
      <c r="AI1042" s="273"/>
      <c r="AJ1042" s="225"/>
    </row>
    <row r="1043" spans="2:36" s="79" customFormat="1" ht="59.1" customHeight="1" x14ac:dyDescent="0.3">
      <c r="B1043" s="225"/>
      <c r="C1043" s="225"/>
      <c r="D1043" s="225"/>
      <c r="E1043" s="227"/>
      <c r="F1043" s="227"/>
      <c r="G1043" s="227"/>
      <c r="H1043" s="225"/>
      <c r="I1043" s="225"/>
      <c r="J1043" s="11" t="s">
        <v>127</v>
      </c>
      <c r="K1043" s="7" t="s">
        <v>128</v>
      </c>
      <c r="L1043" s="7" t="s">
        <v>85</v>
      </c>
      <c r="M1043" s="63">
        <v>100</v>
      </c>
      <c r="N1043" s="273"/>
      <c r="O1043" s="225"/>
      <c r="P1043" s="225"/>
      <c r="Q1043" s="225"/>
      <c r="R1043" s="274"/>
      <c r="S1043" s="274"/>
      <c r="T1043" s="275"/>
      <c r="U1043" s="275"/>
      <c r="V1043" s="240"/>
      <c r="W1043" s="276"/>
      <c r="X1043" s="276"/>
      <c r="Y1043" s="276"/>
      <c r="Z1043" s="276"/>
      <c r="AA1043" s="276"/>
      <c r="AB1043" s="276"/>
      <c r="AC1043" s="273"/>
      <c r="AD1043" s="272"/>
      <c r="AE1043" s="272"/>
      <c r="AF1043" s="225"/>
      <c r="AG1043" s="273"/>
      <c r="AH1043" s="273"/>
      <c r="AI1043" s="273"/>
      <c r="AJ1043" s="225"/>
    </row>
    <row r="1044" spans="2:36" s="90" customFormat="1" ht="52.2" customHeight="1" x14ac:dyDescent="0.3">
      <c r="B1044" s="225" t="s">
        <v>932</v>
      </c>
      <c r="C1044" s="225" t="s">
        <v>400</v>
      </c>
      <c r="D1044" s="225" t="s">
        <v>66</v>
      </c>
      <c r="E1044" s="227" t="s">
        <v>67</v>
      </c>
      <c r="F1044" s="227" t="s">
        <v>132</v>
      </c>
      <c r="G1044" s="227" t="s">
        <v>69</v>
      </c>
      <c r="H1044" s="225" t="s">
        <v>70</v>
      </c>
      <c r="I1044" s="225" t="s">
        <v>79</v>
      </c>
      <c r="J1044" s="11" t="s">
        <v>113</v>
      </c>
      <c r="K1044" s="7" t="s">
        <v>114</v>
      </c>
      <c r="L1044" s="7" t="s">
        <v>115</v>
      </c>
      <c r="M1044" s="7">
        <v>2</v>
      </c>
      <c r="N1044" s="273" t="s">
        <v>108</v>
      </c>
      <c r="O1044" s="225" t="s">
        <v>931</v>
      </c>
      <c r="P1044" s="225" t="s">
        <v>75</v>
      </c>
      <c r="Q1044" s="225" t="s">
        <v>76</v>
      </c>
      <c r="R1044" s="274" t="s">
        <v>77</v>
      </c>
      <c r="S1044" s="274" t="s">
        <v>109</v>
      </c>
      <c r="T1044" s="275">
        <f>V1044+Y1044</f>
        <v>151940</v>
      </c>
      <c r="U1044" s="275">
        <f>T1044/M1045</f>
        <v>75970</v>
      </c>
      <c r="V1044" s="276">
        <v>129149</v>
      </c>
      <c r="W1044" s="276" t="s">
        <v>79</v>
      </c>
      <c r="X1044" s="276" t="s">
        <v>79</v>
      </c>
      <c r="Y1044" s="276">
        <v>22791</v>
      </c>
      <c r="Z1044" s="276" t="s">
        <v>79</v>
      </c>
      <c r="AA1044" s="276" t="s">
        <v>79</v>
      </c>
      <c r="AB1044" s="276">
        <v>13212.81</v>
      </c>
      <c r="AC1044" s="273" t="s">
        <v>80</v>
      </c>
      <c r="AD1044" s="272" t="s">
        <v>79</v>
      </c>
      <c r="AE1044" s="272">
        <f>V1044+Y1044</f>
        <v>151940</v>
      </c>
      <c r="AF1044" s="273" t="s">
        <v>79</v>
      </c>
      <c r="AG1044" s="273" t="s">
        <v>33</v>
      </c>
      <c r="AH1044" s="273" t="s">
        <v>160</v>
      </c>
      <c r="AI1044" s="273" t="s">
        <v>161</v>
      </c>
      <c r="AJ1044" s="273"/>
    </row>
    <row r="1045" spans="2:36" s="90" customFormat="1" ht="55.2" x14ac:dyDescent="0.3">
      <c r="B1045" s="225"/>
      <c r="C1045" s="225"/>
      <c r="D1045" s="225"/>
      <c r="E1045" s="227"/>
      <c r="F1045" s="227"/>
      <c r="G1045" s="227"/>
      <c r="H1045" s="225"/>
      <c r="I1045" s="225"/>
      <c r="J1045" s="11" t="s">
        <v>116</v>
      </c>
      <c r="K1045" s="7" t="s">
        <v>117</v>
      </c>
      <c r="L1045" s="7" t="s">
        <v>85</v>
      </c>
      <c r="M1045" s="7">
        <v>2</v>
      </c>
      <c r="N1045" s="273"/>
      <c r="O1045" s="225"/>
      <c r="P1045" s="225"/>
      <c r="Q1045" s="225"/>
      <c r="R1045" s="274"/>
      <c r="S1045" s="274"/>
      <c r="T1045" s="275"/>
      <c r="U1045" s="275"/>
      <c r="V1045" s="276"/>
      <c r="W1045" s="276"/>
      <c r="X1045" s="276"/>
      <c r="Y1045" s="276"/>
      <c r="Z1045" s="276"/>
      <c r="AA1045" s="276"/>
      <c r="AB1045" s="276"/>
      <c r="AC1045" s="273"/>
      <c r="AD1045" s="272"/>
      <c r="AE1045" s="272"/>
      <c r="AF1045" s="225"/>
      <c r="AG1045" s="273"/>
      <c r="AH1045" s="273"/>
      <c r="AI1045" s="273"/>
      <c r="AJ1045" s="225"/>
    </row>
    <row r="1046" spans="2:36" s="90" customFormat="1" ht="41.4" x14ac:dyDescent="0.3">
      <c r="B1046" s="225"/>
      <c r="C1046" s="225"/>
      <c r="D1046" s="225"/>
      <c r="E1046" s="227"/>
      <c r="F1046" s="227"/>
      <c r="G1046" s="227"/>
      <c r="H1046" s="225"/>
      <c r="I1046" s="225"/>
      <c r="J1046" s="11" t="s">
        <v>209</v>
      </c>
      <c r="K1046" s="7" t="s">
        <v>118</v>
      </c>
      <c r="L1046" s="7" t="s">
        <v>119</v>
      </c>
      <c r="M1046" s="7">
        <v>2</v>
      </c>
      <c r="N1046" s="273"/>
      <c r="O1046" s="225"/>
      <c r="P1046" s="225"/>
      <c r="Q1046" s="225"/>
      <c r="R1046" s="274"/>
      <c r="S1046" s="274"/>
      <c r="T1046" s="275"/>
      <c r="U1046" s="275"/>
      <c r="V1046" s="276"/>
      <c r="W1046" s="276"/>
      <c r="X1046" s="276"/>
      <c r="Y1046" s="276"/>
      <c r="Z1046" s="276"/>
      <c r="AA1046" s="276"/>
      <c r="AB1046" s="276"/>
      <c r="AC1046" s="273"/>
      <c r="AD1046" s="272"/>
      <c r="AE1046" s="272"/>
      <c r="AF1046" s="225"/>
      <c r="AG1046" s="273"/>
      <c r="AH1046" s="273"/>
      <c r="AI1046" s="273"/>
      <c r="AJ1046" s="225"/>
    </row>
    <row r="1047" spans="2:36" s="90" customFormat="1" ht="44.7" customHeight="1" x14ac:dyDescent="0.3">
      <c r="B1047" s="225"/>
      <c r="C1047" s="225"/>
      <c r="D1047" s="225"/>
      <c r="E1047" s="227"/>
      <c r="F1047" s="227"/>
      <c r="G1047" s="227"/>
      <c r="H1047" s="225"/>
      <c r="I1047" s="225"/>
      <c r="J1047" s="11" t="s">
        <v>120</v>
      </c>
      <c r="K1047" s="7" t="s">
        <v>121</v>
      </c>
      <c r="L1047" s="7" t="s">
        <v>119</v>
      </c>
      <c r="M1047" s="7">
        <v>2</v>
      </c>
      <c r="N1047" s="273"/>
      <c r="O1047" s="225"/>
      <c r="P1047" s="225"/>
      <c r="Q1047" s="225"/>
      <c r="R1047" s="274"/>
      <c r="S1047" s="274"/>
      <c r="T1047" s="275"/>
      <c r="U1047" s="275"/>
      <c r="V1047" s="276"/>
      <c r="W1047" s="276"/>
      <c r="X1047" s="276"/>
      <c r="Y1047" s="276"/>
      <c r="Z1047" s="276"/>
      <c r="AA1047" s="276"/>
      <c r="AB1047" s="276"/>
      <c r="AC1047" s="273"/>
      <c r="AD1047" s="272"/>
      <c r="AE1047" s="272"/>
      <c r="AF1047" s="225"/>
      <c r="AG1047" s="273"/>
      <c r="AH1047" s="273"/>
      <c r="AI1047" s="273"/>
      <c r="AJ1047" s="225"/>
    </row>
    <row r="1048" spans="2:36" s="79" customFormat="1" ht="132" customHeight="1" x14ac:dyDescent="0.3">
      <c r="B1048" s="291" t="s">
        <v>1167</v>
      </c>
      <c r="C1048" s="291" t="s">
        <v>397</v>
      </c>
      <c r="D1048" s="291" t="s">
        <v>106</v>
      </c>
      <c r="E1048" s="305" t="s">
        <v>67</v>
      </c>
      <c r="F1048" s="305" t="s">
        <v>134</v>
      </c>
      <c r="G1048" s="305" t="s">
        <v>147</v>
      </c>
      <c r="H1048" s="291" t="s">
        <v>70</v>
      </c>
      <c r="I1048" s="291" t="s">
        <v>79</v>
      </c>
      <c r="J1048" s="20" t="s">
        <v>208</v>
      </c>
      <c r="K1048" s="27" t="s">
        <v>107</v>
      </c>
      <c r="L1048" s="27" t="s">
        <v>86</v>
      </c>
      <c r="M1048" s="27">
        <v>40</v>
      </c>
      <c r="N1048" s="285" t="s">
        <v>108</v>
      </c>
      <c r="O1048" s="291" t="s">
        <v>814</v>
      </c>
      <c r="P1048" s="291" t="s">
        <v>75</v>
      </c>
      <c r="Q1048" s="291" t="s">
        <v>76</v>
      </c>
      <c r="R1048" s="478" t="s">
        <v>77</v>
      </c>
      <c r="S1048" s="478" t="s">
        <v>109</v>
      </c>
      <c r="T1048" s="327">
        <f>V1048+Y1048</f>
        <v>92020</v>
      </c>
      <c r="U1048" s="327">
        <f>+T1048</f>
        <v>92020</v>
      </c>
      <c r="V1048" s="283">
        <v>78217</v>
      </c>
      <c r="W1048" s="283" t="s">
        <v>79</v>
      </c>
      <c r="X1048" s="283" t="s">
        <v>79</v>
      </c>
      <c r="Y1048" s="283">
        <v>13803</v>
      </c>
      <c r="Z1048" s="283" t="s">
        <v>98</v>
      </c>
      <c r="AA1048" s="283" t="s">
        <v>79</v>
      </c>
      <c r="AB1048" s="283">
        <v>8003.93</v>
      </c>
      <c r="AC1048" s="285" t="s">
        <v>149</v>
      </c>
      <c r="AD1048" s="293" t="s">
        <v>79</v>
      </c>
      <c r="AE1048" s="293">
        <f>V1048+Y1048</f>
        <v>92020</v>
      </c>
      <c r="AF1048" s="285" t="s">
        <v>79</v>
      </c>
      <c r="AG1048" s="285" t="s">
        <v>33</v>
      </c>
      <c r="AH1048" s="285" t="s">
        <v>248</v>
      </c>
      <c r="AI1048" s="285" t="s">
        <v>251</v>
      </c>
      <c r="AJ1048" s="285"/>
    </row>
    <row r="1049" spans="2:36" s="79" customFormat="1" ht="86.1" customHeight="1" x14ac:dyDescent="0.3">
      <c r="B1049" s="289"/>
      <c r="C1049" s="289"/>
      <c r="D1049" s="289"/>
      <c r="E1049" s="306"/>
      <c r="F1049" s="306"/>
      <c r="G1049" s="306"/>
      <c r="H1049" s="289"/>
      <c r="I1049" s="289"/>
      <c r="J1049" s="20" t="s">
        <v>111</v>
      </c>
      <c r="K1049" s="27" t="s">
        <v>112</v>
      </c>
      <c r="L1049" s="27" t="s">
        <v>85</v>
      </c>
      <c r="M1049" s="27">
        <v>1</v>
      </c>
      <c r="N1049" s="296"/>
      <c r="O1049" s="289"/>
      <c r="P1049" s="289"/>
      <c r="Q1049" s="289"/>
      <c r="R1049" s="479"/>
      <c r="S1049" s="479"/>
      <c r="T1049" s="328"/>
      <c r="U1049" s="328"/>
      <c r="V1049" s="287"/>
      <c r="W1049" s="287"/>
      <c r="X1049" s="287"/>
      <c r="Y1049" s="287"/>
      <c r="Z1049" s="287"/>
      <c r="AA1049" s="287"/>
      <c r="AB1049" s="287"/>
      <c r="AC1049" s="296"/>
      <c r="AD1049" s="294"/>
      <c r="AE1049" s="294"/>
      <c r="AF1049" s="296"/>
      <c r="AG1049" s="296"/>
      <c r="AH1049" s="296"/>
      <c r="AI1049" s="296"/>
      <c r="AJ1049" s="296"/>
    </row>
    <row r="1050" spans="2:36" s="79" customFormat="1" ht="59.1" customHeight="1" x14ac:dyDescent="0.3">
      <c r="B1050" s="290"/>
      <c r="C1050" s="290"/>
      <c r="D1050" s="290"/>
      <c r="E1050" s="307"/>
      <c r="F1050" s="307"/>
      <c r="G1050" s="307"/>
      <c r="H1050" s="290"/>
      <c r="I1050" s="290"/>
      <c r="J1050" s="20" t="s">
        <v>127</v>
      </c>
      <c r="K1050" s="27" t="s">
        <v>128</v>
      </c>
      <c r="L1050" s="27" t="s">
        <v>85</v>
      </c>
      <c r="M1050" s="61">
        <v>43</v>
      </c>
      <c r="N1050" s="297"/>
      <c r="O1050" s="290"/>
      <c r="P1050" s="290"/>
      <c r="Q1050" s="290"/>
      <c r="R1050" s="439"/>
      <c r="S1050" s="439"/>
      <c r="T1050" s="329"/>
      <c r="U1050" s="329"/>
      <c r="V1050" s="288"/>
      <c r="W1050" s="288"/>
      <c r="X1050" s="288"/>
      <c r="Y1050" s="288"/>
      <c r="Z1050" s="288"/>
      <c r="AA1050" s="288"/>
      <c r="AB1050" s="288"/>
      <c r="AC1050" s="297"/>
      <c r="AD1050" s="295"/>
      <c r="AE1050" s="295"/>
      <c r="AF1050" s="297"/>
      <c r="AG1050" s="297"/>
      <c r="AH1050" s="297"/>
      <c r="AI1050" s="297"/>
      <c r="AJ1050" s="297"/>
    </row>
    <row r="1051" spans="2:36" s="79" customFormat="1" ht="132" customHeight="1" x14ac:dyDescent="0.3">
      <c r="B1051" s="266" t="s">
        <v>1286</v>
      </c>
      <c r="C1051" s="266" t="s">
        <v>404</v>
      </c>
      <c r="D1051" s="266" t="s">
        <v>106</v>
      </c>
      <c r="E1051" s="308" t="s">
        <v>67</v>
      </c>
      <c r="F1051" s="308" t="s">
        <v>134</v>
      </c>
      <c r="G1051" s="308" t="s">
        <v>147</v>
      </c>
      <c r="H1051" s="266" t="s">
        <v>70</v>
      </c>
      <c r="I1051" s="266" t="s">
        <v>79</v>
      </c>
      <c r="J1051" s="20" t="s">
        <v>208</v>
      </c>
      <c r="K1051" s="27" t="s">
        <v>107</v>
      </c>
      <c r="L1051" s="27" t="s">
        <v>86</v>
      </c>
      <c r="M1051" s="27">
        <v>40</v>
      </c>
      <c r="N1051" s="314" t="s">
        <v>108</v>
      </c>
      <c r="O1051" s="266" t="s">
        <v>814</v>
      </c>
      <c r="P1051" s="266" t="s">
        <v>75</v>
      </c>
      <c r="Q1051" s="266" t="s">
        <v>76</v>
      </c>
      <c r="R1051" s="408" t="s">
        <v>77</v>
      </c>
      <c r="S1051" s="408" t="s">
        <v>109</v>
      </c>
      <c r="T1051" s="312">
        <f>V1051+Y1051</f>
        <v>132796.95000000001</v>
      </c>
      <c r="U1051" s="312" t="s">
        <v>98</v>
      </c>
      <c r="V1051" s="283">
        <v>112877.41</v>
      </c>
      <c r="W1051" s="284" t="s">
        <v>79</v>
      </c>
      <c r="X1051" s="284" t="s">
        <v>79</v>
      </c>
      <c r="Y1051" s="284">
        <v>19919.54</v>
      </c>
      <c r="Z1051" s="284" t="s">
        <v>98</v>
      </c>
      <c r="AA1051" s="284" t="s">
        <v>79</v>
      </c>
      <c r="AB1051" s="284">
        <v>11547.57</v>
      </c>
      <c r="AC1051" s="314" t="s">
        <v>149</v>
      </c>
      <c r="AD1051" s="313" t="s">
        <v>79</v>
      </c>
      <c r="AE1051" s="313">
        <f>V1051+Y1051</f>
        <v>132796.95000000001</v>
      </c>
      <c r="AF1051" s="314" t="s">
        <v>79</v>
      </c>
      <c r="AG1051" s="314" t="s">
        <v>33</v>
      </c>
      <c r="AH1051" s="314" t="s">
        <v>356</v>
      </c>
      <c r="AI1051" s="314" t="s">
        <v>247</v>
      </c>
      <c r="AJ1051" s="314"/>
    </row>
    <row r="1052" spans="2:36" s="79" customFormat="1" ht="86.1" customHeight="1" x14ac:dyDescent="0.3">
      <c r="B1052" s="266"/>
      <c r="C1052" s="266"/>
      <c r="D1052" s="266"/>
      <c r="E1052" s="308"/>
      <c r="F1052" s="308"/>
      <c r="G1052" s="308"/>
      <c r="H1052" s="266"/>
      <c r="I1052" s="266"/>
      <c r="J1052" s="20" t="s">
        <v>111</v>
      </c>
      <c r="K1052" s="27" t="s">
        <v>112</v>
      </c>
      <c r="L1052" s="27" t="s">
        <v>85</v>
      </c>
      <c r="M1052" s="27">
        <v>1</v>
      </c>
      <c r="N1052" s="314"/>
      <c r="O1052" s="266"/>
      <c r="P1052" s="266"/>
      <c r="Q1052" s="266"/>
      <c r="R1052" s="408"/>
      <c r="S1052" s="408"/>
      <c r="T1052" s="312"/>
      <c r="U1052" s="312"/>
      <c r="V1052" s="287"/>
      <c r="W1052" s="284"/>
      <c r="X1052" s="284"/>
      <c r="Y1052" s="284"/>
      <c r="Z1052" s="284"/>
      <c r="AA1052" s="284"/>
      <c r="AB1052" s="284"/>
      <c r="AC1052" s="314"/>
      <c r="AD1052" s="313"/>
      <c r="AE1052" s="313"/>
      <c r="AF1052" s="266"/>
      <c r="AG1052" s="314"/>
      <c r="AH1052" s="314"/>
      <c r="AI1052" s="314"/>
      <c r="AJ1052" s="266"/>
    </row>
    <row r="1053" spans="2:36" s="79" customFormat="1" ht="59.1" customHeight="1" x14ac:dyDescent="0.3">
      <c r="B1053" s="266"/>
      <c r="C1053" s="266"/>
      <c r="D1053" s="266"/>
      <c r="E1053" s="308"/>
      <c r="F1053" s="308"/>
      <c r="G1053" s="308"/>
      <c r="H1053" s="266"/>
      <c r="I1053" s="266"/>
      <c r="J1053" s="20" t="s">
        <v>127</v>
      </c>
      <c r="K1053" s="27" t="s">
        <v>128</v>
      </c>
      <c r="L1053" s="27" t="s">
        <v>85</v>
      </c>
      <c r="M1053" s="61">
        <v>62</v>
      </c>
      <c r="N1053" s="314"/>
      <c r="O1053" s="266"/>
      <c r="P1053" s="266"/>
      <c r="Q1053" s="266"/>
      <c r="R1053" s="408"/>
      <c r="S1053" s="408"/>
      <c r="T1053" s="312"/>
      <c r="U1053" s="312"/>
      <c r="V1053" s="288"/>
      <c r="W1053" s="284"/>
      <c r="X1053" s="284"/>
      <c r="Y1053" s="284"/>
      <c r="Z1053" s="284"/>
      <c r="AA1053" s="284"/>
      <c r="AB1053" s="284"/>
      <c r="AC1053" s="314"/>
      <c r="AD1053" s="313"/>
      <c r="AE1053" s="313"/>
      <c r="AF1053" s="266"/>
      <c r="AG1053" s="314"/>
      <c r="AH1053" s="314"/>
      <c r="AI1053" s="314"/>
      <c r="AJ1053" s="266"/>
    </row>
    <row r="1054" spans="2:36" s="79" customFormat="1" ht="87" customHeight="1" x14ac:dyDescent="0.3">
      <c r="B1054" s="225" t="s">
        <v>1141</v>
      </c>
      <c r="C1054" s="225" t="s">
        <v>402</v>
      </c>
      <c r="D1054" s="225" t="s">
        <v>106</v>
      </c>
      <c r="E1054" s="227" t="s">
        <v>67</v>
      </c>
      <c r="F1054" s="227" t="s">
        <v>134</v>
      </c>
      <c r="G1054" s="227" t="s">
        <v>147</v>
      </c>
      <c r="H1054" s="225" t="s">
        <v>70</v>
      </c>
      <c r="I1054" s="225" t="s">
        <v>79</v>
      </c>
      <c r="J1054" s="506" t="s">
        <v>208</v>
      </c>
      <c r="K1054" s="261" t="s">
        <v>107</v>
      </c>
      <c r="L1054" s="261" t="s">
        <v>86</v>
      </c>
      <c r="M1054" s="261">
        <v>40</v>
      </c>
      <c r="N1054" s="273" t="s">
        <v>108</v>
      </c>
      <c r="O1054" s="225" t="s">
        <v>814</v>
      </c>
      <c r="P1054" s="225" t="s">
        <v>75</v>
      </c>
      <c r="Q1054" s="225" t="s">
        <v>76</v>
      </c>
      <c r="R1054" s="274" t="s">
        <v>77</v>
      </c>
      <c r="S1054" s="274" t="s">
        <v>109</v>
      </c>
      <c r="T1054" s="275">
        <f>V1054+Y1054</f>
        <v>123044.66</v>
      </c>
      <c r="U1054" s="275" t="s">
        <v>98</v>
      </c>
      <c r="V1054" s="238">
        <v>104587.96</v>
      </c>
      <c r="W1054" s="276" t="s">
        <v>79</v>
      </c>
      <c r="X1054" s="276" t="s">
        <v>79</v>
      </c>
      <c r="Y1054" s="276">
        <v>18456.7</v>
      </c>
      <c r="Z1054" s="276" t="s">
        <v>98</v>
      </c>
      <c r="AA1054" s="276" t="s">
        <v>79</v>
      </c>
      <c r="AB1054" s="276">
        <v>10699.54</v>
      </c>
      <c r="AC1054" s="273" t="s">
        <v>149</v>
      </c>
      <c r="AD1054" s="272" t="s">
        <v>79</v>
      </c>
      <c r="AE1054" s="272">
        <f>V1054+Y1054</f>
        <v>123044.66</v>
      </c>
      <c r="AF1054" s="273" t="s">
        <v>79</v>
      </c>
      <c r="AG1054" s="273" t="s">
        <v>33</v>
      </c>
      <c r="AH1054" s="273" t="s">
        <v>166</v>
      </c>
      <c r="AI1054" s="273" t="s">
        <v>176</v>
      </c>
      <c r="AJ1054" s="273"/>
    </row>
    <row r="1055" spans="2:36" s="79" customFormat="1" ht="13.5" customHeight="1" x14ac:dyDescent="0.3">
      <c r="B1055" s="225"/>
      <c r="C1055" s="225"/>
      <c r="D1055" s="225"/>
      <c r="E1055" s="227"/>
      <c r="F1055" s="227"/>
      <c r="G1055" s="227"/>
      <c r="H1055" s="225"/>
      <c r="I1055" s="225"/>
      <c r="J1055" s="507"/>
      <c r="K1055" s="242"/>
      <c r="L1055" s="242"/>
      <c r="M1055" s="242"/>
      <c r="N1055" s="273"/>
      <c r="O1055" s="225"/>
      <c r="P1055" s="225"/>
      <c r="Q1055" s="225"/>
      <c r="R1055" s="274"/>
      <c r="S1055" s="274"/>
      <c r="T1055" s="275"/>
      <c r="U1055" s="275"/>
      <c r="V1055" s="239"/>
      <c r="W1055" s="276"/>
      <c r="X1055" s="276"/>
      <c r="Y1055" s="276"/>
      <c r="Z1055" s="276"/>
      <c r="AA1055" s="276"/>
      <c r="AB1055" s="276"/>
      <c r="AC1055" s="273"/>
      <c r="AD1055" s="272"/>
      <c r="AE1055" s="272"/>
      <c r="AF1055" s="225"/>
      <c r="AG1055" s="273"/>
      <c r="AH1055" s="273"/>
      <c r="AI1055" s="273"/>
      <c r="AJ1055" s="225"/>
    </row>
    <row r="1056" spans="2:36" s="79" customFormat="1" ht="57" customHeight="1" x14ac:dyDescent="0.3">
      <c r="B1056" s="225"/>
      <c r="C1056" s="225"/>
      <c r="D1056" s="225"/>
      <c r="E1056" s="227"/>
      <c r="F1056" s="227"/>
      <c r="G1056" s="227"/>
      <c r="H1056" s="225"/>
      <c r="I1056" s="225"/>
      <c r="J1056" s="11" t="s">
        <v>111</v>
      </c>
      <c r="K1056" s="7" t="s">
        <v>112</v>
      </c>
      <c r="L1056" s="7" t="s">
        <v>85</v>
      </c>
      <c r="M1056" s="7">
        <v>2</v>
      </c>
      <c r="N1056" s="273"/>
      <c r="O1056" s="225"/>
      <c r="P1056" s="225"/>
      <c r="Q1056" s="225"/>
      <c r="R1056" s="274"/>
      <c r="S1056" s="274"/>
      <c r="T1056" s="275"/>
      <c r="U1056" s="275"/>
      <c r="V1056" s="239"/>
      <c r="W1056" s="276"/>
      <c r="X1056" s="276"/>
      <c r="Y1056" s="276"/>
      <c r="Z1056" s="276"/>
      <c r="AA1056" s="276"/>
      <c r="AB1056" s="276"/>
      <c r="AC1056" s="273"/>
      <c r="AD1056" s="272"/>
      <c r="AE1056" s="272"/>
      <c r="AF1056" s="225"/>
      <c r="AG1056" s="273"/>
      <c r="AH1056" s="273"/>
      <c r="AI1056" s="273"/>
      <c r="AJ1056" s="225"/>
    </row>
    <row r="1057" spans="2:36" s="79" customFormat="1" ht="59.1" customHeight="1" x14ac:dyDescent="0.3">
      <c r="B1057" s="225"/>
      <c r="C1057" s="225"/>
      <c r="D1057" s="225"/>
      <c r="E1057" s="227"/>
      <c r="F1057" s="227"/>
      <c r="G1057" s="227"/>
      <c r="H1057" s="225"/>
      <c r="I1057" s="225"/>
      <c r="J1057" s="11" t="s">
        <v>127</v>
      </c>
      <c r="K1057" s="7" t="s">
        <v>128</v>
      </c>
      <c r="L1057" s="7" t="s">
        <v>85</v>
      </c>
      <c r="M1057" s="63">
        <v>58</v>
      </c>
      <c r="N1057" s="273"/>
      <c r="O1057" s="225"/>
      <c r="P1057" s="225"/>
      <c r="Q1057" s="225"/>
      <c r="R1057" s="274"/>
      <c r="S1057" s="274"/>
      <c r="T1057" s="275"/>
      <c r="U1057" s="275"/>
      <c r="V1057" s="240"/>
      <c r="W1057" s="276"/>
      <c r="X1057" s="276"/>
      <c r="Y1057" s="276"/>
      <c r="Z1057" s="276"/>
      <c r="AA1057" s="276"/>
      <c r="AB1057" s="276"/>
      <c r="AC1057" s="273"/>
      <c r="AD1057" s="272"/>
      <c r="AE1057" s="272"/>
      <c r="AF1057" s="225"/>
      <c r="AG1057" s="273"/>
      <c r="AH1057" s="273"/>
      <c r="AI1057" s="273"/>
      <c r="AJ1057" s="225"/>
    </row>
    <row r="1058" spans="2:36" s="79" customFormat="1" ht="132" customHeight="1" x14ac:dyDescent="0.3">
      <c r="B1058" s="225" t="s">
        <v>1142</v>
      </c>
      <c r="C1058" s="225" t="s">
        <v>404</v>
      </c>
      <c r="D1058" s="225" t="s">
        <v>106</v>
      </c>
      <c r="E1058" s="227" t="s">
        <v>67</v>
      </c>
      <c r="F1058" s="227" t="s">
        <v>134</v>
      </c>
      <c r="G1058" s="227" t="s">
        <v>147</v>
      </c>
      <c r="H1058" s="225" t="s">
        <v>70</v>
      </c>
      <c r="I1058" s="225" t="s">
        <v>79</v>
      </c>
      <c r="J1058" s="11" t="s">
        <v>208</v>
      </c>
      <c r="K1058" s="7" t="s">
        <v>107</v>
      </c>
      <c r="L1058" s="7" t="s">
        <v>86</v>
      </c>
      <c r="M1058" s="7">
        <v>40</v>
      </c>
      <c r="N1058" s="273" t="s">
        <v>108</v>
      </c>
      <c r="O1058" s="225" t="s">
        <v>814</v>
      </c>
      <c r="P1058" s="225" t="s">
        <v>75</v>
      </c>
      <c r="Q1058" s="225" t="s">
        <v>76</v>
      </c>
      <c r="R1058" s="274" t="s">
        <v>77</v>
      </c>
      <c r="S1058" s="274" t="s">
        <v>109</v>
      </c>
      <c r="T1058" s="275">
        <f>V1058+Y1058</f>
        <v>56205.96</v>
      </c>
      <c r="U1058" s="275">
        <f>T1058</f>
        <v>56205.96</v>
      </c>
      <c r="V1058" s="238">
        <v>47775.07</v>
      </c>
      <c r="W1058" s="276" t="s">
        <v>79</v>
      </c>
      <c r="X1058" s="276" t="s">
        <v>79</v>
      </c>
      <c r="Y1058" s="276">
        <v>8430.89</v>
      </c>
      <c r="Z1058" s="276" t="s">
        <v>98</v>
      </c>
      <c r="AA1058" s="276" t="s">
        <v>79</v>
      </c>
      <c r="AB1058" s="276">
        <v>4887.47</v>
      </c>
      <c r="AC1058" s="273" t="s">
        <v>149</v>
      </c>
      <c r="AD1058" s="272" t="s">
        <v>79</v>
      </c>
      <c r="AE1058" s="272">
        <f>V1058+Y1058</f>
        <v>56205.96</v>
      </c>
      <c r="AF1058" s="273" t="s">
        <v>79</v>
      </c>
      <c r="AG1058" s="273" t="s">
        <v>33</v>
      </c>
      <c r="AH1058" s="273" t="s">
        <v>166</v>
      </c>
      <c r="AI1058" s="273" t="s">
        <v>176</v>
      </c>
      <c r="AJ1058" s="273"/>
    </row>
    <row r="1059" spans="2:36" s="79" customFormat="1" ht="86.1" customHeight="1" x14ac:dyDescent="0.3">
      <c r="B1059" s="225"/>
      <c r="C1059" s="225"/>
      <c r="D1059" s="225"/>
      <c r="E1059" s="227"/>
      <c r="F1059" s="227"/>
      <c r="G1059" s="227"/>
      <c r="H1059" s="225"/>
      <c r="I1059" s="225"/>
      <c r="J1059" s="11" t="s">
        <v>111</v>
      </c>
      <c r="K1059" s="7" t="s">
        <v>112</v>
      </c>
      <c r="L1059" s="7" t="s">
        <v>85</v>
      </c>
      <c r="M1059" s="7">
        <v>1</v>
      </c>
      <c r="N1059" s="273"/>
      <c r="O1059" s="225"/>
      <c r="P1059" s="225"/>
      <c r="Q1059" s="225"/>
      <c r="R1059" s="274"/>
      <c r="S1059" s="274"/>
      <c r="T1059" s="275"/>
      <c r="U1059" s="275"/>
      <c r="V1059" s="239"/>
      <c r="W1059" s="276"/>
      <c r="X1059" s="276"/>
      <c r="Y1059" s="276"/>
      <c r="Z1059" s="276"/>
      <c r="AA1059" s="276"/>
      <c r="AB1059" s="276"/>
      <c r="AC1059" s="273"/>
      <c r="AD1059" s="272"/>
      <c r="AE1059" s="272"/>
      <c r="AF1059" s="225"/>
      <c r="AG1059" s="273"/>
      <c r="AH1059" s="273"/>
      <c r="AI1059" s="273"/>
      <c r="AJ1059" s="225"/>
    </row>
    <row r="1060" spans="2:36" s="79" customFormat="1" ht="59.1" customHeight="1" x14ac:dyDescent="0.3">
      <c r="B1060" s="225"/>
      <c r="C1060" s="225"/>
      <c r="D1060" s="225"/>
      <c r="E1060" s="227"/>
      <c r="F1060" s="227"/>
      <c r="G1060" s="227"/>
      <c r="H1060" s="225"/>
      <c r="I1060" s="225"/>
      <c r="J1060" s="11" t="s">
        <v>127</v>
      </c>
      <c r="K1060" s="7" t="s">
        <v>128</v>
      </c>
      <c r="L1060" s="7" t="s">
        <v>85</v>
      </c>
      <c r="M1060" s="63">
        <v>26</v>
      </c>
      <c r="N1060" s="273"/>
      <c r="O1060" s="225"/>
      <c r="P1060" s="225"/>
      <c r="Q1060" s="225"/>
      <c r="R1060" s="274"/>
      <c r="S1060" s="274"/>
      <c r="T1060" s="275"/>
      <c r="U1060" s="275"/>
      <c r="V1060" s="240"/>
      <c r="W1060" s="276"/>
      <c r="X1060" s="276"/>
      <c r="Y1060" s="276"/>
      <c r="Z1060" s="276"/>
      <c r="AA1060" s="276"/>
      <c r="AB1060" s="276"/>
      <c r="AC1060" s="273"/>
      <c r="AD1060" s="272"/>
      <c r="AE1060" s="272"/>
      <c r="AF1060" s="225"/>
      <c r="AG1060" s="273"/>
      <c r="AH1060" s="273"/>
      <c r="AI1060" s="273"/>
      <c r="AJ1060" s="225"/>
    </row>
    <row r="1061" spans="2:36" s="207" customFormat="1" ht="87" customHeight="1" x14ac:dyDescent="0.3">
      <c r="B1061" s="535" t="s">
        <v>1287</v>
      </c>
      <c r="C1061" s="535" t="s">
        <v>402</v>
      </c>
      <c r="D1061" s="535" t="s">
        <v>106</v>
      </c>
      <c r="E1061" s="536" t="s">
        <v>67</v>
      </c>
      <c r="F1061" s="536" t="s">
        <v>134</v>
      </c>
      <c r="G1061" s="536" t="s">
        <v>147</v>
      </c>
      <c r="H1061" s="535" t="s">
        <v>70</v>
      </c>
      <c r="I1061" s="535" t="s">
        <v>79</v>
      </c>
      <c r="J1061" s="675" t="s">
        <v>208</v>
      </c>
      <c r="K1061" s="595" t="s">
        <v>107</v>
      </c>
      <c r="L1061" s="595" t="s">
        <v>86</v>
      </c>
      <c r="M1061" s="595">
        <v>40</v>
      </c>
      <c r="N1061" s="541" t="s">
        <v>108</v>
      </c>
      <c r="O1061" s="535" t="s">
        <v>814</v>
      </c>
      <c r="P1061" s="535" t="s">
        <v>75</v>
      </c>
      <c r="Q1061" s="535" t="s">
        <v>76</v>
      </c>
      <c r="R1061" s="600" t="s">
        <v>77</v>
      </c>
      <c r="S1061" s="600" t="s">
        <v>109</v>
      </c>
      <c r="T1061" s="601">
        <f>V1061+Y1061</f>
        <v>103349.12</v>
      </c>
      <c r="U1061" s="601" t="s">
        <v>98</v>
      </c>
      <c r="V1061" s="602">
        <v>87846.75</v>
      </c>
      <c r="W1061" s="598" t="s">
        <v>79</v>
      </c>
      <c r="X1061" s="598" t="s">
        <v>79</v>
      </c>
      <c r="Y1061" s="598">
        <v>15502.37</v>
      </c>
      <c r="Z1061" s="598" t="s">
        <v>98</v>
      </c>
      <c r="AA1061" s="598" t="s">
        <v>79</v>
      </c>
      <c r="AB1061" s="598">
        <v>8986.8799999999992</v>
      </c>
      <c r="AC1061" s="541" t="s">
        <v>149</v>
      </c>
      <c r="AD1061" s="540" t="s">
        <v>79</v>
      </c>
      <c r="AE1061" s="540">
        <f>V1061+Y1061</f>
        <v>103349.12</v>
      </c>
      <c r="AF1061" s="541" t="s">
        <v>79</v>
      </c>
      <c r="AG1061" s="541" t="s">
        <v>33</v>
      </c>
      <c r="AH1061" s="541" t="s">
        <v>407</v>
      </c>
      <c r="AI1061" s="541" t="s">
        <v>408</v>
      </c>
      <c r="AJ1061" s="541"/>
    </row>
    <row r="1062" spans="2:36" s="207" customFormat="1" ht="13.5" customHeight="1" x14ac:dyDescent="0.3">
      <c r="B1062" s="535"/>
      <c r="C1062" s="535"/>
      <c r="D1062" s="535"/>
      <c r="E1062" s="536"/>
      <c r="F1062" s="536"/>
      <c r="G1062" s="536"/>
      <c r="H1062" s="535"/>
      <c r="I1062" s="535"/>
      <c r="J1062" s="676"/>
      <c r="K1062" s="596"/>
      <c r="L1062" s="596"/>
      <c r="M1062" s="596"/>
      <c r="N1062" s="541"/>
      <c r="O1062" s="535"/>
      <c r="P1062" s="535"/>
      <c r="Q1062" s="535"/>
      <c r="R1062" s="600"/>
      <c r="S1062" s="600"/>
      <c r="T1062" s="601"/>
      <c r="U1062" s="601"/>
      <c r="V1062" s="603"/>
      <c r="W1062" s="598"/>
      <c r="X1062" s="598"/>
      <c r="Y1062" s="598"/>
      <c r="Z1062" s="598"/>
      <c r="AA1062" s="598"/>
      <c r="AB1062" s="598"/>
      <c r="AC1062" s="541"/>
      <c r="AD1062" s="540"/>
      <c r="AE1062" s="540"/>
      <c r="AF1062" s="535"/>
      <c r="AG1062" s="541"/>
      <c r="AH1062" s="541"/>
      <c r="AI1062" s="541"/>
      <c r="AJ1062" s="535"/>
    </row>
    <row r="1063" spans="2:36" s="207" customFormat="1" ht="57" customHeight="1" x14ac:dyDescent="0.3">
      <c r="B1063" s="535"/>
      <c r="C1063" s="535"/>
      <c r="D1063" s="535"/>
      <c r="E1063" s="536"/>
      <c r="F1063" s="536"/>
      <c r="G1063" s="536"/>
      <c r="H1063" s="535"/>
      <c r="I1063" s="535"/>
      <c r="J1063" s="204" t="s">
        <v>111</v>
      </c>
      <c r="K1063" s="203" t="s">
        <v>112</v>
      </c>
      <c r="L1063" s="203" t="s">
        <v>85</v>
      </c>
      <c r="M1063" s="203">
        <v>2</v>
      </c>
      <c r="N1063" s="541"/>
      <c r="O1063" s="535"/>
      <c r="P1063" s="535"/>
      <c r="Q1063" s="535"/>
      <c r="R1063" s="600"/>
      <c r="S1063" s="600"/>
      <c r="T1063" s="601"/>
      <c r="U1063" s="601"/>
      <c r="V1063" s="603"/>
      <c r="W1063" s="598"/>
      <c r="X1063" s="598"/>
      <c r="Y1063" s="598"/>
      <c r="Z1063" s="598"/>
      <c r="AA1063" s="598"/>
      <c r="AB1063" s="598"/>
      <c r="AC1063" s="541"/>
      <c r="AD1063" s="540"/>
      <c r="AE1063" s="540"/>
      <c r="AF1063" s="535"/>
      <c r="AG1063" s="541"/>
      <c r="AH1063" s="541"/>
      <c r="AI1063" s="541"/>
      <c r="AJ1063" s="535"/>
    </row>
    <row r="1064" spans="2:36" s="207" customFormat="1" ht="59.1" customHeight="1" x14ac:dyDescent="0.3">
      <c r="B1064" s="535"/>
      <c r="C1064" s="535"/>
      <c r="D1064" s="535"/>
      <c r="E1064" s="536"/>
      <c r="F1064" s="536"/>
      <c r="G1064" s="536"/>
      <c r="H1064" s="535"/>
      <c r="I1064" s="535"/>
      <c r="J1064" s="204" t="s">
        <v>127</v>
      </c>
      <c r="K1064" s="203" t="s">
        <v>128</v>
      </c>
      <c r="L1064" s="203" t="s">
        <v>85</v>
      </c>
      <c r="M1064" s="206">
        <v>48</v>
      </c>
      <c r="N1064" s="541"/>
      <c r="O1064" s="535"/>
      <c r="P1064" s="535"/>
      <c r="Q1064" s="535"/>
      <c r="R1064" s="600"/>
      <c r="S1064" s="600"/>
      <c r="T1064" s="601"/>
      <c r="U1064" s="601"/>
      <c r="V1064" s="604"/>
      <c r="W1064" s="598"/>
      <c r="X1064" s="598"/>
      <c r="Y1064" s="598"/>
      <c r="Z1064" s="598"/>
      <c r="AA1064" s="598"/>
      <c r="AB1064" s="598"/>
      <c r="AC1064" s="541"/>
      <c r="AD1064" s="540"/>
      <c r="AE1064" s="540"/>
      <c r="AF1064" s="535"/>
      <c r="AG1064" s="541"/>
      <c r="AH1064" s="541"/>
      <c r="AI1064" s="541"/>
      <c r="AJ1064" s="535"/>
    </row>
    <row r="1065" spans="2:36" s="207" customFormat="1" ht="132" customHeight="1" x14ac:dyDescent="0.3">
      <c r="B1065" s="535" t="s">
        <v>1288</v>
      </c>
      <c r="C1065" s="535" t="s">
        <v>1289</v>
      </c>
      <c r="D1065" s="535" t="s">
        <v>106</v>
      </c>
      <c r="E1065" s="536" t="s">
        <v>67</v>
      </c>
      <c r="F1065" s="536" t="s">
        <v>134</v>
      </c>
      <c r="G1065" s="536" t="s">
        <v>147</v>
      </c>
      <c r="H1065" s="535" t="s">
        <v>70</v>
      </c>
      <c r="I1065" s="535" t="s">
        <v>79</v>
      </c>
      <c r="J1065" s="204" t="s">
        <v>208</v>
      </c>
      <c r="K1065" s="203" t="s">
        <v>107</v>
      </c>
      <c r="L1065" s="203" t="s">
        <v>86</v>
      </c>
      <c r="M1065" s="203">
        <v>40</v>
      </c>
      <c r="N1065" s="541" t="s">
        <v>108</v>
      </c>
      <c r="O1065" s="535" t="s">
        <v>814</v>
      </c>
      <c r="P1065" s="535" t="s">
        <v>75</v>
      </c>
      <c r="Q1065" s="535" t="s">
        <v>76</v>
      </c>
      <c r="R1065" s="600" t="s">
        <v>77</v>
      </c>
      <c r="S1065" s="600" t="s">
        <v>109</v>
      </c>
      <c r="T1065" s="601">
        <f>V1065+Y1065</f>
        <v>113104.5</v>
      </c>
      <c r="U1065" s="601" t="s">
        <v>98</v>
      </c>
      <c r="V1065" s="602">
        <v>96138.82</v>
      </c>
      <c r="W1065" s="598" t="s">
        <v>79</v>
      </c>
      <c r="X1065" s="598" t="s">
        <v>79</v>
      </c>
      <c r="Y1065" s="598">
        <v>16965.68</v>
      </c>
      <c r="Z1065" s="598" t="s">
        <v>98</v>
      </c>
      <c r="AA1065" s="598" t="s">
        <v>79</v>
      </c>
      <c r="AB1065" s="598">
        <v>9835.17</v>
      </c>
      <c r="AC1065" s="541" t="s">
        <v>149</v>
      </c>
      <c r="AD1065" s="540" t="s">
        <v>79</v>
      </c>
      <c r="AE1065" s="540">
        <f>V1065+Y1065</f>
        <v>113104.5</v>
      </c>
      <c r="AF1065" s="541" t="s">
        <v>79</v>
      </c>
      <c r="AG1065" s="541" t="s">
        <v>33</v>
      </c>
      <c r="AH1065" s="541" t="s">
        <v>407</v>
      </c>
      <c r="AI1065" s="541" t="s">
        <v>408</v>
      </c>
      <c r="AJ1065" s="541"/>
    </row>
    <row r="1066" spans="2:36" s="207" customFormat="1" ht="86.1" customHeight="1" x14ac:dyDescent="0.3">
      <c r="B1066" s="535"/>
      <c r="C1066" s="535"/>
      <c r="D1066" s="535"/>
      <c r="E1066" s="536"/>
      <c r="F1066" s="536"/>
      <c r="G1066" s="536"/>
      <c r="H1066" s="535"/>
      <c r="I1066" s="535"/>
      <c r="J1066" s="204" t="s">
        <v>111</v>
      </c>
      <c r="K1066" s="203" t="s">
        <v>112</v>
      </c>
      <c r="L1066" s="203" t="s">
        <v>85</v>
      </c>
      <c r="M1066" s="203">
        <v>1</v>
      </c>
      <c r="N1066" s="541"/>
      <c r="O1066" s="535"/>
      <c r="P1066" s="535"/>
      <c r="Q1066" s="535"/>
      <c r="R1066" s="600"/>
      <c r="S1066" s="600"/>
      <c r="T1066" s="601"/>
      <c r="U1066" s="601"/>
      <c r="V1066" s="603"/>
      <c r="W1066" s="598"/>
      <c r="X1066" s="598"/>
      <c r="Y1066" s="598"/>
      <c r="Z1066" s="598"/>
      <c r="AA1066" s="598"/>
      <c r="AB1066" s="598"/>
      <c r="AC1066" s="541"/>
      <c r="AD1066" s="540"/>
      <c r="AE1066" s="540"/>
      <c r="AF1066" s="535"/>
      <c r="AG1066" s="541"/>
      <c r="AH1066" s="541"/>
      <c r="AI1066" s="541"/>
      <c r="AJ1066" s="535"/>
    </row>
    <row r="1067" spans="2:36" s="207" customFormat="1" ht="59.1" customHeight="1" x14ac:dyDescent="0.3">
      <c r="B1067" s="535"/>
      <c r="C1067" s="535"/>
      <c r="D1067" s="535"/>
      <c r="E1067" s="536"/>
      <c r="F1067" s="536"/>
      <c r="G1067" s="536"/>
      <c r="H1067" s="535"/>
      <c r="I1067" s="535"/>
      <c r="J1067" s="204" t="s">
        <v>127</v>
      </c>
      <c r="K1067" s="203" t="s">
        <v>128</v>
      </c>
      <c r="L1067" s="203" t="s">
        <v>85</v>
      </c>
      <c r="M1067" s="206">
        <v>53</v>
      </c>
      <c r="N1067" s="541"/>
      <c r="O1067" s="535"/>
      <c r="P1067" s="535"/>
      <c r="Q1067" s="535"/>
      <c r="R1067" s="600"/>
      <c r="S1067" s="600"/>
      <c r="T1067" s="601"/>
      <c r="U1067" s="601"/>
      <c r="V1067" s="604"/>
      <c r="W1067" s="598"/>
      <c r="X1067" s="598"/>
      <c r="Y1067" s="598"/>
      <c r="Z1067" s="598"/>
      <c r="AA1067" s="598"/>
      <c r="AB1067" s="598"/>
      <c r="AC1067" s="541"/>
      <c r="AD1067" s="540"/>
      <c r="AE1067" s="540"/>
      <c r="AF1067" s="535"/>
      <c r="AG1067" s="541"/>
      <c r="AH1067" s="541"/>
      <c r="AI1067" s="541"/>
      <c r="AJ1067" s="535"/>
    </row>
    <row r="1068" spans="2:36" s="90" customFormat="1" ht="52.2" customHeight="1" x14ac:dyDescent="0.3">
      <c r="B1068" s="225" t="s">
        <v>275</v>
      </c>
      <c r="C1068" s="225" t="s">
        <v>274</v>
      </c>
      <c r="D1068" s="225" t="s">
        <v>66</v>
      </c>
      <c r="E1068" s="227" t="s">
        <v>67</v>
      </c>
      <c r="F1068" s="227" t="s">
        <v>132</v>
      </c>
      <c r="G1068" s="227" t="s">
        <v>69</v>
      </c>
      <c r="H1068" s="225" t="s">
        <v>70</v>
      </c>
      <c r="I1068" s="225" t="s">
        <v>79</v>
      </c>
      <c r="J1068" s="11" t="s">
        <v>113</v>
      </c>
      <c r="K1068" s="7" t="s">
        <v>114</v>
      </c>
      <c r="L1068" s="7" t="s">
        <v>115</v>
      </c>
      <c r="M1068" s="7">
        <v>4</v>
      </c>
      <c r="N1068" s="273" t="s">
        <v>108</v>
      </c>
      <c r="O1068" s="225" t="s">
        <v>377</v>
      </c>
      <c r="P1068" s="225" t="s">
        <v>75</v>
      </c>
      <c r="Q1068" s="225" t="s">
        <v>76</v>
      </c>
      <c r="R1068" s="274" t="s">
        <v>77</v>
      </c>
      <c r="S1068" s="274" t="s">
        <v>109</v>
      </c>
      <c r="T1068" s="275">
        <f>V1068+Y1068</f>
        <v>299600</v>
      </c>
      <c r="U1068" s="275" t="s">
        <v>79</v>
      </c>
      <c r="V1068" s="276">
        <v>254660</v>
      </c>
      <c r="W1068" s="276" t="s">
        <v>79</v>
      </c>
      <c r="X1068" s="276" t="s">
        <v>79</v>
      </c>
      <c r="Y1068" s="276">
        <v>44940</v>
      </c>
      <c r="Z1068" s="276" t="s">
        <v>79</v>
      </c>
      <c r="AA1068" s="276" t="s">
        <v>79</v>
      </c>
      <c r="AB1068" s="276">
        <v>33288.89</v>
      </c>
      <c r="AC1068" s="273" t="s">
        <v>80</v>
      </c>
      <c r="AD1068" s="272" t="s">
        <v>79</v>
      </c>
      <c r="AE1068" s="272">
        <f>V1068+Y1068</f>
        <v>299600</v>
      </c>
      <c r="AF1068" s="273" t="s">
        <v>79</v>
      </c>
      <c r="AG1068" s="273" t="s">
        <v>33</v>
      </c>
      <c r="AH1068" s="273" t="s">
        <v>150</v>
      </c>
      <c r="AI1068" s="273" t="s">
        <v>157</v>
      </c>
      <c r="AJ1068" s="273"/>
    </row>
    <row r="1069" spans="2:36" s="90" customFormat="1" ht="55.2" x14ac:dyDescent="0.3">
      <c r="B1069" s="225"/>
      <c r="C1069" s="225"/>
      <c r="D1069" s="225"/>
      <c r="E1069" s="227"/>
      <c r="F1069" s="227"/>
      <c r="G1069" s="227"/>
      <c r="H1069" s="225"/>
      <c r="I1069" s="225"/>
      <c r="J1069" s="11" t="s">
        <v>116</v>
      </c>
      <c r="K1069" s="7" t="s">
        <v>117</v>
      </c>
      <c r="L1069" s="7" t="s">
        <v>85</v>
      </c>
      <c r="M1069" s="7">
        <v>2</v>
      </c>
      <c r="N1069" s="273"/>
      <c r="O1069" s="225"/>
      <c r="P1069" s="225"/>
      <c r="Q1069" s="225"/>
      <c r="R1069" s="274"/>
      <c r="S1069" s="274"/>
      <c r="T1069" s="275"/>
      <c r="U1069" s="275"/>
      <c r="V1069" s="276"/>
      <c r="W1069" s="276"/>
      <c r="X1069" s="276"/>
      <c r="Y1069" s="276"/>
      <c r="Z1069" s="276"/>
      <c r="AA1069" s="276"/>
      <c r="AB1069" s="276"/>
      <c r="AC1069" s="273"/>
      <c r="AD1069" s="272"/>
      <c r="AE1069" s="272"/>
      <c r="AF1069" s="225"/>
      <c r="AG1069" s="273"/>
      <c r="AH1069" s="273"/>
      <c r="AI1069" s="273"/>
      <c r="AJ1069" s="225"/>
    </row>
    <row r="1070" spans="2:36" s="90" customFormat="1" ht="41.4" x14ac:dyDescent="0.3">
      <c r="B1070" s="225"/>
      <c r="C1070" s="225"/>
      <c r="D1070" s="225"/>
      <c r="E1070" s="227"/>
      <c r="F1070" s="227"/>
      <c r="G1070" s="227"/>
      <c r="H1070" s="225"/>
      <c r="I1070" s="225"/>
      <c r="J1070" s="11" t="s">
        <v>209</v>
      </c>
      <c r="K1070" s="7" t="s">
        <v>118</v>
      </c>
      <c r="L1070" s="7" t="s">
        <v>119</v>
      </c>
      <c r="M1070" s="7">
        <v>2</v>
      </c>
      <c r="N1070" s="273"/>
      <c r="O1070" s="225"/>
      <c r="P1070" s="225"/>
      <c r="Q1070" s="225"/>
      <c r="R1070" s="274"/>
      <c r="S1070" s="274"/>
      <c r="T1070" s="275"/>
      <c r="U1070" s="275"/>
      <c r="V1070" s="276"/>
      <c r="W1070" s="276"/>
      <c r="X1070" s="276"/>
      <c r="Y1070" s="276"/>
      <c r="Z1070" s="276"/>
      <c r="AA1070" s="276"/>
      <c r="AB1070" s="276"/>
      <c r="AC1070" s="273"/>
      <c r="AD1070" s="272"/>
      <c r="AE1070" s="272"/>
      <c r="AF1070" s="225"/>
      <c r="AG1070" s="273"/>
      <c r="AH1070" s="273"/>
      <c r="AI1070" s="273"/>
      <c r="AJ1070" s="225"/>
    </row>
    <row r="1071" spans="2:36" s="90" customFormat="1" ht="27.6" x14ac:dyDescent="0.3">
      <c r="B1071" s="225"/>
      <c r="C1071" s="225"/>
      <c r="D1071" s="225"/>
      <c r="E1071" s="227"/>
      <c r="F1071" s="227"/>
      <c r="G1071" s="227"/>
      <c r="H1071" s="225"/>
      <c r="I1071" s="225"/>
      <c r="J1071" s="11" t="s">
        <v>120</v>
      </c>
      <c r="K1071" s="7" t="s">
        <v>121</v>
      </c>
      <c r="L1071" s="7" t="s">
        <v>119</v>
      </c>
      <c r="M1071" s="63">
        <v>2</v>
      </c>
      <c r="N1071" s="273"/>
      <c r="O1071" s="225"/>
      <c r="P1071" s="225"/>
      <c r="Q1071" s="225"/>
      <c r="R1071" s="274"/>
      <c r="S1071" s="274"/>
      <c r="T1071" s="275"/>
      <c r="U1071" s="275"/>
      <c r="V1071" s="276"/>
      <c r="W1071" s="276"/>
      <c r="X1071" s="276"/>
      <c r="Y1071" s="276"/>
      <c r="Z1071" s="276"/>
      <c r="AA1071" s="276"/>
      <c r="AB1071" s="276"/>
      <c r="AC1071" s="273"/>
      <c r="AD1071" s="272"/>
      <c r="AE1071" s="272"/>
      <c r="AF1071" s="225"/>
      <c r="AG1071" s="273"/>
      <c r="AH1071" s="273"/>
      <c r="AI1071" s="273"/>
      <c r="AJ1071" s="225"/>
    </row>
    <row r="1072" spans="2:36" s="79" customFormat="1" ht="132" customHeight="1" x14ac:dyDescent="0.3">
      <c r="B1072" s="261" t="s">
        <v>1061</v>
      </c>
      <c r="C1072" s="291" t="s">
        <v>276</v>
      </c>
      <c r="D1072" s="291" t="s">
        <v>106</v>
      </c>
      <c r="E1072" s="305" t="s">
        <v>67</v>
      </c>
      <c r="F1072" s="310" t="s">
        <v>134</v>
      </c>
      <c r="G1072" s="305" t="s">
        <v>147</v>
      </c>
      <c r="H1072" s="298" t="s">
        <v>70</v>
      </c>
      <c r="I1072" s="298" t="s">
        <v>79</v>
      </c>
      <c r="J1072" s="20" t="s">
        <v>208</v>
      </c>
      <c r="K1072" s="27" t="s">
        <v>107</v>
      </c>
      <c r="L1072" s="27" t="s">
        <v>86</v>
      </c>
      <c r="M1072" s="27">
        <v>40</v>
      </c>
      <c r="N1072" s="374" t="s">
        <v>108</v>
      </c>
      <c r="O1072" s="291" t="s">
        <v>368</v>
      </c>
      <c r="P1072" s="291" t="s">
        <v>75</v>
      </c>
      <c r="Q1072" s="291" t="s">
        <v>76</v>
      </c>
      <c r="R1072" s="478" t="s">
        <v>77</v>
      </c>
      <c r="S1072" s="478" t="s">
        <v>109</v>
      </c>
      <c r="T1072" s="327">
        <f>V1072+Y1072</f>
        <v>147964.20000000001</v>
      </c>
      <c r="U1072" s="327">
        <f>T1072/M1073</f>
        <v>147964.20000000001</v>
      </c>
      <c r="V1072" s="283">
        <v>125769.57</v>
      </c>
      <c r="W1072" s="283" t="s">
        <v>79</v>
      </c>
      <c r="X1072" s="283" t="s">
        <v>79</v>
      </c>
      <c r="Y1072" s="283">
        <v>22194.63</v>
      </c>
      <c r="Z1072" s="283" t="s">
        <v>98</v>
      </c>
      <c r="AA1072" s="283" t="s">
        <v>79</v>
      </c>
      <c r="AB1072" s="283">
        <v>16440.47</v>
      </c>
      <c r="AC1072" s="285" t="s">
        <v>149</v>
      </c>
      <c r="AD1072" s="293" t="s">
        <v>79</v>
      </c>
      <c r="AE1072" s="293">
        <f>V1072+Y1072</f>
        <v>147964.20000000001</v>
      </c>
      <c r="AF1072" s="285" t="s">
        <v>79</v>
      </c>
      <c r="AG1072" s="285" t="s">
        <v>33</v>
      </c>
      <c r="AH1072" s="374" t="s">
        <v>150</v>
      </c>
      <c r="AI1072" s="285" t="s">
        <v>157</v>
      </c>
      <c r="AJ1072" s="285"/>
    </row>
    <row r="1073" spans="2:36" s="79" customFormat="1" ht="86.1" customHeight="1" x14ac:dyDescent="0.3">
      <c r="B1073" s="241"/>
      <c r="C1073" s="289"/>
      <c r="D1073" s="289"/>
      <c r="E1073" s="306"/>
      <c r="F1073" s="306"/>
      <c r="G1073" s="306"/>
      <c r="H1073" s="289"/>
      <c r="I1073" s="289"/>
      <c r="J1073" s="20" t="s">
        <v>111</v>
      </c>
      <c r="K1073" s="27" t="s">
        <v>112</v>
      </c>
      <c r="L1073" s="27" t="s">
        <v>85</v>
      </c>
      <c r="M1073" s="27">
        <v>1</v>
      </c>
      <c r="N1073" s="296"/>
      <c r="O1073" s="289"/>
      <c r="P1073" s="289"/>
      <c r="Q1073" s="289"/>
      <c r="R1073" s="479"/>
      <c r="S1073" s="479"/>
      <c r="T1073" s="328"/>
      <c r="U1073" s="328"/>
      <c r="V1073" s="287"/>
      <c r="W1073" s="287"/>
      <c r="X1073" s="287"/>
      <c r="Y1073" s="287"/>
      <c r="Z1073" s="287"/>
      <c r="AA1073" s="287"/>
      <c r="AB1073" s="287"/>
      <c r="AC1073" s="296"/>
      <c r="AD1073" s="294"/>
      <c r="AE1073" s="294"/>
      <c r="AF1073" s="289"/>
      <c r="AG1073" s="296"/>
      <c r="AH1073" s="296"/>
      <c r="AI1073" s="296"/>
      <c r="AJ1073" s="289"/>
    </row>
    <row r="1074" spans="2:36" s="79" customFormat="1" ht="59.1" customHeight="1" x14ac:dyDescent="0.3">
      <c r="B1074" s="242"/>
      <c r="C1074" s="290"/>
      <c r="D1074" s="290"/>
      <c r="E1074" s="307"/>
      <c r="F1074" s="307"/>
      <c r="G1074" s="307"/>
      <c r="H1074" s="290"/>
      <c r="I1074" s="290"/>
      <c r="J1074" s="20" t="s">
        <v>127</v>
      </c>
      <c r="K1074" s="27" t="s">
        <v>128</v>
      </c>
      <c r="L1074" s="27" t="s">
        <v>85</v>
      </c>
      <c r="M1074" s="61">
        <v>70</v>
      </c>
      <c r="N1074" s="297"/>
      <c r="O1074" s="290"/>
      <c r="P1074" s="290"/>
      <c r="Q1074" s="290"/>
      <c r="R1074" s="439"/>
      <c r="S1074" s="439"/>
      <c r="T1074" s="329"/>
      <c r="U1074" s="329"/>
      <c r="V1074" s="288"/>
      <c r="W1074" s="288"/>
      <c r="X1074" s="288"/>
      <c r="Y1074" s="288"/>
      <c r="Z1074" s="288"/>
      <c r="AA1074" s="288"/>
      <c r="AB1074" s="288"/>
      <c r="AC1074" s="297"/>
      <c r="AD1074" s="295"/>
      <c r="AE1074" s="295"/>
      <c r="AF1074" s="290"/>
      <c r="AG1074" s="297"/>
      <c r="AH1074" s="297"/>
      <c r="AI1074" s="297"/>
      <c r="AJ1074" s="290"/>
    </row>
    <row r="1075" spans="2:36" s="79" customFormat="1" ht="132" customHeight="1" x14ac:dyDescent="0.3">
      <c r="B1075" s="225" t="s">
        <v>277</v>
      </c>
      <c r="C1075" s="225" t="s">
        <v>278</v>
      </c>
      <c r="D1075" s="225" t="s">
        <v>106</v>
      </c>
      <c r="E1075" s="227" t="s">
        <v>67</v>
      </c>
      <c r="F1075" s="227" t="s">
        <v>134</v>
      </c>
      <c r="G1075" s="227" t="s">
        <v>147</v>
      </c>
      <c r="H1075" s="225" t="s">
        <v>70</v>
      </c>
      <c r="I1075" s="225" t="s">
        <v>79</v>
      </c>
      <c r="J1075" s="11" t="s">
        <v>208</v>
      </c>
      <c r="K1075" s="7" t="s">
        <v>107</v>
      </c>
      <c r="L1075" s="7" t="s">
        <v>86</v>
      </c>
      <c r="M1075" s="7">
        <v>40</v>
      </c>
      <c r="N1075" s="273" t="s">
        <v>108</v>
      </c>
      <c r="O1075" s="225" t="s">
        <v>361</v>
      </c>
      <c r="P1075" s="225" t="s">
        <v>75</v>
      </c>
      <c r="Q1075" s="225" t="s">
        <v>76</v>
      </c>
      <c r="R1075" s="274" t="s">
        <v>77</v>
      </c>
      <c r="S1075" s="274" t="s">
        <v>109</v>
      </c>
      <c r="T1075" s="275">
        <f>V1075+Y1075</f>
        <v>443892.60000000003</v>
      </c>
      <c r="U1075" s="275" t="s">
        <v>98</v>
      </c>
      <c r="V1075" s="238">
        <v>377308.71</v>
      </c>
      <c r="W1075" s="276" t="s">
        <v>79</v>
      </c>
      <c r="X1075" s="276" t="s">
        <v>79</v>
      </c>
      <c r="Y1075" s="276">
        <v>66583.89</v>
      </c>
      <c r="Z1075" s="276" t="s">
        <v>98</v>
      </c>
      <c r="AA1075" s="276" t="s">
        <v>79</v>
      </c>
      <c r="AB1075" s="276">
        <v>49321.4</v>
      </c>
      <c r="AC1075" s="273" t="s">
        <v>149</v>
      </c>
      <c r="AD1075" s="272" t="s">
        <v>79</v>
      </c>
      <c r="AE1075" s="272">
        <f>V1075+Y1075</f>
        <v>443892.60000000003</v>
      </c>
      <c r="AF1075" s="273" t="s">
        <v>79</v>
      </c>
      <c r="AG1075" s="273" t="s">
        <v>33</v>
      </c>
      <c r="AH1075" s="273" t="s">
        <v>161</v>
      </c>
      <c r="AI1075" s="273" t="s">
        <v>179</v>
      </c>
      <c r="AJ1075" s="273"/>
    </row>
    <row r="1076" spans="2:36" s="79" customFormat="1" ht="86.1" customHeight="1" x14ac:dyDescent="0.3">
      <c r="B1076" s="225"/>
      <c r="C1076" s="225"/>
      <c r="D1076" s="225"/>
      <c r="E1076" s="227"/>
      <c r="F1076" s="227"/>
      <c r="G1076" s="227"/>
      <c r="H1076" s="225"/>
      <c r="I1076" s="225"/>
      <c r="J1076" s="11" t="s">
        <v>111</v>
      </c>
      <c r="K1076" s="7" t="s">
        <v>112</v>
      </c>
      <c r="L1076" s="7" t="s">
        <v>85</v>
      </c>
      <c r="M1076" s="7">
        <v>2</v>
      </c>
      <c r="N1076" s="273"/>
      <c r="O1076" s="225"/>
      <c r="P1076" s="225"/>
      <c r="Q1076" s="225"/>
      <c r="R1076" s="274"/>
      <c r="S1076" s="274"/>
      <c r="T1076" s="275"/>
      <c r="U1076" s="275"/>
      <c r="V1076" s="239"/>
      <c r="W1076" s="276"/>
      <c r="X1076" s="276"/>
      <c r="Y1076" s="276"/>
      <c r="Z1076" s="276"/>
      <c r="AA1076" s="276"/>
      <c r="AB1076" s="276"/>
      <c r="AC1076" s="273"/>
      <c r="AD1076" s="272"/>
      <c r="AE1076" s="272"/>
      <c r="AF1076" s="225"/>
      <c r="AG1076" s="273"/>
      <c r="AH1076" s="273"/>
      <c r="AI1076" s="273"/>
      <c r="AJ1076" s="225"/>
    </row>
    <row r="1077" spans="2:36" s="79" customFormat="1" ht="59.1" customHeight="1" x14ac:dyDescent="0.3">
      <c r="B1077" s="225"/>
      <c r="C1077" s="225"/>
      <c r="D1077" s="225"/>
      <c r="E1077" s="227"/>
      <c r="F1077" s="227"/>
      <c r="G1077" s="227"/>
      <c r="H1077" s="225"/>
      <c r="I1077" s="225"/>
      <c r="J1077" s="11" t="s">
        <v>127</v>
      </c>
      <c r="K1077" s="7" t="s">
        <v>128</v>
      </c>
      <c r="L1077" s="7" t="s">
        <v>85</v>
      </c>
      <c r="M1077" s="63">
        <v>210</v>
      </c>
      <c r="N1077" s="273"/>
      <c r="O1077" s="225"/>
      <c r="P1077" s="225"/>
      <c r="Q1077" s="225"/>
      <c r="R1077" s="274"/>
      <c r="S1077" s="274"/>
      <c r="T1077" s="275"/>
      <c r="U1077" s="275"/>
      <c r="V1077" s="240"/>
      <c r="W1077" s="276"/>
      <c r="X1077" s="276"/>
      <c r="Y1077" s="276"/>
      <c r="Z1077" s="276"/>
      <c r="AA1077" s="276"/>
      <c r="AB1077" s="276"/>
      <c r="AC1077" s="273"/>
      <c r="AD1077" s="272"/>
      <c r="AE1077" s="272"/>
      <c r="AF1077" s="225"/>
      <c r="AG1077" s="273"/>
      <c r="AH1077" s="273"/>
      <c r="AI1077" s="273"/>
      <c r="AJ1077" s="225"/>
    </row>
    <row r="1078" spans="2:36" s="79" customFormat="1" ht="132" customHeight="1" x14ac:dyDescent="0.3">
      <c r="B1078" s="225" t="s">
        <v>280</v>
      </c>
      <c r="C1078" s="225" t="s">
        <v>281</v>
      </c>
      <c r="D1078" s="225" t="s">
        <v>106</v>
      </c>
      <c r="E1078" s="227" t="s">
        <v>67</v>
      </c>
      <c r="F1078" s="227" t="s">
        <v>134</v>
      </c>
      <c r="G1078" s="227" t="s">
        <v>147</v>
      </c>
      <c r="H1078" s="225" t="s">
        <v>70</v>
      </c>
      <c r="I1078" s="225" t="s">
        <v>79</v>
      </c>
      <c r="J1078" s="11" t="s">
        <v>208</v>
      </c>
      <c r="K1078" s="7" t="s">
        <v>107</v>
      </c>
      <c r="L1078" s="7" t="s">
        <v>86</v>
      </c>
      <c r="M1078" s="7">
        <v>40</v>
      </c>
      <c r="N1078" s="273" t="s">
        <v>108</v>
      </c>
      <c r="O1078" s="225" t="s">
        <v>944</v>
      </c>
      <c r="P1078" s="225" t="s">
        <v>75</v>
      </c>
      <c r="Q1078" s="225" t="s">
        <v>76</v>
      </c>
      <c r="R1078" s="274" t="s">
        <v>77</v>
      </c>
      <c r="S1078" s="274" t="s">
        <v>109</v>
      </c>
      <c r="T1078" s="275">
        <f>V1078+Y1078</f>
        <v>256479</v>
      </c>
      <c r="U1078" s="275" t="s">
        <v>98</v>
      </c>
      <c r="V1078" s="238">
        <v>218007.15</v>
      </c>
      <c r="W1078" s="276" t="s">
        <v>79</v>
      </c>
      <c r="X1078" s="276" t="s">
        <v>79</v>
      </c>
      <c r="Y1078" s="276">
        <v>38471.85</v>
      </c>
      <c r="Z1078" s="276" t="s">
        <v>98</v>
      </c>
      <c r="AA1078" s="276" t="s">
        <v>79</v>
      </c>
      <c r="AB1078" s="276">
        <v>28497.67</v>
      </c>
      <c r="AC1078" s="273" t="s">
        <v>149</v>
      </c>
      <c r="AD1078" s="272" t="s">
        <v>79</v>
      </c>
      <c r="AE1078" s="272">
        <f>V1078+Y1078</f>
        <v>256479</v>
      </c>
      <c r="AF1078" s="273" t="s">
        <v>79</v>
      </c>
      <c r="AG1078" s="273" t="s">
        <v>33</v>
      </c>
      <c r="AH1078" s="273" t="s">
        <v>254</v>
      </c>
      <c r="AI1078" s="273" t="s">
        <v>166</v>
      </c>
      <c r="AJ1078" s="273"/>
    </row>
    <row r="1079" spans="2:36" s="79" customFormat="1" ht="86.1" customHeight="1" x14ac:dyDescent="0.3">
      <c r="B1079" s="225"/>
      <c r="C1079" s="225"/>
      <c r="D1079" s="225"/>
      <c r="E1079" s="227"/>
      <c r="F1079" s="227"/>
      <c r="G1079" s="227"/>
      <c r="H1079" s="225"/>
      <c r="I1079" s="225"/>
      <c r="J1079" s="11" t="s">
        <v>111</v>
      </c>
      <c r="K1079" s="7" t="s">
        <v>112</v>
      </c>
      <c r="L1079" s="7" t="s">
        <v>85</v>
      </c>
      <c r="M1079" s="7">
        <v>1</v>
      </c>
      <c r="N1079" s="273"/>
      <c r="O1079" s="225"/>
      <c r="P1079" s="225"/>
      <c r="Q1079" s="225"/>
      <c r="R1079" s="274"/>
      <c r="S1079" s="274"/>
      <c r="T1079" s="275"/>
      <c r="U1079" s="275"/>
      <c r="V1079" s="239"/>
      <c r="W1079" s="276"/>
      <c r="X1079" s="276"/>
      <c r="Y1079" s="276"/>
      <c r="Z1079" s="276"/>
      <c r="AA1079" s="276"/>
      <c r="AB1079" s="276"/>
      <c r="AC1079" s="273"/>
      <c r="AD1079" s="272"/>
      <c r="AE1079" s="272"/>
      <c r="AF1079" s="225"/>
      <c r="AG1079" s="273"/>
      <c r="AH1079" s="273"/>
      <c r="AI1079" s="273"/>
      <c r="AJ1079" s="225"/>
    </row>
    <row r="1080" spans="2:36" s="79" customFormat="1" ht="59.1" customHeight="1" x14ac:dyDescent="0.3">
      <c r="B1080" s="225"/>
      <c r="C1080" s="225"/>
      <c r="D1080" s="225"/>
      <c r="E1080" s="227"/>
      <c r="F1080" s="227"/>
      <c r="G1080" s="227"/>
      <c r="H1080" s="225"/>
      <c r="I1080" s="225"/>
      <c r="J1080" s="11" t="s">
        <v>127</v>
      </c>
      <c r="K1080" s="7" t="s">
        <v>128</v>
      </c>
      <c r="L1080" s="7" t="s">
        <v>85</v>
      </c>
      <c r="M1080" s="63">
        <v>144</v>
      </c>
      <c r="N1080" s="273"/>
      <c r="O1080" s="225"/>
      <c r="P1080" s="225"/>
      <c r="Q1080" s="225"/>
      <c r="R1080" s="274"/>
      <c r="S1080" s="274"/>
      <c r="T1080" s="275"/>
      <c r="U1080" s="275"/>
      <c r="V1080" s="240"/>
      <c r="W1080" s="276"/>
      <c r="X1080" s="276"/>
      <c r="Y1080" s="276"/>
      <c r="Z1080" s="276"/>
      <c r="AA1080" s="276"/>
      <c r="AB1080" s="276"/>
      <c r="AC1080" s="273"/>
      <c r="AD1080" s="272"/>
      <c r="AE1080" s="272"/>
      <c r="AF1080" s="225"/>
      <c r="AG1080" s="273"/>
      <c r="AH1080" s="273"/>
      <c r="AI1080" s="273"/>
      <c r="AJ1080" s="225"/>
    </row>
    <row r="1081" spans="2:36" s="79" customFormat="1" ht="132" customHeight="1" x14ac:dyDescent="0.3">
      <c r="B1081" s="266" t="s">
        <v>1062</v>
      </c>
      <c r="C1081" s="266" t="s">
        <v>282</v>
      </c>
      <c r="D1081" s="266" t="s">
        <v>106</v>
      </c>
      <c r="E1081" s="308" t="s">
        <v>67</v>
      </c>
      <c r="F1081" s="308" t="s">
        <v>134</v>
      </c>
      <c r="G1081" s="308" t="s">
        <v>147</v>
      </c>
      <c r="H1081" s="266" t="s">
        <v>70</v>
      </c>
      <c r="I1081" s="266" t="s">
        <v>79</v>
      </c>
      <c r="J1081" s="20" t="s">
        <v>208</v>
      </c>
      <c r="K1081" s="27" t="s">
        <v>107</v>
      </c>
      <c r="L1081" s="27" t="s">
        <v>86</v>
      </c>
      <c r="M1081" s="27">
        <v>40</v>
      </c>
      <c r="N1081" s="314" t="s">
        <v>108</v>
      </c>
      <c r="O1081" s="266" t="s">
        <v>368</v>
      </c>
      <c r="P1081" s="266" t="s">
        <v>75</v>
      </c>
      <c r="Q1081" s="266" t="s">
        <v>76</v>
      </c>
      <c r="R1081" s="408" t="s">
        <v>77</v>
      </c>
      <c r="S1081" s="408" t="s">
        <v>109</v>
      </c>
      <c r="T1081" s="312">
        <f>V1081+Y1081</f>
        <v>147964.20000000001</v>
      </c>
      <c r="U1081" s="312">
        <f>T1081</f>
        <v>147964.20000000001</v>
      </c>
      <c r="V1081" s="283">
        <v>125769.57</v>
      </c>
      <c r="W1081" s="284" t="s">
        <v>79</v>
      </c>
      <c r="X1081" s="284" t="s">
        <v>79</v>
      </c>
      <c r="Y1081" s="284">
        <v>22194.63</v>
      </c>
      <c r="Z1081" s="284" t="s">
        <v>98</v>
      </c>
      <c r="AA1081" s="284" t="s">
        <v>79</v>
      </c>
      <c r="AB1081" s="284">
        <v>16440.47</v>
      </c>
      <c r="AC1081" s="314" t="s">
        <v>149</v>
      </c>
      <c r="AD1081" s="313" t="s">
        <v>79</v>
      </c>
      <c r="AE1081" s="313">
        <f>V1081+Y1081</f>
        <v>147964.20000000001</v>
      </c>
      <c r="AF1081" s="314" t="s">
        <v>79</v>
      </c>
      <c r="AG1081" s="314" t="s">
        <v>33</v>
      </c>
      <c r="AH1081" s="314" t="s">
        <v>254</v>
      </c>
      <c r="AI1081" s="314" t="s">
        <v>166</v>
      </c>
      <c r="AJ1081" s="314"/>
    </row>
    <row r="1082" spans="2:36" s="79" customFormat="1" ht="86.1" customHeight="1" x14ac:dyDescent="0.3">
      <c r="B1082" s="266"/>
      <c r="C1082" s="266"/>
      <c r="D1082" s="266"/>
      <c r="E1082" s="308"/>
      <c r="F1082" s="308"/>
      <c r="G1082" s="308"/>
      <c r="H1082" s="266"/>
      <c r="I1082" s="266"/>
      <c r="J1082" s="20" t="s">
        <v>111</v>
      </c>
      <c r="K1082" s="27" t="s">
        <v>112</v>
      </c>
      <c r="L1082" s="27" t="s">
        <v>85</v>
      </c>
      <c r="M1082" s="27">
        <v>0</v>
      </c>
      <c r="N1082" s="314"/>
      <c r="O1082" s="266"/>
      <c r="P1082" s="266"/>
      <c r="Q1082" s="266"/>
      <c r="R1082" s="408"/>
      <c r="S1082" s="408"/>
      <c r="T1082" s="312"/>
      <c r="U1082" s="312"/>
      <c r="V1082" s="287"/>
      <c r="W1082" s="284"/>
      <c r="X1082" s="284"/>
      <c r="Y1082" s="284"/>
      <c r="Z1082" s="284"/>
      <c r="AA1082" s="284"/>
      <c r="AB1082" s="284"/>
      <c r="AC1082" s="314"/>
      <c r="AD1082" s="313"/>
      <c r="AE1082" s="313"/>
      <c r="AF1082" s="266"/>
      <c r="AG1082" s="314"/>
      <c r="AH1082" s="314"/>
      <c r="AI1082" s="314"/>
      <c r="AJ1082" s="266"/>
    </row>
    <row r="1083" spans="2:36" s="79" customFormat="1" ht="59.1" customHeight="1" x14ac:dyDescent="0.3">
      <c r="B1083" s="266"/>
      <c r="C1083" s="266"/>
      <c r="D1083" s="266"/>
      <c r="E1083" s="308"/>
      <c r="F1083" s="308"/>
      <c r="G1083" s="308"/>
      <c r="H1083" s="266"/>
      <c r="I1083" s="266"/>
      <c r="J1083" s="20" t="s">
        <v>127</v>
      </c>
      <c r="K1083" s="27" t="s">
        <v>128</v>
      </c>
      <c r="L1083" s="27" t="s">
        <v>85</v>
      </c>
      <c r="M1083" s="61">
        <v>70</v>
      </c>
      <c r="N1083" s="314"/>
      <c r="O1083" s="266"/>
      <c r="P1083" s="266"/>
      <c r="Q1083" s="266"/>
      <c r="R1083" s="408"/>
      <c r="S1083" s="408"/>
      <c r="T1083" s="312"/>
      <c r="U1083" s="312"/>
      <c r="V1083" s="288"/>
      <c r="W1083" s="284"/>
      <c r="X1083" s="284"/>
      <c r="Y1083" s="284"/>
      <c r="Z1083" s="284"/>
      <c r="AA1083" s="284"/>
      <c r="AB1083" s="284"/>
      <c r="AC1083" s="314"/>
      <c r="AD1083" s="313"/>
      <c r="AE1083" s="313"/>
      <c r="AF1083" s="266"/>
      <c r="AG1083" s="314"/>
      <c r="AH1083" s="314"/>
      <c r="AI1083" s="314"/>
      <c r="AJ1083" s="266"/>
    </row>
    <row r="1084" spans="2:36" s="79" customFormat="1" ht="132" customHeight="1" x14ac:dyDescent="0.3">
      <c r="B1084" s="266" t="s">
        <v>1063</v>
      </c>
      <c r="C1084" s="266" t="s">
        <v>283</v>
      </c>
      <c r="D1084" s="266" t="s">
        <v>106</v>
      </c>
      <c r="E1084" s="308" t="s">
        <v>67</v>
      </c>
      <c r="F1084" s="308" t="s">
        <v>134</v>
      </c>
      <c r="G1084" s="308" t="s">
        <v>147</v>
      </c>
      <c r="H1084" s="266" t="s">
        <v>70</v>
      </c>
      <c r="I1084" s="291" t="s">
        <v>79</v>
      </c>
      <c r="J1084" s="56" t="s">
        <v>208</v>
      </c>
      <c r="K1084" s="57" t="s">
        <v>107</v>
      </c>
      <c r="L1084" s="57" t="s">
        <v>86</v>
      </c>
      <c r="M1084" s="57">
        <v>40</v>
      </c>
      <c r="N1084" s="285" t="s">
        <v>108</v>
      </c>
      <c r="O1084" s="291" t="s">
        <v>492</v>
      </c>
      <c r="P1084" s="266" t="s">
        <v>75</v>
      </c>
      <c r="Q1084" s="266" t="s">
        <v>76</v>
      </c>
      <c r="R1084" s="408" t="s">
        <v>77</v>
      </c>
      <c r="S1084" s="478" t="s">
        <v>109</v>
      </c>
      <c r="T1084" s="327">
        <f>V1084+Y1084</f>
        <v>170986</v>
      </c>
      <c r="U1084" s="327" t="s">
        <v>79</v>
      </c>
      <c r="V1084" s="283">
        <v>145338.1</v>
      </c>
      <c r="W1084" s="283" t="s">
        <v>79</v>
      </c>
      <c r="X1084" s="283" t="s">
        <v>79</v>
      </c>
      <c r="Y1084" s="283">
        <v>25647.9</v>
      </c>
      <c r="Z1084" s="283" t="s">
        <v>98</v>
      </c>
      <c r="AA1084" s="283" t="s">
        <v>79</v>
      </c>
      <c r="AB1084" s="283">
        <v>18998.45</v>
      </c>
      <c r="AC1084" s="285" t="s">
        <v>149</v>
      </c>
      <c r="AD1084" s="293" t="s">
        <v>79</v>
      </c>
      <c r="AE1084" s="293">
        <f>V1084+Y1084</f>
        <v>170986</v>
      </c>
      <c r="AF1084" s="285" t="s">
        <v>79</v>
      </c>
      <c r="AG1084" s="285" t="s">
        <v>33</v>
      </c>
      <c r="AH1084" s="285" t="s">
        <v>254</v>
      </c>
      <c r="AI1084" s="285" t="s">
        <v>166</v>
      </c>
      <c r="AJ1084" s="285"/>
    </row>
    <row r="1085" spans="2:36" s="79" customFormat="1" ht="86.1" customHeight="1" x14ac:dyDescent="0.3">
      <c r="B1085" s="266"/>
      <c r="C1085" s="266"/>
      <c r="D1085" s="266"/>
      <c r="E1085" s="308"/>
      <c r="F1085" s="308"/>
      <c r="G1085" s="308"/>
      <c r="H1085" s="266"/>
      <c r="I1085" s="266"/>
      <c r="J1085" s="20" t="s">
        <v>111</v>
      </c>
      <c r="K1085" s="27" t="s">
        <v>112</v>
      </c>
      <c r="L1085" s="27" t="s">
        <v>85</v>
      </c>
      <c r="M1085" s="27">
        <v>1</v>
      </c>
      <c r="N1085" s="314"/>
      <c r="O1085" s="266"/>
      <c r="P1085" s="266"/>
      <c r="Q1085" s="266"/>
      <c r="R1085" s="408"/>
      <c r="S1085" s="408"/>
      <c r="T1085" s="312"/>
      <c r="U1085" s="312"/>
      <c r="V1085" s="284"/>
      <c r="W1085" s="284"/>
      <c r="X1085" s="284"/>
      <c r="Y1085" s="284"/>
      <c r="Z1085" s="284"/>
      <c r="AA1085" s="284"/>
      <c r="AB1085" s="284"/>
      <c r="AC1085" s="314"/>
      <c r="AD1085" s="313"/>
      <c r="AE1085" s="313"/>
      <c r="AF1085" s="266"/>
      <c r="AG1085" s="314"/>
      <c r="AH1085" s="314"/>
      <c r="AI1085" s="314"/>
      <c r="AJ1085" s="266"/>
    </row>
    <row r="1086" spans="2:36" s="79" customFormat="1" ht="59.1" customHeight="1" x14ac:dyDescent="0.3">
      <c r="B1086" s="266"/>
      <c r="C1086" s="266"/>
      <c r="D1086" s="266"/>
      <c r="E1086" s="308"/>
      <c r="F1086" s="308"/>
      <c r="G1086" s="308"/>
      <c r="H1086" s="291"/>
      <c r="I1086" s="266"/>
      <c r="J1086" s="20" t="s">
        <v>127</v>
      </c>
      <c r="K1086" s="27" t="s">
        <v>128</v>
      </c>
      <c r="L1086" s="27" t="s">
        <v>85</v>
      </c>
      <c r="M1086" s="61">
        <v>95</v>
      </c>
      <c r="N1086" s="314"/>
      <c r="O1086" s="266"/>
      <c r="P1086" s="291"/>
      <c r="Q1086" s="291"/>
      <c r="R1086" s="478"/>
      <c r="S1086" s="408"/>
      <c r="T1086" s="312"/>
      <c r="U1086" s="312"/>
      <c r="V1086" s="284"/>
      <c r="W1086" s="284"/>
      <c r="X1086" s="284"/>
      <c r="Y1086" s="284"/>
      <c r="Z1086" s="284"/>
      <c r="AA1086" s="284"/>
      <c r="AB1086" s="284"/>
      <c r="AC1086" s="314"/>
      <c r="AD1086" s="313"/>
      <c r="AE1086" s="313"/>
      <c r="AF1086" s="266"/>
      <c r="AG1086" s="314"/>
      <c r="AH1086" s="314"/>
      <c r="AI1086" s="314"/>
      <c r="AJ1086" s="266"/>
    </row>
    <row r="1087" spans="2:36" s="90" customFormat="1" ht="52.2" customHeight="1" x14ac:dyDescent="0.3">
      <c r="B1087" s="225" t="s">
        <v>945</v>
      </c>
      <c r="C1087" s="225" t="s">
        <v>274</v>
      </c>
      <c r="D1087" s="225" t="s">
        <v>66</v>
      </c>
      <c r="E1087" s="227" t="s">
        <v>67</v>
      </c>
      <c r="F1087" s="227" t="s">
        <v>132</v>
      </c>
      <c r="G1087" s="227" t="s">
        <v>69</v>
      </c>
      <c r="H1087" s="225" t="s">
        <v>70</v>
      </c>
      <c r="I1087" s="225" t="s">
        <v>79</v>
      </c>
      <c r="J1087" s="11" t="s">
        <v>113</v>
      </c>
      <c r="K1087" s="7" t="s">
        <v>114</v>
      </c>
      <c r="L1087" s="7" t="s">
        <v>115</v>
      </c>
      <c r="M1087" s="7">
        <v>2</v>
      </c>
      <c r="N1087" s="273" t="s">
        <v>108</v>
      </c>
      <c r="O1087" s="225" t="s">
        <v>946</v>
      </c>
      <c r="P1087" s="225" t="s">
        <v>75</v>
      </c>
      <c r="Q1087" s="225" t="s">
        <v>76</v>
      </c>
      <c r="R1087" s="274" t="s">
        <v>77</v>
      </c>
      <c r="S1087" s="274" t="s">
        <v>109</v>
      </c>
      <c r="T1087" s="275">
        <f>V1087+Y1087</f>
        <v>149800</v>
      </c>
      <c r="U1087" s="275" t="s">
        <v>79</v>
      </c>
      <c r="V1087" s="276">
        <v>127330</v>
      </c>
      <c r="W1087" s="276" t="s">
        <v>79</v>
      </c>
      <c r="X1087" s="276" t="s">
        <v>79</v>
      </c>
      <c r="Y1087" s="276">
        <v>22470</v>
      </c>
      <c r="Z1087" s="276" t="s">
        <v>79</v>
      </c>
      <c r="AA1087" s="276" t="s">
        <v>79</v>
      </c>
      <c r="AB1087" s="276">
        <v>16644.45</v>
      </c>
      <c r="AC1087" s="273" t="s">
        <v>80</v>
      </c>
      <c r="AD1087" s="272" t="s">
        <v>79</v>
      </c>
      <c r="AE1087" s="272">
        <f>V1087+Y1087</f>
        <v>149800</v>
      </c>
      <c r="AF1087" s="273" t="s">
        <v>79</v>
      </c>
      <c r="AG1087" s="273" t="s">
        <v>33</v>
      </c>
      <c r="AH1087" s="273" t="s">
        <v>161</v>
      </c>
      <c r="AI1087" s="273" t="s">
        <v>179</v>
      </c>
      <c r="AJ1087" s="273"/>
    </row>
    <row r="1088" spans="2:36" s="90" customFormat="1" ht="55.2" x14ac:dyDescent="0.3">
      <c r="B1088" s="225"/>
      <c r="C1088" s="225"/>
      <c r="D1088" s="225"/>
      <c r="E1088" s="227"/>
      <c r="F1088" s="227"/>
      <c r="G1088" s="227"/>
      <c r="H1088" s="225"/>
      <c r="I1088" s="225"/>
      <c r="J1088" s="11" t="s">
        <v>116</v>
      </c>
      <c r="K1088" s="7" t="s">
        <v>117</v>
      </c>
      <c r="L1088" s="7" t="s">
        <v>85</v>
      </c>
      <c r="M1088" s="7">
        <v>1</v>
      </c>
      <c r="N1088" s="273"/>
      <c r="O1088" s="225"/>
      <c r="P1088" s="225"/>
      <c r="Q1088" s="225"/>
      <c r="R1088" s="274"/>
      <c r="S1088" s="274"/>
      <c r="T1088" s="275"/>
      <c r="U1088" s="275"/>
      <c r="V1088" s="276"/>
      <c r="W1088" s="276"/>
      <c r="X1088" s="276"/>
      <c r="Y1088" s="276"/>
      <c r="Z1088" s="276"/>
      <c r="AA1088" s="276"/>
      <c r="AB1088" s="276"/>
      <c r="AC1088" s="273"/>
      <c r="AD1088" s="272"/>
      <c r="AE1088" s="272"/>
      <c r="AF1088" s="225"/>
      <c r="AG1088" s="273"/>
      <c r="AH1088" s="273"/>
      <c r="AI1088" s="273"/>
      <c r="AJ1088" s="225"/>
    </row>
    <row r="1089" spans="2:36" s="90" customFormat="1" ht="41.4" x14ac:dyDescent="0.3">
      <c r="B1089" s="225"/>
      <c r="C1089" s="225"/>
      <c r="D1089" s="225"/>
      <c r="E1089" s="227"/>
      <c r="F1089" s="227"/>
      <c r="G1089" s="227"/>
      <c r="H1089" s="225"/>
      <c r="I1089" s="225"/>
      <c r="J1089" s="11" t="s">
        <v>209</v>
      </c>
      <c r="K1089" s="7" t="s">
        <v>118</v>
      </c>
      <c r="L1089" s="7" t="s">
        <v>119</v>
      </c>
      <c r="M1089" s="7">
        <v>1</v>
      </c>
      <c r="N1089" s="273"/>
      <c r="O1089" s="225"/>
      <c r="P1089" s="225"/>
      <c r="Q1089" s="225"/>
      <c r="R1089" s="274"/>
      <c r="S1089" s="274"/>
      <c r="T1089" s="275"/>
      <c r="U1089" s="275"/>
      <c r="V1089" s="276"/>
      <c r="W1089" s="276"/>
      <c r="X1089" s="276"/>
      <c r="Y1089" s="276"/>
      <c r="Z1089" s="276"/>
      <c r="AA1089" s="276"/>
      <c r="AB1089" s="276"/>
      <c r="AC1089" s="273"/>
      <c r="AD1089" s="272"/>
      <c r="AE1089" s="272"/>
      <c r="AF1089" s="225"/>
      <c r="AG1089" s="273"/>
      <c r="AH1089" s="273"/>
      <c r="AI1089" s="273"/>
      <c r="AJ1089" s="225"/>
    </row>
    <row r="1090" spans="2:36" s="90" customFormat="1" ht="60" customHeight="1" x14ac:dyDescent="0.3">
      <c r="B1090" s="225"/>
      <c r="C1090" s="225"/>
      <c r="D1090" s="225"/>
      <c r="E1090" s="227"/>
      <c r="F1090" s="227"/>
      <c r="G1090" s="227"/>
      <c r="H1090" s="225"/>
      <c r="I1090" s="225"/>
      <c r="J1090" s="11" t="s">
        <v>120</v>
      </c>
      <c r="K1090" s="7" t="s">
        <v>121</v>
      </c>
      <c r="L1090" s="7" t="s">
        <v>119</v>
      </c>
      <c r="M1090" s="7">
        <v>1</v>
      </c>
      <c r="N1090" s="273"/>
      <c r="O1090" s="225"/>
      <c r="P1090" s="225"/>
      <c r="Q1090" s="225"/>
      <c r="R1090" s="274"/>
      <c r="S1090" s="274"/>
      <c r="T1090" s="275"/>
      <c r="U1090" s="275"/>
      <c r="V1090" s="276"/>
      <c r="W1090" s="276"/>
      <c r="X1090" s="276"/>
      <c r="Y1090" s="276"/>
      <c r="Z1090" s="276"/>
      <c r="AA1090" s="276"/>
      <c r="AB1090" s="276"/>
      <c r="AC1090" s="273"/>
      <c r="AD1090" s="272"/>
      <c r="AE1090" s="272"/>
      <c r="AF1090" s="225"/>
      <c r="AG1090" s="273"/>
      <c r="AH1090" s="273"/>
      <c r="AI1090" s="273"/>
      <c r="AJ1090" s="225"/>
    </row>
    <row r="1091" spans="2:36" s="79" customFormat="1" ht="132" customHeight="1" x14ac:dyDescent="0.3">
      <c r="B1091" s="225" t="s">
        <v>1207</v>
      </c>
      <c r="C1091" s="225" t="s">
        <v>278</v>
      </c>
      <c r="D1091" s="225" t="s">
        <v>106</v>
      </c>
      <c r="E1091" s="227" t="s">
        <v>67</v>
      </c>
      <c r="F1091" s="227" t="s">
        <v>134</v>
      </c>
      <c r="G1091" s="227" t="s">
        <v>147</v>
      </c>
      <c r="H1091" s="225" t="s">
        <v>70</v>
      </c>
      <c r="I1091" s="225" t="s">
        <v>79</v>
      </c>
      <c r="J1091" s="11" t="s">
        <v>208</v>
      </c>
      <c r="K1091" s="7" t="s">
        <v>107</v>
      </c>
      <c r="L1091" s="7" t="s">
        <v>86</v>
      </c>
      <c r="M1091" s="7">
        <v>40</v>
      </c>
      <c r="N1091" s="273" t="s">
        <v>108</v>
      </c>
      <c r="O1091" s="225" t="s">
        <v>361</v>
      </c>
      <c r="P1091" s="225" t="s">
        <v>75</v>
      </c>
      <c r="Q1091" s="225" t="s">
        <v>76</v>
      </c>
      <c r="R1091" s="274" t="s">
        <v>77</v>
      </c>
      <c r="S1091" s="274" t="s">
        <v>109</v>
      </c>
      <c r="T1091" s="275">
        <f>V1091+Y1091</f>
        <v>67712.39</v>
      </c>
      <c r="U1091" s="275" t="s">
        <v>98</v>
      </c>
      <c r="V1091" s="238">
        <v>57555.54</v>
      </c>
      <c r="W1091" s="276" t="s">
        <v>79</v>
      </c>
      <c r="X1091" s="276" t="s">
        <v>79</v>
      </c>
      <c r="Y1091" s="276">
        <v>10156.85</v>
      </c>
      <c r="Z1091" s="276">
        <f>-AH119</f>
        <v>0</v>
      </c>
      <c r="AA1091" s="276" t="s">
        <v>79</v>
      </c>
      <c r="AB1091" s="276">
        <v>7523.6</v>
      </c>
      <c r="AC1091" s="273" t="s">
        <v>149</v>
      </c>
      <c r="AD1091" s="272" t="s">
        <v>79</v>
      </c>
      <c r="AE1091" s="272">
        <f>V1091+Y1091</f>
        <v>67712.39</v>
      </c>
      <c r="AF1091" s="273" t="s">
        <v>79</v>
      </c>
      <c r="AG1091" s="273" t="s">
        <v>33</v>
      </c>
      <c r="AH1091" s="273" t="s">
        <v>233</v>
      </c>
      <c r="AI1091" s="273" t="s">
        <v>407</v>
      </c>
      <c r="AJ1091" s="273"/>
    </row>
    <row r="1092" spans="2:36" s="79" customFormat="1" ht="86.1" customHeight="1" x14ac:dyDescent="0.3">
      <c r="B1092" s="225"/>
      <c r="C1092" s="225"/>
      <c r="D1092" s="225"/>
      <c r="E1092" s="227"/>
      <c r="F1092" s="227"/>
      <c r="G1092" s="227"/>
      <c r="H1092" s="225"/>
      <c r="I1092" s="225"/>
      <c r="J1092" s="11" t="s">
        <v>111</v>
      </c>
      <c r="K1092" s="7" t="s">
        <v>112</v>
      </c>
      <c r="L1092" s="7" t="s">
        <v>85</v>
      </c>
      <c r="M1092" s="7">
        <v>1</v>
      </c>
      <c r="N1092" s="273"/>
      <c r="O1092" s="225"/>
      <c r="P1092" s="225"/>
      <c r="Q1092" s="225"/>
      <c r="R1092" s="274"/>
      <c r="S1092" s="274"/>
      <c r="T1092" s="275"/>
      <c r="U1092" s="275"/>
      <c r="V1092" s="239"/>
      <c r="W1092" s="276"/>
      <c r="X1092" s="276"/>
      <c r="Y1092" s="276"/>
      <c r="Z1092" s="276"/>
      <c r="AA1092" s="276"/>
      <c r="AB1092" s="276"/>
      <c r="AC1092" s="273"/>
      <c r="AD1092" s="272"/>
      <c r="AE1092" s="272"/>
      <c r="AF1092" s="225"/>
      <c r="AG1092" s="273"/>
      <c r="AH1092" s="273"/>
      <c r="AI1092" s="273"/>
      <c r="AJ1092" s="225"/>
    </row>
    <row r="1093" spans="2:36" s="79" customFormat="1" ht="59.1" customHeight="1" x14ac:dyDescent="0.3">
      <c r="B1093" s="225"/>
      <c r="C1093" s="225"/>
      <c r="D1093" s="225"/>
      <c r="E1093" s="227"/>
      <c r="F1093" s="227"/>
      <c r="G1093" s="227"/>
      <c r="H1093" s="225"/>
      <c r="I1093" s="225"/>
      <c r="J1093" s="11" t="s">
        <v>127</v>
      </c>
      <c r="K1093" s="7" t="s">
        <v>128</v>
      </c>
      <c r="L1093" s="7" t="s">
        <v>85</v>
      </c>
      <c r="M1093" s="63">
        <v>70</v>
      </c>
      <c r="N1093" s="273"/>
      <c r="O1093" s="225"/>
      <c r="P1093" s="225"/>
      <c r="Q1093" s="225"/>
      <c r="R1093" s="274"/>
      <c r="S1093" s="274"/>
      <c r="T1093" s="275"/>
      <c r="U1093" s="275"/>
      <c r="V1093" s="240"/>
      <c r="W1093" s="276"/>
      <c r="X1093" s="276"/>
      <c r="Y1093" s="276"/>
      <c r="Z1093" s="276"/>
      <c r="AA1093" s="276"/>
      <c r="AB1093" s="276"/>
      <c r="AC1093" s="273"/>
      <c r="AD1093" s="272"/>
      <c r="AE1093" s="272"/>
      <c r="AF1093" s="225"/>
      <c r="AG1093" s="273"/>
      <c r="AH1093" s="273"/>
      <c r="AI1093" s="273"/>
      <c r="AJ1093" s="225"/>
    </row>
    <row r="1094" spans="2:36" s="79" customFormat="1" ht="132" customHeight="1" x14ac:dyDescent="0.3">
      <c r="B1094" s="225" t="s">
        <v>1208</v>
      </c>
      <c r="C1094" s="225" t="s">
        <v>281</v>
      </c>
      <c r="D1094" s="225" t="s">
        <v>106</v>
      </c>
      <c r="E1094" s="227" t="s">
        <v>67</v>
      </c>
      <c r="F1094" s="227" t="s">
        <v>134</v>
      </c>
      <c r="G1094" s="227" t="s">
        <v>147</v>
      </c>
      <c r="H1094" s="225" t="s">
        <v>70</v>
      </c>
      <c r="I1094" s="225" t="s">
        <v>79</v>
      </c>
      <c r="J1094" s="11" t="s">
        <v>208</v>
      </c>
      <c r="K1094" s="7" t="s">
        <v>107</v>
      </c>
      <c r="L1094" s="7" t="s">
        <v>86</v>
      </c>
      <c r="M1094" s="7">
        <v>40</v>
      </c>
      <c r="N1094" s="273" t="s">
        <v>108</v>
      </c>
      <c r="O1094" s="225" t="s">
        <v>944</v>
      </c>
      <c r="P1094" s="225" t="s">
        <v>75</v>
      </c>
      <c r="Q1094" s="225" t="s">
        <v>76</v>
      </c>
      <c r="R1094" s="274" t="s">
        <v>77</v>
      </c>
      <c r="S1094" s="274" t="s">
        <v>109</v>
      </c>
      <c r="T1094" s="275">
        <f>V1094+Y1094</f>
        <v>86575.01</v>
      </c>
      <c r="U1094" s="275" t="s">
        <v>98</v>
      </c>
      <c r="V1094" s="238">
        <v>73588.759999999995</v>
      </c>
      <c r="W1094" s="276" t="s">
        <v>79</v>
      </c>
      <c r="X1094" s="276" t="s">
        <v>79</v>
      </c>
      <c r="Y1094" s="276">
        <v>12986.25</v>
      </c>
      <c r="Z1094" s="276" t="s">
        <v>98</v>
      </c>
      <c r="AA1094" s="276" t="s">
        <v>79</v>
      </c>
      <c r="AB1094" s="276">
        <v>9619.4500000000007</v>
      </c>
      <c r="AC1094" s="273" t="s">
        <v>149</v>
      </c>
      <c r="AD1094" s="272" t="s">
        <v>79</v>
      </c>
      <c r="AE1094" s="272">
        <f>V1094+Y1094</f>
        <v>86575.01</v>
      </c>
      <c r="AF1094" s="273" t="s">
        <v>79</v>
      </c>
      <c r="AG1094" s="273" t="s">
        <v>33</v>
      </c>
      <c r="AH1094" s="273" t="s">
        <v>407</v>
      </c>
      <c r="AI1094" s="273" t="s">
        <v>408</v>
      </c>
      <c r="AJ1094" s="273"/>
    </row>
    <row r="1095" spans="2:36" s="79" customFormat="1" ht="86.1" customHeight="1" x14ac:dyDescent="0.3">
      <c r="B1095" s="225"/>
      <c r="C1095" s="225"/>
      <c r="D1095" s="225"/>
      <c r="E1095" s="227"/>
      <c r="F1095" s="227"/>
      <c r="G1095" s="227"/>
      <c r="H1095" s="225"/>
      <c r="I1095" s="225"/>
      <c r="J1095" s="11" t="s">
        <v>111</v>
      </c>
      <c r="K1095" s="7" t="s">
        <v>112</v>
      </c>
      <c r="L1095" s="7" t="s">
        <v>85</v>
      </c>
      <c r="M1095" s="7">
        <v>1</v>
      </c>
      <c r="N1095" s="273"/>
      <c r="O1095" s="225"/>
      <c r="P1095" s="225"/>
      <c r="Q1095" s="225"/>
      <c r="R1095" s="274"/>
      <c r="S1095" s="274"/>
      <c r="T1095" s="275"/>
      <c r="U1095" s="275"/>
      <c r="V1095" s="239"/>
      <c r="W1095" s="276"/>
      <c r="X1095" s="276"/>
      <c r="Y1095" s="276"/>
      <c r="Z1095" s="276"/>
      <c r="AA1095" s="276"/>
      <c r="AB1095" s="276"/>
      <c r="AC1095" s="273"/>
      <c r="AD1095" s="272"/>
      <c r="AE1095" s="272"/>
      <c r="AF1095" s="225"/>
      <c r="AG1095" s="273"/>
      <c r="AH1095" s="273"/>
      <c r="AI1095" s="273"/>
      <c r="AJ1095" s="225"/>
    </row>
    <row r="1096" spans="2:36" s="79" customFormat="1" ht="59.1" customHeight="1" x14ac:dyDescent="0.3">
      <c r="B1096" s="225"/>
      <c r="C1096" s="225"/>
      <c r="D1096" s="225"/>
      <c r="E1096" s="227"/>
      <c r="F1096" s="227"/>
      <c r="G1096" s="227"/>
      <c r="H1096" s="225"/>
      <c r="I1096" s="225"/>
      <c r="J1096" s="11" t="s">
        <v>127</v>
      </c>
      <c r="K1096" s="7" t="s">
        <v>128</v>
      </c>
      <c r="L1096" s="7" t="s">
        <v>85</v>
      </c>
      <c r="M1096" s="63">
        <v>48</v>
      </c>
      <c r="N1096" s="273"/>
      <c r="O1096" s="225"/>
      <c r="P1096" s="225"/>
      <c r="Q1096" s="225"/>
      <c r="R1096" s="274"/>
      <c r="S1096" s="274"/>
      <c r="T1096" s="275"/>
      <c r="U1096" s="275"/>
      <c r="V1096" s="240"/>
      <c r="W1096" s="276"/>
      <c r="X1096" s="276"/>
      <c r="Y1096" s="276"/>
      <c r="Z1096" s="276"/>
      <c r="AA1096" s="276"/>
      <c r="AB1096" s="276"/>
      <c r="AC1096" s="273"/>
      <c r="AD1096" s="272"/>
      <c r="AE1096" s="272"/>
      <c r="AF1096" s="225"/>
      <c r="AG1096" s="273"/>
      <c r="AH1096" s="273"/>
      <c r="AI1096" s="273"/>
      <c r="AJ1096" s="225"/>
    </row>
    <row r="1097" spans="2:36" s="79" customFormat="1" ht="107.1" customHeight="1" x14ac:dyDescent="0.3">
      <c r="B1097" s="225" t="s">
        <v>493</v>
      </c>
      <c r="C1097" s="225" t="s">
        <v>502</v>
      </c>
      <c r="D1097" s="225" t="s">
        <v>106</v>
      </c>
      <c r="E1097" s="227" t="s">
        <v>67</v>
      </c>
      <c r="F1097" s="227" t="s">
        <v>134</v>
      </c>
      <c r="G1097" s="227" t="s">
        <v>147</v>
      </c>
      <c r="H1097" s="225" t="s">
        <v>70</v>
      </c>
      <c r="I1097" s="225" t="s">
        <v>79</v>
      </c>
      <c r="J1097" s="11" t="s">
        <v>208</v>
      </c>
      <c r="K1097" s="7" t="s">
        <v>107</v>
      </c>
      <c r="L1097" s="7" t="s">
        <v>86</v>
      </c>
      <c r="M1097" s="7">
        <v>40</v>
      </c>
      <c r="N1097" s="273" t="s">
        <v>108</v>
      </c>
      <c r="O1097" s="225" t="s">
        <v>503</v>
      </c>
      <c r="P1097" s="225" t="s">
        <v>75</v>
      </c>
      <c r="Q1097" s="225" t="s">
        <v>76</v>
      </c>
      <c r="R1097" s="274" t="s">
        <v>77</v>
      </c>
      <c r="S1097" s="274" t="s">
        <v>109</v>
      </c>
      <c r="T1097" s="275">
        <f>V1097+Y1097</f>
        <v>104388</v>
      </c>
      <c r="U1097" s="275" t="s">
        <v>79</v>
      </c>
      <c r="V1097" s="315">
        <v>88729.8</v>
      </c>
      <c r="W1097" s="315" t="s">
        <v>98</v>
      </c>
      <c r="X1097" s="315" t="s">
        <v>98</v>
      </c>
      <c r="Y1097" s="315">
        <v>15658.2</v>
      </c>
      <c r="Z1097" s="315" t="s">
        <v>98</v>
      </c>
      <c r="AA1097" s="315" t="s">
        <v>98</v>
      </c>
      <c r="AB1097" s="315">
        <v>8463.89</v>
      </c>
      <c r="AC1097" s="273" t="s">
        <v>149</v>
      </c>
      <c r="AD1097" s="272" t="s">
        <v>79</v>
      </c>
      <c r="AE1097" s="272">
        <f>V1097+Y1097</f>
        <v>104388</v>
      </c>
      <c r="AF1097" s="225" t="s">
        <v>79</v>
      </c>
      <c r="AG1097" s="273" t="s">
        <v>33</v>
      </c>
      <c r="AH1097" s="273" t="s">
        <v>174</v>
      </c>
      <c r="AI1097" s="273" t="s">
        <v>176</v>
      </c>
      <c r="AJ1097" s="225"/>
    </row>
    <row r="1098" spans="2:36" s="79" customFormat="1" ht="62.7" customHeight="1" x14ac:dyDescent="0.3">
      <c r="B1098" s="225"/>
      <c r="C1098" s="225"/>
      <c r="D1098" s="225"/>
      <c r="E1098" s="227"/>
      <c r="F1098" s="227"/>
      <c r="G1098" s="227"/>
      <c r="H1098" s="225"/>
      <c r="I1098" s="225"/>
      <c r="J1098" s="11" t="s">
        <v>111</v>
      </c>
      <c r="K1098" s="7" t="s">
        <v>112</v>
      </c>
      <c r="L1098" s="7" t="s">
        <v>85</v>
      </c>
      <c r="M1098" s="80">
        <v>1</v>
      </c>
      <c r="N1098" s="273"/>
      <c r="O1098" s="225"/>
      <c r="P1098" s="225"/>
      <c r="Q1098" s="225"/>
      <c r="R1098" s="274"/>
      <c r="S1098" s="274"/>
      <c r="T1098" s="275"/>
      <c r="U1098" s="275"/>
      <c r="V1098" s="315"/>
      <c r="W1098" s="315"/>
      <c r="X1098" s="315"/>
      <c r="Y1098" s="315"/>
      <c r="Z1098" s="315"/>
      <c r="AA1098" s="315"/>
      <c r="AB1098" s="315"/>
      <c r="AC1098" s="273"/>
      <c r="AD1098" s="272"/>
      <c r="AE1098" s="272"/>
      <c r="AF1098" s="225"/>
      <c r="AG1098" s="273"/>
      <c r="AH1098" s="273"/>
      <c r="AI1098" s="273"/>
      <c r="AJ1098" s="225"/>
    </row>
    <row r="1099" spans="2:36" s="79" customFormat="1" ht="59.1" customHeight="1" x14ac:dyDescent="0.3">
      <c r="B1099" s="225"/>
      <c r="C1099" s="225"/>
      <c r="D1099" s="225"/>
      <c r="E1099" s="227"/>
      <c r="F1099" s="227"/>
      <c r="G1099" s="227"/>
      <c r="H1099" s="225"/>
      <c r="I1099" s="225"/>
      <c r="J1099" s="11" t="s">
        <v>127</v>
      </c>
      <c r="K1099" s="7" t="s">
        <v>128</v>
      </c>
      <c r="L1099" s="7" t="s">
        <v>85</v>
      </c>
      <c r="M1099" s="80">
        <v>70</v>
      </c>
      <c r="N1099" s="273"/>
      <c r="O1099" s="225"/>
      <c r="P1099" s="225"/>
      <c r="Q1099" s="225"/>
      <c r="R1099" s="274"/>
      <c r="S1099" s="274"/>
      <c r="T1099" s="275"/>
      <c r="U1099" s="275"/>
      <c r="V1099" s="315"/>
      <c r="W1099" s="315"/>
      <c r="X1099" s="315"/>
      <c r="Y1099" s="315"/>
      <c r="Z1099" s="315"/>
      <c r="AA1099" s="315"/>
      <c r="AB1099" s="315"/>
      <c r="AC1099" s="273"/>
      <c r="AD1099" s="272"/>
      <c r="AE1099" s="272"/>
      <c r="AF1099" s="225"/>
      <c r="AG1099" s="273"/>
      <c r="AH1099" s="273"/>
      <c r="AI1099" s="273"/>
      <c r="AJ1099" s="225"/>
    </row>
    <row r="1100" spans="2:36" s="79" customFormat="1" ht="107.7" customHeight="1" x14ac:dyDescent="0.3">
      <c r="B1100" s="225" t="s">
        <v>494</v>
      </c>
      <c r="C1100" s="225" t="s">
        <v>504</v>
      </c>
      <c r="D1100" s="225" t="s">
        <v>106</v>
      </c>
      <c r="E1100" s="227" t="s">
        <v>67</v>
      </c>
      <c r="F1100" s="227" t="s">
        <v>134</v>
      </c>
      <c r="G1100" s="227" t="s">
        <v>147</v>
      </c>
      <c r="H1100" s="225" t="s">
        <v>70</v>
      </c>
      <c r="I1100" s="225" t="s">
        <v>79</v>
      </c>
      <c r="J1100" s="11" t="s">
        <v>208</v>
      </c>
      <c r="K1100" s="7" t="s">
        <v>107</v>
      </c>
      <c r="L1100" s="7" t="s">
        <v>86</v>
      </c>
      <c r="M1100" s="7">
        <v>40</v>
      </c>
      <c r="N1100" s="273" t="s">
        <v>108</v>
      </c>
      <c r="O1100" s="225" t="s">
        <v>503</v>
      </c>
      <c r="P1100" s="225" t="s">
        <v>75</v>
      </c>
      <c r="Q1100" s="225" t="s">
        <v>76</v>
      </c>
      <c r="R1100" s="274" t="s">
        <v>77</v>
      </c>
      <c r="S1100" s="274" t="s">
        <v>109</v>
      </c>
      <c r="T1100" s="275">
        <f>V1100+Y1100</f>
        <v>155150</v>
      </c>
      <c r="U1100" s="275" t="s">
        <v>79</v>
      </c>
      <c r="V1100" s="406">
        <v>131877.5</v>
      </c>
      <c r="W1100" s="315" t="s">
        <v>98</v>
      </c>
      <c r="X1100" s="315" t="s">
        <v>98</v>
      </c>
      <c r="Y1100" s="315">
        <v>23272.5</v>
      </c>
      <c r="Z1100" s="315" t="s">
        <v>98</v>
      </c>
      <c r="AA1100" s="315" t="s">
        <v>98</v>
      </c>
      <c r="AB1100" s="315">
        <v>12579.73</v>
      </c>
      <c r="AC1100" s="273" t="s">
        <v>149</v>
      </c>
      <c r="AD1100" s="272" t="s">
        <v>79</v>
      </c>
      <c r="AE1100" s="272">
        <f>V1100+Y1100</f>
        <v>155150</v>
      </c>
      <c r="AF1100" s="225" t="s">
        <v>79</v>
      </c>
      <c r="AG1100" s="273" t="s">
        <v>33</v>
      </c>
      <c r="AH1100" s="273" t="s">
        <v>174</v>
      </c>
      <c r="AI1100" s="273" t="s">
        <v>176</v>
      </c>
      <c r="AJ1100" s="225"/>
    </row>
    <row r="1101" spans="2:36" s="79" customFormat="1" ht="64.2" customHeight="1" x14ac:dyDescent="0.3">
      <c r="B1101" s="225"/>
      <c r="C1101" s="225"/>
      <c r="D1101" s="225"/>
      <c r="E1101" s="227"/>
      <c r="F1101" s="227"/>
      <c r="G1101" s="227"/>
      <c r="H1101" s="225"/>
      <c r="I1101" s="225"/>
      <c r="J1101" s="11" t="s">
        <v>111</v>
      </c>
      <c r="K1101" s="7" t="s">
        <v>112</v>
      </c>
      <c r="L1101" s="7" t="s">
        <v>85</v>
      </c>
      <c r="M1101" s="80">
        <v>2</v>
      </c>
      <c r="N1101" s="273"/>
      <c r="O1101" s="225"/>
      <c r="P1101" s="225"/>
      <c r="Q1101" s="225"/>
      <c r="R1101" s="274"/>
      <c r="S1101" s="274"/>
      <c r="T1101" s="275"/>
      <c r="U1101" s="275"/>
      <c r="V1101" s="406"/>
      <c r="W1101" s="315"/>
      <c r="X1101" s="315"/>
      <c r="Y1101" s="315"/>
      <c r="Z1101" s="315"/>
      <c r="AA1101" s="315"/>
      <c r="AB1101" s="315"/>
      <c r="AC1101" s="273"/>
      <c r="AD1101" s="272"/>
      <c r="AE1101" s="272"/>
      <c r="AF1101" s="225"/>
      <c r="AG1101" s="273"/>
      <c r="AH1101" s="273"/>
      <c r="AI1101" s="273"/>
      <c r="AJ1101" s="225"/>
    </row>
    <row r="1102" spans="2:36" s="79" customFormat="1" ht="59.1" customHeight="1" x14ac:dyDescent="0.3">
      <c r="B1102" s="225"/>
      <c r="C1102" s="225"/>
      <c r="D1102" s="225"/>
      <c r="E1102" s="227"/>
      <c r="F1102" s="227"/>
      <c r="G1102" s="227"/>
      <c r="H1102" s="225"/>
      <c r="I1102" s="225"/>
      <c r="J1102" s="11" t="s">
        <v>127</v>
      </c>
      <c r="K1102" s="7" t="s">
        <v>128</v>
      </c>
      <c r="L1102" s="7" t="s">
        <v>85</v>
      </c>
      <c r="M1102" s="80">
        <v>90</v>
      </c>
      <c r="N1102" s="273"/>
      <c r="O1102" s="225"/>
      <c r="P1102" s="225"/>
      <c r="Q1102" s="225"/>
      <c r="R1102" s="274"/>
      <c r="S1102" s="274"/>
      <c r="T1102" s="275"/>
      <c r="U1102" s="275"/>
      <c r="V1102" s="406"/>
      <c r="W1102" s="315"/>
      <c r="X1102" s="315"/>
      <c r="Y1102" s="315"/>
      <c r="Z1102" s="315"/>
      <c r="AA1102" s="315"/>
      <c r="AB1102" s="315"/>
      <c r="AC1102" s="273"/>
      <c r="AD1102" s="272"/>
      <c r="AE1102" s="272"/>
      <c r="AF1102" s="225"/>
      <c r="AG1102" s="273"/>
      <c r="AH1102" s="273"/>
      <c r="AI1102" s="273"/>
      <c r="AJ1102" s="225"/>
    </row>
    <row r="1103" spans="2:36" s="79" customFormat="1" ht="113.7" customHeight="1" x14ac:dyDescent="0.3">
      <c r="B1103" s="225" t="s">
        <v>495</v>
      </c>
      <c r="C1103" s="225" t="s">
        <v>505</v>
      </c>
      <c r="D1103" s="225" t="s">
        <v>106</v>
      </c>
      <c r="E1103" s="227" t="s">
        <v>67</v>
      </c>
      <c r="F1103" s="227" t="s">
        <v>134</v>
      </c>
      <c r="G1103" s="227" t="s">
        <v>147</v>
      </c>
      <c r="H1103" s="225" t="s">
        <v>70</v>
      </c>
      <c r="I1103" s="225" t="s">
        <v>79</v>
      </c>
      <c r="J1103" s="11" t="s">
        <v>208</v>
      </c>
      <c r="K1103" s="7" t="s">
        <v>107</v>
      </c>
      <c r="L1103" s="7" t="s">
        <v>86</v>
      </c>
      <c r="M1103" s="7">
        <v>40</v>
      </c>
      <c r="N1103" s="273" t="s">
        <v>108</v>
      </c>
      <c r="O1103" s="261" t="s">
        <v>503</v>
      </c>
      <c r="P1103" s="225" t="s">
        <v>75</v>
      </c>
      <c r="Q1103" s="225" t="s">
        <v>76</v>
      </c>
      <c r="R1103" s="274" t="s">
        <v>77</v>
      </c>
      <c r="S1103" s="274" t="s">
        <v>109</v>
      </c>
      <c r="T1103" s="275">
        <f>V1103+Y1103</f>
        <v>110852</v>
      </c>
      <c r="U1103" s="275" t="s">
        <v>79</v>
      </c>
      <c r="V1103" s="315">
        <v>94224.2</v>
      </c>
      <c r="W1103" s="315" t="s">
        <v>98</v>
      </c>
      <c r="X1103" s="315" t="s">
        <v>98</v>
      </c>
      <c r="Y1103" s="315">
        <v>16627.8</v>
      </c>
      <c r="Z1103" s="315" t="s">
        <v>98</v>
      </c>
      <c r="AA1103" s="315" t="s">
        <v>98</v>
      </c>
      <c r="AB1103" s="315">
        <v>8988</v>
      </c>
      <c r="AC1103" s="273" t="s">
        <v>149</v>
      </c>
      <c r="AD1103" s="272" t="s">
        <v>79</v>
      </c>
      <c r="AE1103" s="272">
        <f>V1103+Y1103</f>
        <v>110852</v>
      </c>
      <c r="AF1103" s="225" t="s">
        <v>79</v>
      </c>
      <c r="AG1103" s="273" t="s">
        <v>33</v>
      </c>
      <c r="AH1103" s="273" t="s">
        <v>174</v>
      </c>
      <c r="AI1103" s="273" t="s">
        <v>176</v>
      </c>
      <c r="AJ1103" s="225"/>
    </row>
    <row r="1104" spans="2:36" s="79" customFormat="1" ht="61.2" customHeight="1" x14ac:dyDescent="0.3">
      <c r="B1104" s="225"/>
      <c r="C1104" s="225"/>
      <c r="D1104" s="225"/>
      <c r="E1104" s="227"/>
      <c r="F1104" s="227"/>
      <c r="G1104" s="227"/>
      <c r="H1104" s="225"/>
      <c r="I1104" s="225"/>
      <c r="J1104" s="11" t="s">
        <v>111</v>
      </c>
      <c r="K1104" s="7" t="s">
        <v>112</v>
      </c>
      <c r="L1104" s="7" t="s">
        <v>85</v>
      </c>
      <c r="M1104" s="80">
        <v>2</v>
      </c>
      <c r="N1104" s="273"/>
      <c r="O1104" s="241"/>
      <c r="P1104" s="225"/>
      <c r="Q1104" s="225"/>
      <c r="R1104" s="274"/>
      <c r="S1104" s="274"/>
      <c r="T1104" s="275"/>
      <c r="U1104" s="275"/>
      <c r="V1104" s="315"/>
      <c r="W1104" s="315"/>
      <c r="X1104" s="315"/>
      <c r="Y1104" s="315"/>
      <c r="Z1104" s="315"/>
      <c r="AA1104" s="315"/>
      <c r="AB1104" s="315"/>
      <c r="AC1104" s="273"/>
      <c r="AD1104" s="272"/>
      <c r="AE1104" s="272"/>
      <c r="AF1104" s="225"/>
      <c r="AG1104" s="273"/>
      <c r="AH1104" s="273"/>
      <c r="AI1104" s="273"/>
      <c r="AJ1104" s="225"/>
    </row>
    <row r="1105" spans="2:36" s="79" customFormat="1" ht="59.1" customHeight="1" x14ac:dyDescent="0.3">
      <c r="B1105" s="225"/>
      <c r="C1105" s="225"/>
      <c r="D1105" s="225"/>
      <c r="E1105" s="227"/>
      <c r="F1105" s="227"/>
      <c r="G1105" s="227"/>
      <c r="H1105" s="225"/>
      <c r="I1105" s="225"/>
      <c r="J1105" s="11" t="s">
        <v>127</v>
      </c>
      <c r="K1105" s="7" t="s">
        <v>128</v>
      </c>
      <c r="L1105" s="7" t="s">
        <v>85</v>
      </c>
      <c r="M1105" s="80">
        <v>74</v>
      </c>
      <c r="N1105" s="273"/>
      <c r="O1105" s="242"/>
      <c r="P1105" s="225"/>
      <c r="Q1105" s="225"/>
      <c r="R1105" s="274"/>
      <c r="S1105" s="274"/>
      <c r="T1105" s="275"/>
      <c r="U1105" s="275"/>
      <c r="V1105" s="315"/>
      <c r="W1105" s="315"/>
      <c r="X1105" s="315"/>
      <c r="Y1105" s="315"/>
      <c r="Z1105" s="315"/>
      <c r="AA1105" s="315"/>
      <c r="AB1105" s="315"/>
      <c r="AC1105" s="273"/>
      <c r="AD1105" s="272"/>
      <c r="AE1105" s="272"/>
      <c r="AF1105" s="225"/>
      <c r="AG1105" s="273"/>
      <c r="AH1105" s="273"/>
      <c r="AI1105" s="273"/>
      <c r="AJ1105" s="225"/>
    </row>
    <row r="1106" spans="2:36" s="79" customFormat="1" ht="103.5" customHeight="1" x14ac:dyDescent="0.3">
      <c r="B1106" s="225" t="s">
        <v>496</v>
      </c>
      <c r="C1106" s="225" t="s">
        <v>506</v>
      </c>
      <c r="D1106" s="225" t="s">
        <v>106</v>
      </c>
      <c r="E1106" s="227" t="s">
        <v>67</v>
      </c>
      <c r="F1106" s="227" t="s">
        <v>134</v>
      </c>
      <c r="G1106" s="227" t="s">
        <v>147</v>
      </c>
      <c r="H1106" s="225" t="s">
        <v>70</v>
      </c>
      <c r="I1106" s="225" t="s">
        <v>79</v>
      </c>
      <c r="J1106" s="11" t="s">
        <v>208</v>
      </c>
      <c r="K1106" s="7" t="s">
        <v>107</v>
      </c>
      <c r="L1106" s="7" t="s">
        <v>86</v>
      </c>
      <c r="M1106" s="7">
        <v>40</v>
      </c>
      <c r="N1106" s="273" t="s">
        <v>108</v>
      </c>
      <c r="O1106" s="225" t="s">
        <v>503</v>
      </c>
      <c r="P1106" s="225" t="s">
        <v>75</v>
      </c>
      <c r="Q1106" s="225" t="s">
        <v>76</v>
      </c>
      <c r="R1106" s="274" t="s">
        <v>77</v>
      </c>
      <c r="S1106" s="274" t="s">
        <v>109</v>
      </c>
      <c r="T1106" s="275">
        <f>V1106+Y1106</f>
        <v>133750</v>
      </c>
      <c r="U1106" s="275" t="s">
        <v>79</v>
      </c>
      <c r="V1106" s="315">
        <v>113687.5</v>
      </c>
      <c r="W1106" s="315" t="s">
        <v>98</v>
      </c>
      <c r="X1106" s="315" t="s">
        <v>98</v>
      </c>
      <c r="Y1106" s="315">
        <v>20062.5</v>
      </c>
      <c r="Z1106" s="315" t="s">
        <v>98</v>
      </c>
      <c r="AA1106" s="315" t="s">
        <v>98</v>
      </c>
      <c r="AB1106" s="315">
        <v>10844.59</v>
      </c>
      <c r="AC1106" s="273" t="s">
        <v>149</v>
      </c>
      <c r="AD1106" s="272" t="s">
        <v>79</v>
      </c>
      <c r="AE1106" s="272">
        <f>V1106+Y1106</f>
        <v>133750</v>
      </c>
      <c r="AF1106" s="225" t="s">
        <v>79</v>
      </c>
      <c r="AG1106" s="273" t="s">
        <v>33</v>
      </c>
      <c r="AH1106" s="273" t="s">
        <v>174</v>
      </c>
      <c r="AI1106" s="273" t="s">
        <v>176</v>
      </c>
      <c r="AJ1106" s="225"/>
    </row>
    <row r="1107" spans="2:36" s="79" customFormat="1" ht="63" customHeight="1" x14ac:dyDescent="0.3">
      <c r="B1107" s="225"/>
      <c r="C1107" s="225"/>
      <c r="D1107" s="225"/>
      <c r="E1107" s="227"/>
      <c r="F1107" s="227"/>
      <c r="G1107" s="227"/>
      <c r="H1107" s="225"/>
      <c r="I1107" s="225"/>
      <c r="J1107" s="11" t="s">
        <v>111</v>
      </c>
      <c r="K1107" s="7" t="s">
        <v>112</v>
      </c>
      <c r="L1107" s="7" t="s">
        <v>85</v>
      </c>
      <c r="M1107" s="80">
        <v>3</v>
      </c>
      <c r="N1107" s="273"/>
      <c r="O1107" s="225"/>
      <c r="P1107" s="225"/>
      <c r="Q1107" s="225"/>
      <c r="R1107" s="274"/>
      <c r="S1107" s="274"/>
      <c r="T1107" s="275"/>
      <c r="U1107" s="275"/>
      <c r="V1107" s="315"/>
      <c r="W1107" s="315"/>
      <c r="X1107" s="315"/>
      <c r="Y1107" s="315"/>
      <c r="Z1107" s="315"/>
      <c r="AA1107" s="315"/>
      <c r="AB1107" s="315"/>
      <c r="AC1107" s="273"/>
      <c r="AD1107" s="272"/>
      <c r="AE1107" s="272"/>
      <c r="AF1107" s="225"/>
      <c r="AG1107" s="273"/>
      <c r="AH1107" s="273"/>
      <c r="AI1107" s="273"/>
      <c r="AJ1107" s="225"/>
    </row>
    <row r="1108" spans="2:36" s="79" customFormat="1" ht="59.1" customHeight="1" x14ac:dyDescent="0.3">
      <c r="B1108" s="225"/>
      <c r="C1108" s="225"/>
      <c r="D1108" s="225"/>
      <c r="E1108" s="227"/>
      <c r="F1108" s="227"/>
      <c r="G1108" s="227"/>
      <c r="H1108" s="225"/>
      <c r="I1108" s="225"/>
      <c r="J1108" s="11" t="s">
        <v>127</v>
      </c>
      <c r="K1108" s="7" t="s">
        <v>128</v>
      </c>
      <c r="L1108" s="7" t="s">
        <v>85</v>
      </c>
      <c r="M1108" s="80">
        <v>120</v>
      </c>
      <c r="N1108" s="273"/>
      <c r="O1108" s="225"/>
      <c r="P1108" s="225"/>
      <c r="Q1108" s="225"/>
      <c r="R1108" s="274"/>
      <c r="S1108" s="274"/>
      <c r="T1108" s="275"/>
      <c r="U1108" s="275"/>
      <c r="V1108" s="315"/>
      <c r="W1108" s="315"/>
      <c r="X1108" s="315"/>
      <c r="Y1108" s="315"/>
      <c r="Z1108" s="315"/>
      <c r="AA1108" s="315"/>
      <c r="AB1108" s="315"/>
      <c r="AC1108" s="273"/>
      <c r="AD1108" s="272"/>
      <c r="AE1108" s="272"/>
      <c r="AF1108" s="225"/>
      <c r="AG1108" s="273"/>
      <c r="AH1108" s="273"/>
      <c r="AI1108" s="273"/>
      <c r="AJ1108" s="225"/>
    </row>
    <row r="1109" spans="2:36" s="79" customFormat="1" ht="109.2" customHeight="1" x14ac:dyDescent="0.3">
      <c r="B1109" s="225" t="s">
        <v>497</v>
      </c>
      <c r="C1109" s="225" t="s">
        <v>507</v>
      </c>
      <c r="D1109" s="225" t="s">
        <v>106</v>
      </c>
      <c r="E1109" s="227" t="s">
        <v>67</v>
      </c>
      <c r="F1109" s="227" t="s">
        <v>134</v>
      </c>
      <c r="G1109" s="227" t="s">
        <v>147</v>
      </c>
      <c r="H1109" s="225" t="s">
        <v>70</v>
      </c>
      <c r="I1109" s="225" t="s">
        <v>79</v>
      </c>
      <c r="J1109" s="11" t="s">
        <v>208</v>
      </c>
      <c r="K1109" s="7" t="s">
        <v>107</v>
      </c>
      <c r="L1109" s="7" t="s">
        <v>86</v>
      </c>
      <c r="M1109" s="7">
        <v>40</v>
      </c>
      <c r="N1109" s="273" t="s">
        <v>108</v>
      </c>
      <c r="O1109" s="225" t="s">
        <v>503</v>
      </c>
      <c r="P1109" s="225" t="s">
        <v>75</v>
      </c>
      <c r="Q1109" s="225" t="s">
        <v>76</v>
      </c>
      <c r="R1109" s="274" t="s">
        <v>77</v>
      </c>
      <c r="S1109" s="274" t="s">
        <v>109</v>
      </c>
      <c r="T1109" s="275">
        <f>V1109+Y1109</f>
        <v>74900</v>
      </c>
      <c r="U1109" s="275" t="s">
        <v>79</v>
      </c>
      <c r="V1109" s="315">
        <v>63665</v>
      </c>
      <c r="W1109" s="315" t="s">
        <v>98</v>
      </c>
      <c r="X1109" s="315" t="s">
        <v>98</v>
      </c>
      <c r="Y1109" s="315">
        <v>11235</v>
      </c>
      <c r="Z1109" s="315" t="s">
        <v>98</v>
      </c>
      <c r="AA1109" s="315" t="s">
        <v>98</v>
      </c>
      <c r="AB1109" s="315">
        <v>6072.97</v>
      </c>
      <c r="AC1109" s="273" t="s">
        <v>149</v>
      </c>
      <c r="AD1109" s="272" t="s">
        <v>79</v>
      </c>
      <c r="AE1109" s="272">
        <f>V1109+Y1109</f>
        <v>74900</v>
      </c>
      <c r="AF1109" s="225" t="s">
        <v>79</v>
      </c>
      <c r="AG1109" s="273" t="s">
        <v>33</v>
      </c>
      <c r="AH1109" s="273" t="s">
        <v>179</v>
      </c>
      <c r="AI1109" s="273" t="s">
        <v>295</v>
      </c>
      <c r="AJ1109" s="225"/>
    </row>
    <row r="1110" spans="2:36" s="79" customFormat="1" ht="63" customHeight="1" x14ac:dyDescent="0.3">
      <c r="B1110" s="225"/>
      <c r="C1110" s="225"/>
      <c r="D1110" s="225"/>
      <c r="E1110" s="227"/>
      <c r="F1110" s="227"/>
      <c r="G1110" s="227"/>
      <c r="H1110" s="225"/>
      <c r="I1110" s="225"/>
      <c r="J1110" s="11" t="s">
        <v>111</v>
      </c>
      <c r="K1110" s="7" t="s">
        <v>112</v>
      </c>
      <c r="L1110" s="7" t="s">
        <v>85</v>
      </c>
      <c r="M1110" s="7">
        <v>1</v>
      </c>
      <c r="N1110" s="273"/>
      <c r="O1110" s="225"/>
      <c r="P1110" s="225"/>
      <c r="Q1110" s="225"/>
      <c r="R1110" s="274"/>
      <c r="S1110" s="274"/>
      <c r="T1110" s="275"/>
      <c r="U1110" s="275"/>
      <c r="V1110" s="315"/>
      <c r="W1110" s="315"/>
      <c r="X1110" s="315"/>
      <c r="Y1110" s="315"/>
      <c r="Z1110" s="315"/>
      <c r="AA1110" s="315"/>
      <c r="AB1110" s="315"/>
      <c r="AC1110" s="273"/>
      <c r="AD1110" s="272"/>
      <c r="AE1110" s="272"/>
      <c r="AF1110" s="225"/>
      <c r="AG1110" s="273"/>
      <c r="AH1110" s="273"/>
      <c r="AI1110" s="273"/>
      <c r="AJ1110" s="225"/>
    </row>
    <row r="1111" spans="2:36" s="79" customFormat="1" ht="59.1" customHeight="1" x14ac:dyDescent="0.3">
      <c r="B1111" s="225"/>
      <c r="C1111" s="225"/>
      <c r="D1111" s="225"/>
      <c r="E1111" s="227"/>
      <c r="F1111" s="227"/>
      <c r="G1111" s="227"/>
      <c r="H1111" s="225"/>
      <c r="I1111" s="225"/>
      <c r="J1111" s="11" t="s">
        <v>127</v>
      </c>
      <c r="K1111" s="7" t="s">
        <v>128</v>
      </c>
      <c r="L1111" s="7" t="s">
        <v>85</v>
      </c>
      <c r="M1111" s="80">
        <v>60</v>
      </c>
      <c r="N1111" s="273"/>
      <c r="O1111" s="225"/>
      <c r="P1111" s="225"/>
      <c r="Q1111" s="225"/>
      <c r="R1111" s="274"/>
      <c r="S1111" s="274"/>
      <c r="T1111" s="275"/>
      <c r="U1111" s="275"/>
      <c r="V1111" s="315"/>
      <c r="W1111" s="315"/>
      <c r="X1111" s="315"/>
      <c r="Y1111" s="315"/>
      <c r="Z1111" s="315"/>
      <c r="AA1111" s="315"/>
      <c r="AB1111" s="315"/>
      <c r="AC1111" s="273"/>
      <c r="AD1111" s="272"/>
      <c r="AE1111" s="272"/>
      <c r="AF1111" s="225"/>
      <c r="AG1111" s="273"/>
      <c r="AH1111" s="273"/>
      <c r="AI1111" s="273"/>
      <c r="AJ1111" s="225"/>
    </row>
    <row r="1112" spans="2:36" s="79" customFormat="1" ht="96.6" x14ac:dyDescent="0.3">
      <c r="B1112" s="225" t="s">
        <v>498</v>
      </c>
      <c r="C1112" s="225" t="s">
        <v>508</v>
      </c>
      <c r="D1112" s="225" t="s">
        <v>106</v>
      </c>
      <c r="E1112" s="227" t="s">
        <v>67</v>
      </c>
      <c r="F1112" s="227" t="s">
        <v>134</v>
      </c>
      <c r="G1112" s="227" t="s">
        <v>147</v>
      </c>
      <c r="H1112" s="225" t="s">
        <v>70</v>
      </c>
      <c r="I1112" s="225" t="s">
        <v>79</v>
      </c>
      <c r="J1112" s="11" t="s">
        <v>208</v>
      </c>
      <c r="K1112" s="7" t="s">
        <v>107</v>
      </c>
      <c r="L1112" s="7" t="s">
        <v>86</v>
      </c>
      <c r="M1112" s="7">
        <v>40</v>
      </c>
      <c r="N1112" s="273" t="s">
        <v>108</v>
      </c>
      <c r="O1112" s="261" t="s">
        <v>503</v>
      </c>
      <c r="P1112" s="225" t="s">
        <v>75</v>
      </c>
      <c r="Q1112" s="225" t="s">
        <v>76</v>
      </c>
      <c r="R1112" s="274" t="s">
        <v>77</v>
      </c>
      <c r="S1112" s="274" t="s">
        <v>109</v>
      </c>
      <c r="T1112" s="275">
        <f>V1112+Y1112</f>
        <v>104860</v>
      </c>
      <c r="U1112" s="275" t="s">
        <v>79</v>
      </c>
      <c r="V1112" s="406">
        <v>89131</v>
      </c>
      <c r="W1112" s="315" t="s">
        <v>98</v>
      </c>
      <c r="X1112" s="315" t="s">
        <v>98</v>
      </c>
      <c r="Y1112" s="315">
        <v>15729</v>
      </c>
      <c r="Z1112" s="315" t="s">
        <v>98</v>
      </c>
      <c r="AA1112" s="315" t="s">
        <v>98</v>
      </c>
      <c r="AB1112" s="315">
        <v>8502.19</v>
      </c>
      <c r="AC1112" s="273" t="s">
        <v>149</v>
      </c>
      <c r="AD1112" s="272" t="s">
        <v>79</v>
      </c>
      <c r="AE1112" s="272">
        <f>V1112+Y1112</f>
        <v>104860</v>
      </c>
      <c r="AF1112" s="225" t="s">
        <v>79</v>
      </c>
      <c r="AG1112" s="273" t="s">
        <v>33</v>
      </c>
      <c r="AH1112" s="273" t="s">
        <v>179</v>
      </c>
      <c r="AI1112" s="273" t="s">
        <v>295</v>
      </c>
      <c r="AJ1112" s="225"/>
    </row>
    <row r="1113" spans="2:36" s="79" customFormat="1" ht="52.2" customHeight="1" x14ac:dyDescent="0.3">
      <c r="B1113" s="225"/>
      <c r="C1113" s="225"/>
      <c r="D1113" s="225"/>
      <c r="E1113" s="227"/>
      <c r="F1113" s="227"/>
      <c r="G1113" s="227"/>
      <c r="H1113" s="225"/>
      <c r="I1113" s="225"/>
      <c r="J1113" s="11" t="s">
        <v>111</v>
      </c>
      <c r="K1113" s="7" t="s">
        <v>112</v>
      </c>
      <c r="L1113" s="7" t="s">
        <v>85</v>
      </c>
      <c r="M1113" s="80">
        <v>2</v>
      </c>
      <c r="N1113" s="273"/>
      <c r="O1113" s="241"/>
      <c r="P1113" s="225"/>
      <c r="Q1113" s="225"/>
      <c r="R1113" s="274"/>
      <c r="S1113" s="274"/>
      <c r="T1113" s="275"/>
      <c r="U1113" s="275"/>
      <c r="V1113" s="406"/>
      <c r="W1113" s="315"/>
      <c r="X1113" s="315"/>
      <c r="Y1113" s="315"/>
      <c r="Z1113" s="315"/>
      <c r="AA1113" s="315"/>
      <c r="AB1113" s="315"/>
      <c r="AC1113" s="273"/>
      <c r="AD1113" s="272"/>
      <c r="AE1113" s="272"/>
      <c r="AF1113" s="225"/>
      <c r="AG1113" s="273"/>
      <c r="AH1113" s="273"/>
      <c r="AI1113" s="273"/>
      <c r="AJ1113" s="225"/>
    </row>
    <row r="1114" spans="2:36" s="79" customFormat="1" ht="59.1" customHeight="1" x14ac:dyDescent="0.3">
      <c r="B1114" s="225"/>
      <c r="C1114" s="225"/>
      <c r="D1114" s="225"/>
      <c r="E1114" s="227"/>
      <c r="F1114" s="227"/>
      <c r="G1114" s="227"/>
      <c r="H1114" s="225"/>
      <c r="I1114" s="225"/>
      <c r="J1114" s="11" t="s">
        <v>127</v>
      </c>
      <c r="K1114" s="7" t="s">
        <v>128</v>
      </c>
      <c r="L1114" s="7" t="s">
        <v>85</v>
      </c>
      <c r="M1114" s="80">
        <v>64</v>
      </c>
      <c r="N1114" s="273"/>
      <c r="O1114" s="242"/>
      <c r="P1114" s="225"/>
      <c r="Q1114" s="225"/>
      <c r="R1114" s="274"/>
      <c r="S1114" s="274"/>
      <c r="T1114" s="275"/>
      <c r="U1114" s="275"/>
      <c r="V1114" s="406"/>
      <c r="W1114" s="315"/>
      <c r="X1114" s="315"/>
      <c r="Y1114" s="315"/>
      <c r="Z1114" s="315"/>
      <c r="AA1114" s="315"/>
      <c r="AB1114" s="315"/>
      <c r="AC1114" s="273"/>
      <c r="AD1114" s="272"/>
      <c r="AE1114" s="272"/>
      <c r="AF1114" s="225"/>
      <c r="AG1114" s="273"/>
      <c r="AH1114" s="273"/>
      <c r="AI1114" s="273"/>
      <c r="AJ1114" s="225"/>
    </row>
    <row r="1115" spans="2:36" s="90" customFormat="1" ht="52.2" customHeight="1" x14ac:dyDescent="0.3">
      <c r="B1115" s="225" t="s">
        <v>499</v>
      </c>
      <c r="C1115" s="225" t="s">
        <v>509</v>
      </c>
      <c r="D1115" s="225" t="s">
        <v>66</v>
      </c>
      <c r="E1115" s="227" t="s">
        <v>67</v>
      </c>
      <c r="F1115" s="227" t="s">
        <v>132</v>
      </c>
      <c r="G1115" s="227" t="s">
        <v>69</v>
      </c>
      <c r="H1115" s="225" t="s">
        <v>70</v>
      </c>
      <c r="I1115" s="225" t="s">
        <v>79</v>
      </c>
      <c r="J1115" s="11" t="s">
        <v>113</v>
      </c>
      <c r="K1115" s="7" t="s">
        <v>114</v>
      </c>
      <c r="L1115" s="7" t="s">
        <v>115</v>
      </c>
      <c r="M1115" s="7">
        <v>2</v>
      </c>
      <c r="N1115" s="273" t="s">
        <v>108</v>
      </c>
      <c r="O1115" s="225" t="s">
        <v>164</v>
      </c>
      <c r="P1115" s="225" t="s">
        <v>75</v>
      </c>
      <c r="Q1115" s="225" t="s">
        <v>76</v>
      </c>
      <c r="R1115" s="274" t="s">
        <v>77</v>
      </c>
      <c r="S1115" s="274" t="s">
        <v>109</v>
      </c>
      <c r="T1115" s="275">
        <f>V1115+Y1115</f>
        <v>94962.510000000009</v>
      </c>
      <c r="U1115" s="275" t="s">
        <v>98</v>
      </c>
      <c r="V1115" s="315">
        <v>80718.13</v>
      </c>
      <c r="W1115" s="276" t="s">
        <v>98</v>
      </c>
      <c r="X1115" s="276" t="s">
        <v>98</v>
      </c>
      <c r="Y1115" s="315">
        <v>14244.38</v>
      </c>
      <c r="Z1115" s="276" t="s">
        <v>98</v>
      </c>
      <c r="AA1115" s="276" t="s">
        <v>98</v>
      </c>
      <c r="AB1115" s="315">
        <v>7699.65</v>
      </c>
      <c r="AC1115" s="273" t="s">
        <v>80</v>
      </c>
      <c r="AD1115" s="272" t="s">
        <v>98</v>
      </c>
      <c r="AE1115" s="272">
        <f>+V1115+Y1115</f>
        <v>94962.510000000009</v>
      </c>
      <c r="AF1115" s="225" t="s">
        <v>79</v>
      </c>
      <c r="AG1115" s="273" t="s">
        <v>33</v>
      </c>
      <c r="AH1115" s="273" t="s">
        <v>179</v>
      </c>
      <c r="AI1115" s="273" t="s">
        <v>295</v>
      </c>
      <c r="AJ1115" s="225"/>
    </row>
    <row r="1116" spans="2:36" s="90" customFormat="1" ht="55.2" x14ac:dyDescent="0.3">
      <c r="B1116" s="225"/>
      <c r="C1116" s="225"/>
      <c r="D1116" s="225"/>
      <c r="E1116" s="227"/>
      <c r="F1116" s="227"/>
      <c r="G1116" s="227"/>
      <c r="H1116" s="225"/>
      <c r="I1116" s="225"/>
      <c r="J1116" s="11" t="s">
        <v>116</v>
      </c>
      <c r="K1116" s="7" t="s">
        <v>117</v>
      </c>
      <c r="L1116" s="7" t="s">
        <v>85</v>
      </c>
      <c r="M1116" s="7">
        <v>2</v>
      </c>
      <c r="N1116" s="273"/>
      <c r="O1116" s="225"/>
      <c r="P1116" s="225"/>
      <c r="Q1116" s="225"/>
      <c r="R1116" s="274"/>
      <c r="S1116" s="274"/>
      <c r="T1116" s="275"/>
      <c r="U1116" s="275"/>
      <c r="V1116" s="315"/>
      <c r="W1116" s="276"/>
      <c r="X1116" s="276"/>
      <c r="Y1116" s="315"/>
      <c r="Z1116" s="276"/>
      <c r="AA1116" s="276"/>
      <c r="AB1116" s="315"/>
      <c r="AC1116" s="273"/>
      <c r="AD1116" s="272"/>
      <c r="AE1116" s="272"/>
      <c r="AF1116" s="225"/>
      <c r="AG1116" s="273"/>
      <c r="AH1116" s="273"/>
      <c r="AI1116" s="273"/>
      <c r="AJ1116" s="225"/>
    </row>
    <row r="1117" spans="2:36" s="90" customFormat="1" ht="41.4" x14ac:dyDescent="0.3">
      <c r="B1117" s="225"/>
      <c r="C1117" s="225"/>
      <c r="D1117" s="225"/>
      <c r="E1117" s="227"/>
      <c r="F1117" s="227"/>
      <c r="G1117" s="227"/>
      <c r="H1117" s="225"/>
      <c r="I1117" s="225"/>
      <c r="J1117" s="11" t="s">
        <v>209</v>
      </c>
      <c r="K1117" s="7" t="s">
        <v>118</v>
      </c>
      <c r="L1117" s="7" t="s">
        <v>119</v>
      </c>
      <c r="M1117" s="7">
        <v>2</v>
      </c>
      <c r="N1117" s="273"/>
      <c r="O1117" s="225"/>
      <c r="P1117" s="225"/>
      <c r="Q1117" s="225"/>
      <c r="R1117" s="274"/>
      <c r="S1117" s="274"/>
      <c r="T1117" s="275"/>
      <c r="U1117" s="275"/>
      <c r="V1117" s="315"/>
      <c r="W1117" s="276"/>
      <c r="X1117" s="276"/>
      <c r="Y1117" s="315"/>
      <c r="Z1117" s="276"/>
      <c r="AA1117" s="276"/>
      <c r="AB1117" s="315"/>
      <c r="AC1117" s="273"/>
      <c r="AD1117" s="272"/>
      <c r="AE1117" s="272"/>
      <c r="AF1117" s="225"/>
      <c r="AG1117" s="273"/>
      <c r="AH1117" s="273"/>
      <c r="AI1117" s="273"/>
      <c r="AJ1117" s="225"/>
    </row>
    <row r="1118" spans="2:36" s="90" customFormat="1" ht="27.6" x14ac:dyDescent="0.3">
      <c r="B1118" s="225"/>
      <c r="C1118" s="225"/>
      <c r="D1118" s="225"/>
      <c r="E1118" s="227"/>
      <c r="F1118" s="227"/>
      <c r="G1118" s="227"/>
      <c r="H1118" s="225"/>
      <c r="I1118" s="225"/>
      <c r="J1118" s="11" t="s">
        <v>120</v>
      </c>
      <c r="K1118" s="7" t="s">
        <v>121</v>
      </c>
      <c r="L1118" s="7" t="s">
        <v>119</v>
      </c>
      <c r="M1118" s="63">
        <v>2</v>
      </c>
      <c r="N1118" s="273"/>
      <c r="O1118" s="225"/>
      <c r="P1118" s="225"/>
      <c r="Q1118" s="225"/>
      <c r="R1118" s="274"/>
      <c r="S1118" s="274"/>
      <c r="T1118" s="275"/>
      <c r="U1118" s="275"/>
      <c r="V1118" s="315"/>
      <c r="W1118" s="276"/>
      <c r="X1118" s="276"/>
      <c r="Y1118" s="315"/>
      <c r="Z1118" s="276"/>
      <c r="AA1118" s="276"/>
      <c r="AB1118" s="315"/>
      <c r="AC1118" s="273"/>
      <c r="AD1118" s="272"/>
      <c r="AE1118" s="272"/>
      <c r="AF1118" s="225"/>
      <c r="AG1118" s="273"/>
      <c r="AH1118" s="273"/>
      <c r="AI1118" s="273"/>
      <c r="AJ1118" s="225"/>
    </row>
    <row r="1119" spans="2:36" s="90" customFormat="1" ht="52.2" customHeight="1" x14ac:dyDescent="0.3">
      <c r="B1119" s="225" t="s">
        <v>500</v>
      </c>
      <c r="C1119" s="225" t="s">
        <v>510</v>
      </c>
      <c r="D1119" s="225" t="s">
        <v>66</v>
      </c>
      <c r="E1119" s="227" t="s">
        <v>67</v>
      </c>
      <c r="F1119" s="227" t="s">
        <v>132</v>
      </c>
      <c r="G1119" s="227" t="s">
        <v>69</v>
      </c>
      <c r="H1119" s="225" t="s">
        <v>70</v>
      </c>
      <c r="I1119" s="225" t="s">
        <v>79</v>
      </c>
      <c r="J1119" s="11" t="s">
        <v>113</v>
      </c>
      <c r="K1119" s="7" t="s">
        <v>114</v>
      </c>
      <c r="L1119" s="7" t="s">
        <v>115</v>
      </c>
      <c r="M1119" s="7">
        <v>1</v>
      </c>
      <c r="N1119" s="273" t="s">
        <v>108</v>
      </c>
      <c r="O1119" s="225" t="s">
        <v>511</v>
      </c>
      <c r="P1119" s="225" t="s">
        <v>75</v>
      </c>
      <c r="Q1119" s="225" t="s">
        <v>76</v>
      </c>
      <c r="R1119" s="274" t="s">
        <v>77</v>
      </c>
      <c r="S1119" s="274" t="s">
        <v>109</v>
      </c>
      <c r="T1119" s="275">
        <f>V1119+Y1119</f>
        <v>113067.48999999999</v>
      </c>
      <c r="U1119" s="275" t="s">
        <v>98</v>
      </c>
      <c r="V1119" s="315">
        <v>96107.37</v>
      </c>
      <c r="W1119" s="276" t="s">
        <v>98</v>
      </c>
      <c r="X1119" s="276" t="s">
        <v>98</v>
      </c>
      <c r="Y1119" s="315">
        <v>16960.12</v>
      </c>
      <c r="Z1119" s="276" t="s">
        <v>98</v>
      </c>
      <c r="AA1119" s="276" t="s">
        <v>98</v>
      </c>
      <c r="AB1119" s="315">
        <v>9167.64</v>
      </c>
      <c r="AC1119" s="273" t="s">
        <v>80</v>
      </c>
      <c r="AD1119" s="272" t="s">
        <v>98</v>
      </c>
      <c r="AE1119" s="272">
        <f>+V1119+Y1119</f>
        <v>113067.48999999999</v>
      </c>
      <c r="AF1119" s="225" t="s">
        <v>79</v>
      </c>
      <c r="AG1119" s="273" t="s">
        <v>33</v>
      </c>
      <c r="AH1119" s="273" t="s">
        <v>167</v>
      </c>
      <c r="AI1119" s="273" t="s">
        <v>233</v>
      </c>
      <c r="AJ1119" s="225"/>
    </row>
    <row r="1120" spans="2:36" s="90" customFormat="1" ht="55.2" x14ac:dyDescent="0.3">
      <c r="B1120" s="225"/>
      <c r="C1120" s="225"/>
      <c r="D1120" s="225"/>
      <c r="E1120" s="227"/>
      <c r="F1120" s="227"/>
      <c r="G1120" s="227"/>
      <c r="H1120" s="225"/>
      <c r="I1120" s="225"/>
      <c r="J1120" s="11" t="s">
        <v>116</v>
      </c>
      <c r="K1120" s="7" t="s">
        <v>117</v>
      </c>
      <c r="L1120" s="7" t="s">
        <v>85</v>
      </c>
      <c r="M1120" s="7">
        <v>1</v>
      </c>
      <c r="N1120" s="273"/>
      <c r="O1120" s="225"/>
      <c r="P1120" s="225"/>
      <c r="Q1120" s="225"/>
      <c r="R1120" s="274"/>
      <c r="S1120" s="274"/>
      <c r="T1120" s="275"/>
      <c r="U1120" s="275"/>
      <c r="V1120" s="315"/>
      <c r="W1120" s="276"/>
      <c r="X1120" s="276"/>
      <c r="Y1120" s="315"/>
      <c r="Z1120" s="276"/>
      <c r="AA1120" s="276"/>
      <c r="AB1120" s="315"/>
      <c r="AC1120" s="273"/>
      <c r="AD1120" s="272"/>
      <c r="AE1120" s="272"/>
      <c r="AF1120" s="225"/>
      <c r="AG1120" s="273"/>
      <c r="AH1120" s="273"/>
      <c r="AI1120" s="273"/>
      <c r="AJ1120" s="225"/>
    </row>
    <row r="1121" spans="2:36" s="90" customFormat="1" ht="41.4" x14ac:dyDescent="0.3">
      <c r="B1121" s="225"/>
      <c r="C1121" s="225"/>
      <c r="D1121" s="225"/>
      <c r="E1121" s="227"/>
      <c r="F1121" s="227"/>
      <c r="G1121" s="227"/>
      <c r="H1121" s="225"/>
      <c r="I1121" s="225"/>
      <c r="J1121" s="11" t="s">
        <v>209</v>
      </c>
      <c r="K1121" s="7" t="s">
        <v>118</v>
      </c>
      <c r="L1121" s="7" t="s">
        <v>119</v>
      </c>
      <c r="M1121" s="7">
        <v>1</v>
      </c>
      <c r="N1121" s="273"/>
      <c r="O1121" s="225"/>
      <c r="P1121" s="225"/>
      <c r="Q1121" s="225"/>
      <c r="R1121" s="274"/>
      <c r="S1121" s="274"/>
      <c r="T1121" s="275"/>
      <c r="U1121" s="275"/>
      <c r="V1121" s="315"/>
      <c r="W1121" s="276"/>
      <c r="X1121" s="276"/>
      <c r="Y1121" s="315"/>
      <c r="Z1121" s="276"/>
      <c r="AA1121" s="276"/>
      <c r="AB1121" s="315"/>
      <c r="AC1121" s="273"/>
      <c r="AD1121" s="272"/>
      <c r="AE1121" s="272"/>
      <c r="AF1121" s="225"/>
      <c r="AG1121" s="273"/>
      <c r="AH1121" s="273"/>
      <c r="AI1121" s="273"/>
      <c r="AJ1121" s="225"/>
    </row>
    <row r="1122" spans="2:36" s="90" customFormat="1" ht="27.6" x14ac:dyDescent="0.3">
      <c r="B1122" s="225"/>
      <c r="C1122" s="225"/>
      <c r="D1122" s="225"/>
      <c r="E1122" s="227"/>
      <c r="F1122" s="227"/>
      <c r="G1122" s="227"/>
      <c r="H1122" s="225"/>
      <c r="I1122" s="225"/>
      <c r="J1122" s="11" t="s">
        <v>120</v>
      </c>
      <c r="K1122" s="7" t="s">
        <v>121</v>
      </c>
      <c r="L1122" s="7" t="s">
        <v>119</v>
      </c>
      <c r="M1122" s="63">
        <v>1</v>
      </c>
      <c r="N1122" s="273"/>
      <c r="O1122" s="225"/>
      <c r="P1122" s="225"/>
      <c r="Q1122" s="225"/>
      <c r="R1122" s="274"/>
      <c r="S1122" s="274"/>
      <c r="T1122" s="275"/>
      <c r="U1122" s="275"/>
      <c r="V1122" s="315"/>
      <c r="W1122" s="276"/>
      <c r="X1122" s="276"/>
      <c r="Y1122" s="315"/>
      <c r="Z1122" s="276"/>
      <c r="AA1122" s="276"/>
      <c r="AB1122" s="315"/>
      <c r="AC1122" s="273"/>
      <c r="AD1122" s="272"/>
      <c r="AE1122" s="272"/>
      <c r="AF1122" s="225"/>
      <c r="AG1122" s="273"/>
      <c r="AH1122" s="273"/>
      <c r="AI1122" s="273"/>
      <c r="AJ1122" s="225"/>
    </row>
    <row r="1123" spans="2:36" s="90" customFormat="1" ht="52.2" customHeight="1" x14ac:dyDescent="0.3">
      <c r="B1123" s="225" t="s">
        <v>501</v>
      </c>
      <c r="C1123" s="225" t="s">
        <v>513</v>
      </c>
      <c r="D1123" s="225" t="s">
        <v>66</v>
      </c>
      <c r="E1123" s="227" t="s">
        <v>67</v>
      </c>
      <c r="F1123" s="227" t="s">
        <v>132</v>
      </c>
      <c r="G1123" s="227" t="s">
        <v>69</v>
      </c>
      <c r="H1123" s="225" t="s">
        <v>70</v>
      </c>
      <c r="I1123" s="225" t="s">
        <v>79</v>
      </c>
      <c r="J1123" s="11" t="s">
        <v>113</v>
      </c>
      <c r="K1123" s="7" t="s">
        <v>114</v>
      </c>
      <c r="L1123" s="7" t="s">
        <v>115</v>
      </c>
      <c r="M1123" s="7">
        <v>1</v>
      </c>
      <c r="N1123" s="273" t="s">
        <v>108</v>
      </c>
      <c r="O1123" s="225" t="s">
        <v>164</v>
      </c>
      <c r="P1123" s="225" t="s">
        <v>75</v>
      </c>
      <c r="Q1123" s="225" t="s">
        <v>76</v>
      </c>
      <c r="R1123" s="274" t="s">
        <v>77</v>
      </c>
      <c r="S1123" s="274" t="s">
        <v>109</v>
      </c>
      <c r="T1123" s="275">
        <f>V1123+Y1123</f>
        <v>75970</v>
      </c>
      <c r="U1123" s="275" t="s">
        <v>98</v>
      </c>
      <c r="V1123" s="315">
        <v>64574.5</v>
      </c>
      <c r="W1123" s="276" t="s">
        <v>98</v>
      </c>
      <c r="X1123" s="276" t="s">
        <v>98</v>
      </c>
      <c r="Y1123" s="315">
        <v>11395.5</v>
      </c>
      <c r="Z1123" s="276" t="s">
        <v>98</v>
      </c>
      <c r="AA1123" s="276" t="s">
        <v>98</v>
      </c>
      <c r="AB1123" s="315">
        <v>6159.73</v>
      </c>
      <c r="AC1123" s="273" t="s">
        <v>80</v>
      </c>
      <c r="AD1123" s="272" t="s">
        <v>98</v>
      </c>
      <c r="AE1123" s="272">
        <f>+V1123+Y1123</f>
        <v>75970</v>
      </c>
      <c r="AF1123" s="225" t="s">
        <v>79</v>
      </c>
      <c r="AG1123" s="273" t="s">
        <v>33</v>
      </c>
      <c r="AH1123" s="273" t="s">
        <v>167</v>
      </c>
      <c r="AI1123" s="273" t="s">
        <v>233</v>
      </c>
      <c r="AJ1123" s="225"/>
    </row>
    <row r="1124" spans="2:36" s="90" customFormat="1" ht="55.2" x14ac:dyDescent="0.3">
      <c r="B1124" s="225"/>
      <c r="C1124" s="225"/>
      <c r="D1124" s="225"/>
      <c r="E1124" s="227"/>
      <c r="F1124" s="227"/>
      <c r="G1124" s="227"/>
      <c r="H1124" s="225"/>
      <c r="I1124" s="225"/>
      <c r="J1124" s="11" t="s">
        <v>116</v>
      </c>
      <c r="K1124" s="7" t="s">
        <v>117</v>
      </c>
      <c r="L1124" s="7" t="s">
        <v>85</v>
      </c>
      <c r="M1124" s="7">
        <v>1</v>
      </c>
      <c r="N1124" s="273"/>
      <c r="O1124" s="225"/>
      <c r="P1124" s="225"/>
      <c r="Q1124" s="225"/>
      <c r="R1124" s="274"/>
      <c r="S1124" s="274"/>
      <c r="T1124" s="275"/>
      <c r="U1124" s="275"/>
      <c r="V1124" s="315"/>
      <c r="W1124" s="276"/>
      <c r="X1124" s="276"/>
      <c r="Y1124" s="315"/>
      <c r="Z1124" s="276"/>
      <c r="AA1124" s="276"/>
      <c r="AB1124" s="315"/>
      <c r="AC1124" s="273"/>
      <c r="AD1124" s="272"/>
      <c r="AE1124" s="272"/>
      <c r="AF1124" s="225"/>
      <c r="AG1124" s="273"/>
      <c r="AH1124" s="273"/>
      <c r="AI1124" s="273"/>
      <c r="AJ1124" s="225"/>
    </row>
    <row r="1125" spans="2:36" s="90" customFormat="1" ht="41.4" x14ac:dyDescent="0.3">
      <c r="B1125" s="225"/>
      <c r="C1125" s="225"/>
      <c r="D1125" s="225"/>
      <c r="E1125" s="227"/>
      <c r="F1125" s="227"/>
      <c r="G1125" s="227"/>
      <c r="H1125" s="225"/>
      <c r="I1125" s="225"/>
      <c r="J1125" s="11" t="s">
        <v>209</v>
      </c>
      <c r="K1125" s="7" t="s">
        <v>118</v>
      </c>
      <c r="L1125" s="7" t="s">
        <v>119</v>
      </c>
      <c r="M1125" s="7">
        <v>1</v>
      </c>
      <c r="N1125" s="273"/>
      <c r="O1125" s="225"/>
      <c r="P1125" s="225"/>
      <c r="Q1125" s="225"/>
      <c r="R1125" s="274"/>
      <c r="S1125" s="274"/>
      <c r="T1125" s="275"/>
      <c r="U1125" s="275"/>
      <c r="V1125" s="315"/>
      <c r="W1125" s="276"/>
      <c r="X1125" s="276"/>
      <c r="Y1125" s="315"/>
      <c r="Z1125" s="276"/>
      <c r="AA1125" s="276"/>
      <c r="AB1125" s="315"/>
      <c r="AC1125" s="273"/>
      <c r="AD1125" s="272"/>
      <c r="AE1125" s="272"/>
      <c r="AF1125" s="225"/>
      <c r="AG1125" s="273"/>
      <c r="AH1125" s="273"/>
      <c r="AI1125" s="273"/>
      <c r="AJ1125" s="225"/>
    </row>
    <row r="1126" spans="2:36" s="90" customFormat="1" ht="48" customHeight="1" x14ac:dyDescent="0.3">
      <c r="B1126" s="225"/>
      <c r="C1126" s="225"/>
      <c r="D1126" s="225"/>
      <c r="E1126" s="227"/>
      <c r="F1126" s="227"/>
      <c r="G1126" s="227"/>
      <c r="H1126" s="225"/>
      <c r="I1126" s="225"/>
      <c r="J1126" s="11" t="s">
        <v>120</v>
      </c>
      <c r="K1126" s="7" t="s">
        <v>121</v>
      </c>
      <c r="L1126" s="7" t="s">
        <v>119</v>
      </c>
      <c r="M1126" s="7">
        <v>1</v>
      </c>
      <c r="N1126" s="273"/>
      <c r="O1126" s="225"/>
      <c r="P1126" s="225"/>
      <c r="Q1126" s="225"/>
      <c r="R1126" s="274"/>
      <c r="S1126" s="274"/>
      <c r="T1126" s="275"/>
      <c r="U1126" s="275"/>
      <c r="V1126" s="315"/>
      <c r="W1126" s="276"/>
      <c r="X1126" s="276"/>
      <c r="Y1126" s="315"/>
      <c r="Z1126" s="276"/>
      <c r="AA1126" s="276"/>
      <c r="AB1126" s="315"/>
      <c r="AC1126" s="273"/>
      <c r="AD1126" s="272"/>
      <c r="AE1126" s="272"/>
      <c r="AF1126" s="225"/>
      <c r="AG1126" s="273"/>
      <c r="AH1126" s="273"/>
      <c r="AI1126" s="273"/>
      <c r="AJ1126" s="225"/>
    </row>
    <row r="1127" spans="2:36" s="90" customFormat="1" ht="52.2" customHeight="1" x14ac:dyDescent="0.3">
      <c r="B1127" s="225" t="s">
        <v>1132</v>
      </c>
      <c r="C1127" s="225" t="s">
        <v>509</v>
      </c>
      <c r="D1127" s="225" t="s">
        <v>66</v>
      </c>
      <c r="E1127" s="227" t="s">
        <v>67</v>
      </c>
      <c r="F1127" s="227" t="s">
        <v>132</v>
      </c>
      <c r="G1127" s="227" t="s">
        <v>69</v>
      </c>
      <c r="H1127" s="225" t="s">
        <v>70</v>
      </c>
      <c r="I1127" s="225" t="s">
        <v>79</v>
      </c>
      <c r="J1127" s="11" t="s">
        <v>113</v>
      </c>
      <c r="K1127" s="7" t="s">
        <v>114</v>
      </c>
      <c r="L1127" s="7" t="s">
        <v>115</v>
      </c>
      <c r="M1127" s="7">
        <v>1</v>
      </c>
      <c r="N1127" s="273" t="s">
        <v>108</v>
      </c>
      <c r="O1127" s="225" t="s">
        <v>164</v>
      </c>
      <c r="P1127" s="225" t="s">
        <v>75</v>
      </c>
      <c r="Q1127" s="225" t="s">
        <v>76</v>
      </c>
      <c r="R1127" s="274" t="s">
        <v>77</v>
      </c>
      <c r="S1127" s="274" t="s">
        <v>109</v>
      </c>
      <c r="T1127" s="275">
        <f>V1127+Y1127</f>
        <v>47481.509999999995</v>
      </c>
      <c r="U1127" s="275" t="s">
        <v>98</v>
      </c>
      <c r="V1127" s="315">
        <v>40359.279999999999</v>
      </c>
      <c r="W1127" s="276" t="s">
        <v>98</v>
      </c>
      <c r="X1127" s="276" t="s">
        <v>98</v>
      </c>
      <c r="Y1127" s="315">
        <v>7122.23</v>
      </c>
      <c r="Z1127" s="276" t="s">
        <v>98</v>
      </c>
      <c r="AA1127" s="276" t="s">
        <v>98</v>
      </c>
      <c r="AB1127" s="315">
        <v>3561.12</v>
      </c>
      <c r="AC1127" s="273" t="s">
        <v>80</v>
      </c>
      <c r="AD1127" s="272" t="s">
        <v>98</v>
      </c>
      <c r="AE1127" s="272">
        <f>+V1127+Y1127</f>
        <v>47481.509999999995</v>
      </c>
      <c r="AF1127" s="225" t="s">
        <v>79</v>
      </c>
      <c r="AG1127" s="273" t="s">
        <v>33</v>
      </c>
      <c r="AH1127" s="273" t="s">
        <v>167</v>
      </c>
      <c r="AI1127" s="273" t="s">
        <v>233</v>
      </c>
      <c r="AJ1127" s="225"/>
    </row>
    <row r="1128" spans="2:36" s="90" customFormat="1" ht="55.2" x14ac:dyDescent="0.3">
      <c r="B1128" s="225"/>
      <c r="C1128" s="225"/>
      <c r="D1128" s="225"/>
      <c r="E1128" s="227"/>
      <c r="F1128" s="227"/>
      <c r="G1128" s="227"/>
      <c r="H1128" s="225"/>
      <c r="I1128" s="225"/>
      <c r="J1128" s="11" t="s">
        <v>116</v>
      </c>
      <c r="K1128" s="7" t="s">
        <v>117</v>
      </c>
      <c r="L1128" s="7" t="s">
        <v>85</v>
      </c>
      <c r="M1128" s="7">
        <v>1</v>
      </c>
      <c r="N1128" s="273"/>
      <c r="O1128" s="225"/>
      <c r="P1128" s="225"/>
      <c r="Q1128" s="225"/>
      <c r="R1128" s="274"/>
      <c r="S1128" s="274"/>
      <c r="T1128" s="275"/>
      <c r="U1128" s="275"/>
      <c r="V1128" s="315"/>
      <c r="W1128" s="276"/>
      <c r="X1128" s="276"/>
      <c r="Y1128" s="315"/>
      <c r="Z1128" s="276"/>
      <c r="AA1128" s="276"/>
      <c r="AB1128" s="315"/>
      <c r="AC1128" s="273"/>
      <c r="AD1128" s="272"/>
      <c r="AE1128" s="272"/>
      <c r="AF1128" s="225"/>
      <c r="AG1128" s="273"/>
      <c r="AH1128" s="273"/>
      <c r="AI1128" s="273"/>
      <c r="AJ1128" s="225"/>
    </row>
    <row r="1129" spans="2:36" s="90" customFormat="1" ht="41.4" x14ac:dyDescent="0.3">
      <c r="B1129" s="225"/>
      <c r="C1129" s="225"/>
      <c r="D1129" s="225"/>
      <c r="E1129" s="227"/>
      <c r="F1129" s="227"/>
      <c r="G1129" s="227"/>
      <c r="H1129" s="225"/>
      <c r="I1129" s="225"/>
      <c r="J1129" s="11" t="s">
        <v>209</v>
      </c>
      <c r="K1129" s="7" t="s">
        <v>118</v>
      </c>
      <c r="L1129" s="7" t="s">
        <v>119</v>
      </c>
      <c r="M1129" s="7">
        <v>1</v>
      </c>
      <c r="N1129" s="273"/>
      <c r="O1129" s="225"/>
      <c r="P1129" s="225"/>
      <c r="Q1129" s="225"/>
      <c r="R1129" s="274"/>
      <c r="S1129" s="274"/>
      <c r="T1129" s="275"/>
      <c r="U1129" s="275"/>
      <c r="V1129" s="315"/>
      <c r="W1129" s="276"/>
      <c r="X1129" s="276"/>
      <c r="Y1129" s="315"/>
      <c r="Z1129" s="276"/>
      <c r="AA1129" s="276"/>
      <c r="AB1129" s="315"/>
      <c r="AC1129" s="273"/>
      <c r="AD1129" s="272"/>
      <c r="AE1129" s="272"/>
      <c r="AF1129" s="225"/>
      <c r="AG1129" s="273"/>
      <c r="AH1129" s="273"/>
      <c r="AI1129" s="273"/>
      <c r="AJ1129" s="225"/>
    </row>
    <row r="1130" spans="2:36" s="90" customFormat="1" ht="27.6" x14ac:dyDescent="0.3">
      <c r="B1130" s="225"/>
      <c r="C1130" s="225"/>
      <c r="D1130" s="225"/>
      <c r="E1130" s="227"/>
      <c r="F1130" s="227"/>
      <c r="G1130" s="227"/>
      <c r="H1130" s="225"/>
      <c r="I1130" s="225"/>
      <c r="J1130" s="11" t="s">
        <v>120</v>
      </c>
      <c r="K1130" s="7" t="s">
        <v>121</v>
      </c>
      <c r="L1130" s="7" t="s">
        <v>119</v>
      </c>
      <c r="M1130" s="7">
        <v>1</v>
      </c>
      <c r="N1130" s="273"/>
      <c r="O1130" s="225"/>
      <c r="P1130" s="225"/>
      <c r="Q1130" s="225"/>
      <c r="R1130" s="274"/>
      <c r="S1130" s="274"/>
      <c r="T1130" s="275"/>
      <c r="U1130" s="275"/>
      <c r="V1130" s="315"/>
      <c r="W1130" s="276"/>
      <c r="X1130" s="276"/>
      <c r="Y1130" s="315"/>
      <c r="Z1130" s="276"/>
      <c r="AA1130" s="276"/>
      <c r="AB1130" s="315"/>
      <c r="AC1130" s="273"/>
      <c r="AD1130" s="272"/>
      <c r="AE1130" s="272"/>
      <c r="AF1130" s="225"/>
      <c r="AG1130" s="273"/>
      <c r="AH1130" s="273"/>
      <c r="AI1130" s="273"/>
      <c r="AJ1130" s="225"/>
    </row>
    <row r="1131" spans="2:36" s="90" customFormat="1" ht="52.2" customHeight="1" x14ac:dyDescent="0.3">
      <c r="B1131" s="266" t="s">
        <v>1064</v>
      </c>
      <c r="C1131" s="266" t="s">
        <v>222</v>
      </c>
      <c r="D1131" s="266" t="s">
        <v>66</v>
      </c>
      <c r="E1131" s="308" t="s">
        <v>67</v>
      </c>
      <c r="F1131" s="308" t="s">
        <v>803</v>
      </c>
      <c r="G1131" s="308" t="s">
        <v>69</v>
      </c>
      <c r="H1131" s="266" t="s">
        <v>70</v>
      </c>
      <c r="I1131" s="266" t="s">
        <v>79</v>
      </c>
      <c r="J1131" s="20" t="s">
        <v>113</v>
      </c>
      <c r="K1131" s="27" t="s">
        <v>114</v>
      </c>
      <c r="L1131" s="27" t="s">
        <v>115</v>
      </c>
      <c r="M1131" s="27">
        <v>2</v>
      </c>
      <c r="N1131" s="314" t="s">
        <v>108</v>
      </c>
      <c r="O1131" s="266" t="s">
        <v>361</v>
      </c>
      <c r="P1131" s="266" t="s">
        <v>75</v>
      </c>
      <c r="Q1131" s="266" t="s">
        <v>76</v>
      </c>
      <c r="R1131" s="408" t="s">
        <v>77</v>
      </c>
      <c r="S1131" s="408" t="s">
        <v>109</v>
      </c>
      <c r="T1131" s="312">
        <f>V1131+Y1131</f>
        <v>151940</v>
      </c>
      <c r="U1131" s="312">
        <f>+T1131/2</f>
        <v>75970</v>
      </c>
      <c r="V1131" s="284">
        <v>75970</v>
      </c>
      <c r="W1131" s="284" t="s">
        <v>79</v>
      </c>
      <c r="X1131" s="284" t="s">
        <v>79</v>
      </c>
      <c r="Y1131" s="284">
        <v>75970</v>
      </c>
      <c r="Z1131" s="284" t="s">
        <v>79</v>
      </c>
      <c r="AA1131" s="284" t="s">
        <v>79</v>
      </c>
      <c r="AB1131" s="284">
        <v>13212.17</v>
      </c>
      <c r="AC1131" s="314" t="s">
        <v>80</v>
      </c>
      <c r="AD1131" s="313">
        <f>V1131+Y1131</f>
        <v>151940</v>
      </c>
      <c r="AE1131" s="313" t="s">
        <v>79</v>
      </c>
      <c r="AF1131" s="314" t="s">
        <v>79</v>
      </c>
      <c r="AG1131" s="314" t="s">
        <v>33</v>
      </c>
      <c r="AH1131" s="314" t="s">
        <v>157</v>
      </c>
      <c r="AI1131" s="314" t="s">
        <v>158</v>
      </c>
      <c r="AJ1131" s="314"/>
    </row>
    <row r="1132" spans="2:36" s="90" customFormat="1" ht="55.2" x14ac:dyDescent="0.3">
      <c r="B1132" s="266"/>
      <c r="C1132" s="266"/>
      <c r="D1132" s="266"/>
      <c r="E1132" s="308"/>
      <c r="F1132" s="308"/>
      <c r="G1132" s="308"/>
      <c r="H1132" s="266"/>
      <c r="I1132" s="266"/>
      <c r="J1132" s="20" t="s">
        <v>116</v>
      </c>
      <c r="K1132" s="27" t="s">
        <v>117</v>
      </c>
      <c r="L1132" s="27" t="s">
        <v>85</v>
      </c>
      <c r="M1132" s="27">
        <v>2</v>
      </c>
      <c r="N1132" s="314"/>
      <c r="O1132" s="266"/>
      <c r="P1132" s="266"/>
      <c r="Q1132" s="266"/>
      <c r="R1132" s="408"/>
      <c r="S1132" s="408"/>
      <c r="T1132" s="312"/>
      <c r="U1132" s="312"/>
      <c r="V1132" s="284"/>
      <c r="W1132" s="284"/>
      <c r="X1132" s="284"/>
      <c r="Y1132" s="284"/>
      <c r="Z1132" s="284"/>
      <c r="AA1132" s="284"/>
      <c r="AB1132" s="284"/>
      <c r="AC1132" s="314"/>
      <c r="AD1132" s="313"/>
      <c r="AE1132" s="313"/>
      <c r="AF1132" s="266"/>
      <c r="AG1132" s="314"/>
      <c r="AH1132" s="314"/>
      <c r="AI1132" s="314"/>
      <c r="AJ1132" s="266"/>
    </row>
    <row r="1133" spans="2:36" s="90" customFormat="1" ht="41.4" x14ac:dyDescent="0.3">
      <c r="B1133" s="266"/>
      <c r="C1133" s="266"/>
      <c r="D1133" s="266"/>
      <c r="E1133" s="308"/>
      <c r="F1133" s="308"/>
      <c r="G1133" s="308"/>
      <c r="H1133" s="266"/>
      <c r="I1133" s="266"/>
      <c r="J1133" s="20" t="s">
        <v>209</v>
      </c>
      <c r="K1133" s="27" t="s">
        <v>118</v>
      </c>
      <c r="L1133" s="27" t="s">
        <v>119</v>
      </c>
      <c r="M1133" s="27">
        <v>2</v>
      </c>
      <c r="N1133" s="314"/>
      <c r="O1133" s="266"/>
      <c r="P1133" s="266"/>
      <c r="Q1133" s="266"/>
      <c r="R1133" s="408"/>
      <c r="S1133" s="408"/>
      <c r="T1133" s="312"/>
      <c r="U1133" s="312"/>
      <c r="V1133" s="284"/>
      <c r="W1133" s="284"/>
      <c r="X1133" s="284"/>
      <c r="Y1133" s="284"/>
      <c r="Z1133" s="284"/>
      <c r="AA1133" s="284"/>
      <c r="AB1133" s="284"/>
      <c r="AC1133" s="314"/>
      <c r="AD1133" s="313"/>
      <c r="AE1133" s="313"/>
      <c r="AF1133" s="266"/>
      <c r="AG1133" s="314"/>
      <c r="AH1133" s="314"/>
      <c r="AI1133" s="314"/>
      <c r="AJ1133" s="266"/>
    </row>
    <row r="1134" spans="2:36" s="90" customFormat="1" ht="27.6" x14ac:dyDescent="0.3">
      <c r="B1134" s="266"/>
      <c r="C1134" s="266"/>
      <c r="D1134" s="266"/>
      <c r="E1134" s="308"/>
      <c r="F1134" s="308"/>
      <c r="G1134" s="308"/>
      <c r="H1134" s="266"/>
      <c r="I1134" s="266"/>
      <c r="J1134" s="20" t="s">
        <v>120</v>
      </c>
      <c r="K1134" s="27" t="s">
        <v>121</v>
      </c>
      <c r="L1134" s="27" t="s">
        <v>119</v>
      </c>
      <c r="M1134" s="27">
        <v>2</v>
      </c>
      <c r="N1134" s="314"/>
      <c r="O1134" s="266"/>
      <c r="P1134" s="266"/>
      <c r="Q1134" s="266"/>
      <c r="R1134" s="408"/>
      <c r="S1134" s="408"/>
      <c r="T1134" s="312"/>
      <c r="U1134" s="312"/>
      <c r="V1134" s="284"/>
      <c r="W1134" s="284"/>
      <c r="X1134" s="284"/>
      <c r="Y1134" s="284"/>
      <c r="Z1134" s="284"/>
      <c r="AA1134" s="284"/>
      <c r="AB1134" s="284"/>
      <c r="AC1134" s="314"/>
      <c r="AD1134" s="313"/>
      <c r="AE1134" s="313"/>
      <c r="AF1134" s="266"/>
      <c r="AG1134" s="314"/>
      <c r="AH1134" s="314"/>
      <c r="AI1134" s="314"/>
      <c r="AJ1134" s="266"/>
    </row>
    <row r="1135" spans="2:36" s="79" customFormat="1" ht="132" customHeight="1" x14ac:dyDescent="0.3">
      <c r="B1135" s="225" t="s">
        <v>219</v>
      </c>
      <c r="C1135" s="225" t="s">
        <v>223</v>
      </c>
      <c r="D1135" s="225" t="s">
        <v>106</v>
      </c>
      <c r="E1135" s="227" t="s">
        <v>67</v>
      </c>
      <c r="F1135" s="227" t="s">
        <v>802</v>
      </c>
      <c r="G1135" s="227" t="s">
        <v>147</v>
      </c>
      <c r="H1135" s="225" t="s">
        <v>70</v>
      </c>
      <c r="I1135" s="225" t="s">
        <v>79</v>
      </c>
      <c r="J1135" s="11" t="s">
        <v>208</v>
      </c>
      <c r="K1135" s="7" t="s">
        <v>107</v>
      </c>
      <c r="L1135" s="7" t="s">
        <v>86</v>
      </c>
      <c r="M1135" s="7">
        <v>40</v>
      </c>
      <c r="N1135" s="273" t="s">
        <v>108</v>
      </c>
      <c r="O1135" s="225" t="s">
        <v>361</v>
      </c>
      <c r="P1135" s="225" t="s">
        <v>75</v>
      </c>
      <c r="Q1135" s="225" t="s">
        <v>76</v>
      </c>
      <c r="R1135" s="274" t="s">
        <v>77</v>
      </c>
      <c r="S1135" s="274" t="s">
        <v>109</v>
      </c>
      <c r="T1135" s="275">
        <f>V1135+Y1135</f>
        <v>74900</v>
      </c>
      <c r="U1135" s="275">
        <f>T1135/M1136</f>
        <v>74900</v>
      </c>
      <c r="V1135" s="276">
        <v>37450</v>
      </c>
      <c r="W1135" s="276" t="s">
        <v>79</v>
      </c>
      <c r="X1135" s="276" t="s">
        <v>79</v>
      </c>
      <c r="Y1135" s="276">
        <v>37450</v>
      </c>
      <c r="Z1135" s="276" t="s">
        <v>98</v>
      </c>
      <c r="AA1135" s="276" t="s">
        <v>79</v>
      </c>
      <c r="AB1135" s="276">
        <v>6513.0450000000001</v>
      </c>
      <c r="AC1135" s="273" t="s">
        <v>149</v>
      </c>
      <c r="AD1135" s="272">
        <f>V1135+Y1135</f>
        <v>74900</v>
      </c>
      <c r="AE1135" s="272" t="s">
        <v>79</v>
      </c>
      <c r="AF1135" s="273" t="s">
        <v>79</v>
      </c>
      <c r="AG1135" s="273" t="s">
        <v>33</v>
      </c>
      <c r="AH1135" s="273" t="s">
        <v>157</v>
      </c>
      <c r="AI1135" s="273" t="s">
        <v>158</v>
      </c>
      <c r="AJ1135" s="232"/>
    </row>
    <row r="1136" spans="2:36" s="79" customFormat="1" ht="86.1" customHeight="1" x14ac:dyDescent="0.3">
      <c r="B1136" s="225"/>
      <c r="C1136" s="225"/>
      <c r="D1136" s="225"/>
      <c r="E1136" s="227"/>
      <c r="F1136" s="227"/>
      <c r="G1136" s="227"/>
      <c r="H1136" s="225"/>
      <c r="I1136" s="225"/>
      <c r="J1136" s="11" t="s">
        <v>111</v>
      </c>
      <c r="K1136" s="7" t="s">
        <v>112</v>
      </c>
      <c r="L1136" s="7" t="s">
        <v>85</v>
      </c>
      <c r="M1136" s="7">
        <v>1</v>
      </c>
      <c r="N1136" s="273"/>
      <c r="O1136" s="225"/>
      <c r="P1136" s="225"/>
      <c r="Q1136" s="225"/>
      <c r="R1136" s="274"/>
      <c r="S1136" s="274"/>
      <c r="T1136" s="275"/>
      <c r="U1136" s="275"/>
      <c r="V1136" s="276"/>
      <c r="W1136" s="276"/>
      <c r="X1136" s="276"/>
      <c r="Y1136" s="276"/>
      <c r="Z1136" s="276"/>
      <c r="AA1136" s="276"/>
      <c r="AB1136" s="276"/>
      <c r="AC1136" s="273"/>
      <c r="AD1136" s="272"/>
      <c r="AE1136" s="272"/>
      <c r="AF1136" s="225"/>
      <c r="AG1136" s="273"/>
      <c r="AH1136" s="273"/>
      <c r="AI1136" s="273"/>
      <c r="AJ1136" s="241"/>
    </row>
    <row r="1137" spans="2:36" s="79" customFormat="1" ht="59.1" customHeight="1" x14ac:dyDescent="0.3">
      <c r="B1137" s="225"/>
      <c r="C1137" s="225"/>
      <c r="D1137" s="225"/>
      <c r="E1137" s="227"/>
      <c r="F1137" s="227"/>
      <c r="G1137" s="227"/>
      <c r="H1137" s="225"/>
      <c r="I1137" s="225"/>
      <c r="J1137" s="11" t="s">
        <v>127</v>
      </c>
      <c r="K1137" s="7" t="s">
        <v>128</v>
      </c>
      <c r="L1137" s="7" t="s">
        <v>85</v>
      </c>
      <c r="M1137" s="63">
        <v>35</v>
      </c>
      <c r="N1137" s="273"/>
      <c r="O1137" s="225"/>
      <c r="P1137" s="225"/>
      <c r="Q1137" s="225"/>
      <c r="R1137" s="274"/>
      <c r="S1137" s="274"/>
      <c r="T1137" s="275"/>
      <c r="U1137" s="275"/>
      <c r="V1137" s="276"/>
      <c r="W1137" s="276"/>
      <c r="X1137" s="276"/>
      <c r="Y1137" s="276"/>
      <c r="Z1137" s="276"/>
      <c r="AA1137" s="276"/>
      <c r="AB1137" s="276"/>
      <c r="AC1137" s="273"/>
      <c r="AD1137" s="272"/>
      <c r="AE1137" s="272"/>
      <c r="AF1137" s="225"/>
      <c r="AG1137" s="273"/>
      <c r="AH1137" s="273"/>
      <c r="AI1137" s="273"/>
      <c r="AJ1137" s="242"/>
    </row>
    <row r="1138" spans="2:36" s="79" customFormat="1" ht="132" customHeight="1" x14ac:dyDescent="0.3">
      <c r="B1138" s="225" t="s">
        <v>220</v>
      </c>
      <c r="C1138" s="225" t="s">
        <v>224</v>
      </c>
      <c r="D1138" s="225" t="s">
        <v>106</v>
      </c>
      <c r="E1138" s="227" t="s">
        <v>67</v>
      </c>
      <c r="F1138" s="227" t="s">
        <v>802</v>
      </c>
      <c r="G1138" s="227" t="s">
        <v>147</v>
      </c>
      <c r="H1138" s="225" t="s">
        <v>70</v>
      </c>
      <c r="I1138" s="225" t="s">
        <v>79</v>
      </c>
      <c r="J1138" s="11" t="s">
        <v>208</v>
      </c>
      <c r="K1138" s="7" t="s">
        <v>107</v>
      </c>
      <c r="L1138" s="7" t="s">
        <v>86</v>
      </c>
      <c r="M1138" s="7">
        <v>40</v>
      </c>
      <c r="N1138" s="273" t="s">
        <v>108</v>
      </c>
      <c r="O1138" s="225" t="s">
        <v>361</v>
      </c>
      <c r="P1138" s="225" t="s">
        <v>75</v>
      </c>
      <c r="Q1138" s="225" t="s">
        <v>76</v>
      </c>
      <c r="R1138" s="274" t="s">
        <v>77</v>
      </c>
      <c r="S1138" s="274" t="s">
        <v>109</v>
      </c>
      <c r="T1138" s="275">
        <f>V1138+Y1138</f>
        <v>85600</v>
      </c>
      <c r="U1138" s="275">
        <f>T1138</f>
        <v>85600</v>
      </c>
      <c r="V1138" s="276">
        <v>42800</v>
      </c>
      <c r="W1138" s="276" t="s">
        <v>79</v>
      </c>
      <c r="X1138" s="276" t="s">
        <v>79</v>
      </c>
      <c r="Y1138" s="276">
        <v>42800</v>
      </c>
      <c r="Z1138" s="276" t="s">
        <v>98</v>
      </c>
      <c r="AA1138" s="276" t="s">
        <v>79</v>
      </c>
      <c r="AB1138" s="276">
        <v>7443.48</v>
      </c>
      <c r="AC1138" s="273" t="s">
        <v>149</v>
      </c>
      <c r="AD1138" s="272">
        <f>V1138+Y1138</f>
        <v>85600</v>
      </c>
      <c r="AE1138" s="272" t="s">
        <v>79</v>
      </c>
      <c r="AF1138" s="273" t="s">
        <v>79</v>
      </c>
      <c r="AG1138" s="273" t="s">
        <v>33</v>
      </c>
      <c r="AH1138" s="273" t="s">
        <v>157</v>
      </c>
      <c r="AI1138" s="273" t="s">
        <v>158</v>
      </c>
      <c r="AJ1138" s="273"/>
    </row>
    <row r="1139" spans="2:36" s="79" customFormat="1" ht="86.1" customHeight="1" x14ac:dyDescent="0.3">
      <c r="B1139" s="225"/>
      <c r="C1139" s="225"/>
      <c r="D1139" s="225"/>
      <c r="E1139" s="227"/>
      <c r="F1139" s="227"/>
      <c r="G1139" s="227"/>
      <c r="H1139" s="225"/>
      <c r="I1139" s="225"/>
      <c r="J1139" s="11" t="s">
        <v>111</v>
      </c>
      <c r="K1139" s="7" t="s">
        <v>112</v>
      </c>
      <c r="L1139" s="7" t="s">
        <v>85</v>
      </c>
      <c r="M1139" s="7">
        <v>1</v>
      </c>
      <c r="N1139" s="273"/>
      <c r="O1139" s="225"/>
      <c r="P1139" s="225"/>
      <c r="Q1139" s="225"/>
      <c r="R1139" s="274"/>
      <c r="S1139" s="274"/>
      <c r="T1139" s="275"/>
      <c r="U1139" s="275"/>
      <c r="V1139" s="276"/>
      <c r="W1139" s="276"/>
      <c r="X1139" s="276"/>
      <c r="Y1139" s="276"/>
      <c r="Z1139" s="276"/>
      <c r="AA1139" s="276"/>
      <c r="AB1139" s="276"/>
      <c r="AC1139" s="273"/>
      <c r="AD1139" s="272"/>
      <c r="AE1139" s="272"/>
      <c r="AF1139" s="225"/>
      <c r="AG1139" s="273"/>
      <c r="AH1139" s="273"/>
      <c r="AI1139" s="273"/>
      <c r="AJ1139" s="225"/>
    </row>
    <row r="1140" spans="2:36" s="79" customFormat="1" ht="59.1" customHeight="1" x14ac:dyDescent="0.3">
      <c r="B1140" s="225"/>
      <c r="C1140" s="225"/>
      <c r="D1140" s="225"/>
      <c r="E1140" s="227"/>
      <c r="F1140" s="227"/>
      <c r="G1140" s="227"/>
      <c r="H1140" s="225"/>
      <c r="I1140" s="225"/>
      <c r="J1140" s="11" t="s">
        <v>127</v>
      </c>
      <c r="K1140" s="7" t="s">
        <v>128</v>
      </c>
      <c r="L1140" s="7" t="s">
        <v>85</v>
      </c>
      <c r="M1140" s="63">
        <v>40</v>
      </c>
      <c r="N1140" s="273"/>
      <c r="O1140" s="225"/>
      <c r="P1140" s="225"/>
      <c r="Q1140" s="225"/>
      <c r="R1140" s="274"/>
      <c r="S1140" s="274"/>
      <c r="T1140" s="275"/>
      <c r="U1140" s="275"/>
      <c r="V1140" s="276"/>
      <c r="W1140" s="276"/>
      <c r="X1140" s="276"/>
      <c r="Y1140" s="276"/>
      <c r="Z1140" s="276"/>
      <c r="AA1140" s="276"/>
      <c r="AB1140" s="276"/>
      <c r="AC1140" s="273"/>
      <c r="AD1140" s="272"/>
      <c r="AE1140" s="272"/>
      <c r="AF1140" s="225"/>
      <c r="AG1140" s="273"/>
      <c r="AH1140" s="273"/>
      <c r="AI1140" s="273"/>
      <c r="AJ1140" s="225"/>
    </row>
    <row r="1141" spans="2:36" s="79" customFormat="1" ht="95.1" customHeight="1" x14ac:dyDescent="0.3">
      <c r="B1141" s="225" t="s">
        <v>225</v>
      </c>
      <c r="C1141" s="225" t="s">
        <v>226</v>
      </c>
      <c r="D1141" s="225" t="s">
        <v>106</v>
      </c>
      <c r="E1141" s="227" t="s">
        <v>67</v>
      </c>
      <c r="F1141" s="227" t="s">
        <v>812</v>
      </c>
      <c r="G1141" s="227" t="s">
        <v>147</v>
      </c>
      <c r="H1141" s="225" t="s">
        <v>70</v>
      </c>
      <c r="I1141" s="225" t="s">
        <v>79</v>
      </c>
      <c r="J1141" s="11" t="s">
        <v>208</v>
      </c>
      <c r="K1141" s="7" t="s">
        <v>107</v>
      </c>
      <c r="L1141" s="7" t="s">
        <v>86</v>
      </c>
      <c r="M1141" s="7">
        <v>40</v>
      </c>
      <c r="N1141" s="273" t="s">
        <v>108</v>
      </c>
      <c r="O1141" s="225" t="s">
        <v>361</v>
      </c>
      <c r="P1141" s="225" t="s">
        <v>75</v>
      </c>
      <c r="Q1141" s="225" t="s">
        <v>76</v>
      </c>
      <c r="R1141" s="274" t="s">
        <v>77</v>
      </c>
      <c r="S1141" s="274" t="s">
        <v>109</v>
      </c>
      <c r="T1141" s="275">
        <f>V1141+Y1141</f>
        <v>32100</v>
      </c>
      <c r="U1141" s="275">
        <f>T1141</f>
        <v>32100</v>
      </c>
      <c r="V1141" s="276">
        <v>16050</v>
      </c>
      <c r="W1141" s="276" t="s">
        <v>79</v>
      </c>
      <c r="X1141" s="276" t="s">
        <v>79</v>
      </c>
      <c r="Y1141" s="276">
        <v>16050</v>
      </c>
      <c r="Z1141" s="276" t="s">
        <v>98</v>
      </c>
      <c r="AA1141" s="276" t="s">
        <v>79</v>
      </c>
      <c r="AB1141" s="276">
        <v>2791.31</v>
      </c>
      <c r="AC1141" s="273" t="s">
        <v>149</v>
      </c>
      <c r="AD1141" s="272">
        <f>V1141+Y1141</f>
        <v>32100</v>
      </c>
      <c r="AE1141" s="272" t="s">
        <v>79</v>
      </c>
      <c r="AF1141" s="273" t="s">
        <v>79</v>
      </c>
      <c r="AG1141" s="273" t="s">
        <v>33</v>
      </c>
      <c r="AH1141" s="273" t="s">
        <v>157</v>
      </c>
      <c r="AI1141" s="273" t="s">
        <v>158</v>
      </c>
      <c r="AJ1141" s="273"/>
    </row>
    <row r="1142" spans="2:36" s="79" customFormat="1" ht="52.2" customHeight="1" x14ac:dyDescent="0.3">
      <c r="B1142" s="225"/>
      <c r="C1142" s="225"/>
      <c r="D1142" s="225"/>
      <c r="E1142" s="227"/>
      <c r="F1142" s="227"/>
      <c r="G1142" s="227"/>
      <c r="H1142" s="225"/>
      <c r="I1142" s="225"/>
      <c r="J1142" s="11" t="s">
        <v>111</v>
      </c>
      <c r="K1142" s="7" t="s">
        <v>112</v>
      </c>
      <c r="L1142" s="7" t="s">
        <v>85</v>
      </c>
      <c r="M1142" s="7">
        <v>1</v>
      </c>
      <c r="N1142" s="273"/>
      <c r="O1142" s="225"/>
      <c r="P1142" s="225"/>
      <c r="Q1142" s="225"/>
      <c r="R1142" s="274"/>
      <c r="S1142" s="274"/>
      <c r="T1142" s="275"/>
      <c r="U1142" s="275"/>
      <c r="V1142" s="276"/>
      <c r="W1142" s="276"/>
      <c r="X1142" s="276"/>
      <c r="Y1142" s="276"/>
      <c r="Z1142" s="276"/>
      <c r="AA1142" s="276"/>
      <c r="AB1142" s="276"/>
      <c r="AC1142" s="273"/>
      <c r="AD1142" s="272"/>
      <c r="AE1142" s="272"/>
      <c r="AF1142" s="225"/>
      <c r="AG1142" s="273"/>
      <c r="AH1142" s="273"/>
      <c r="AI1142" s="273"/>
      <c r="AJ1142" s="225"/>
    </row>
    <row r="1143" spans="2:36" s="79" customFormat="1" ht="59.1" customHeight="1" x14ac:dyDescent="0.3">
      <c r="B1143" s="225"/>
      <c r="C1143" s="225"/>
      <c r="D1143" s="225"/>
      <c r="E1143" s="227"/>
      <c r="F1143" s="227"/>
      <c r="G1143" s="227"/>
      <c r="H1143" s="225"/>
      <c r="I1143" s="225"/>
      <c r="J1143" s="11" t="s">
        <v>127</v>
      </c>
      <c r="K1143" s="7" t="s">
        <v>128</v>
      </c>
      <c r="L1143" s="7" t="s">
        <v>85</v>
      </c>
      <c r="M1143" s="63">
        <v>15</v>
      </c>
      <c r="N1143" s="273"/>
      <c r="O1143" s="225"/>
      <c r="P1143" s="225"/>
      <c r="Q1143" s="225"/>
      <c r="R1143" s="274"/>
      <c r="S1143" s="274"/>
      <c r="T1143" s="275"/>
      <c r="U1143" s="275"/>
      <c r="V1143" s="276"/>
      <c r="W1143" s="276"/>
      <c r="X1143" s="276"/>
      <c r="Y1143" s="276"/>
      <c r="Z1143" s="276"/>
      <c r="AA1143" s="276"/>
      <c r="AB1143" s="276"/>
      <c r="AC1143" s="273"/>
      <c r="AD1143" s="272"/>
      <c r="AE1143" s="272"/>
      <c r="AF1143" s="225"/>
      <c r="AG1143" s="273"/>
      <c r="AH1143" s="273"/>
      <c r="AI1143" s="273"/>
      <c r="AJ1143" s="225"/>
    </row>
    <row r="1144" spans="2:36" s="79" customFormat="1" ht="95.1" customHeight="1" x14ac:dyDescent="0.3">
      <c r="B1144" s="225" t="s">
        <v>227</v>
      </c>
      <c r="C1144" s="225" t="s">
        <v>228</v>
      </c>
      <c r="D1144" s="225" t="s">
        <v>106</v>
      </c>
      <c r="E1144" s="227" t="s">
        <v>67</v>
      </c>
      <c r="F1144" s="227" t="s">
        <v>802</v>
      </c>
      <c r="G1144" s="227" t="s">
        <v>147</v>
      </c>
      <c r="H1144" s="225" t="s">
        <v>70</v>
      </c>
      <c r="I1144" s="225" t="s">
        <v>79</v>
      </c>
      <c r="J1144" s="11" t="s">
        <v>208</v>
      </c>
      <c r="K1144" s="7" t="s">
        <v>107</v>
      </c>
      <c r="L1144" s="7" t="s">
        <v>86</v>
      </c>
      <c r="M1144" s="7">
        <v>40</v>
      </c>
      <c r="N1144" s="273" t="s">
        <v>108</v>
      </c>
      <c r="O1144" s="225" t="s">
        <v>361</v>
      </c>
      <c r="P1144" s="225" t="s">
        <v>75</v>
      </c>
      <c r="Q1144" s="225" t="s">
        <v>76</v>
      </c>
      <c r="R1144" s="274" t="s">
        <v>77</v>
      </c>
      <c r="S1144" s="274" t="s">
        <v>109</v>
      </c>
      <c r="T1144" s="275">
        <f>V1144+Y1144</f>
        <v>203300</v>
      </c>
      <c r="U1144" s="275">
        <f>T1144</f>
        <v>203300</v>
      </c>
      <c r="V1144" s="276">
        <v>101650</v>
      </c>
      <c r="W1144" s="276" t="s">
        <v>79</v>
      </c>
      <c r="X1144" s="276" t="s">
        <v>79</v>
      </c>
      <c r="Y1144" s="276">
        <v>101650</v>
      </c>
      <c r="Z1144" s="276" t="s">
        <v>98</v>
      </c>
      <c r="AA1144" s="276" t="s">
        <v>79</v>
      </c>
      <c r="AB1144" s="276">
        <v>17678.259999999998</v>
      </c>
      <c r="AC1144" s="273" t="s">
        <v>149</v>
      </c>
      <c r="AD1144" s="272">
        <f>V1144+Y1144</f>
        <v>203300</v>
      </c>
      <c r="AE1144" s="272" t="s">
        <v>79</v>
      </c>
      <c r="AF1144" s="273" t="s">
        <v>79</v>
      </c>
      <c r="AG1144" s="273" t="s">
        <v>33</v>
      </c>
      <c r="AH1144" s="273" t="s">
        <v>157</v>
      </c>
      <c r="AI1144" s="273" t="s">
        <v>158</v>
      </c>
      <c r="AJ1144" s="273"/>
    </row>
    <row r="1145" spans="2:36" s="79" customFormat="1" ht="59.1" customHeight="1" x14ac:dyDescent="0.3">
      <c r="B1145" s="225"/>
      <c r="C1145" s="225"/>
      <c r="D1145" s="225"/>
      <c r="E1145" s="227"/>
      <c r="F1145" s="227"/>
      <c r="G1145" s="227"/>
      <c r="H1145" s="225"/>
      <c r="I1145" s="225"/>
      <c r="J1145" s="11" t="s">
        <v>111</v>
      </c>
      <c r="K1145" s="7" t="s">
        <v>112</v>
      </c>
      <c r="L1145" s="7" t="s">
        <v>85</v>
      </c>
      <c r="M1145" s="7">
        <v>1</v>
      </c>
      <c r="N1145" s="273"/>
      <c r="O1145" s="225"/>
      <c r="P1145" s="225"/>
      <c r="Q1145" s="225"/>
      <c r="R1145" s="274"/>
      <c r="S1145" s="274"/>
      <c r="T1145" s="275"/>
      <c r="U1145" s="275"/>
      <c r="V1145" s="276"/>
      <c r="W1145" s="276"/>
      <c r="X1145" s="276"/>
      <c r="Y1145" s="276"/>
      <c r="Z1145" s="276"/>
      <c r="AA1145" s="276"/>
      <c r="AB1145" s="276"/>
      <c r="AC1145" s="273"/>
      <c r="AD1145" s="272"/>
      <c r="AE1145" s="272"/>
      <c r="AF1145" s="225"/>
      <c r="AG1145" s="273"/>
      <c r="AH1145" s="273"/>
      <c r="AI1145" s="273"/>
      <c r="AJ1145" s="225"/>
    </row>
    <row r="1146" spans="2:36" s="79" customFormat="1" ht="59.1" customHeight="1" x14ac:dyDescent="0.3">
      <c r="B1146" s="225"/>
      <c r="C1146" s="225"/>
      <c r="D1146" s="225"/>
      <c r="E1146" s="227"/>
      <c r="F1146" s="227"/>
      <c r="G1146" s="227"/>
      <c r="H1146" s="225"/>
      <c r="I1146" s="225"/>
      <c r="J1146" s="11" t="s">
        <v>127</v>
      </c>
      <c r="K1146" s="7" t="s">
        <v>128</v>
      </c>
      <c r="L1146" s="7" t="s">
        <v>85</v>
      </c>
      <c r="M1146" s="63">
        <v>95</v>
      </c>
      <c r="N1146" s="273"/>
      <c r="O1146" s="225"/>
      <c r="P1146" s="225"/>
      <c r="Q1146" s="225"/>
      <c r="R1146" s="274"/>
      <c r="S1146" s="274"/>
      <c r="T1146" s="275"/>
      <c r="U1146" s="275"/>
      <c r="V1146" s="276"/>
      <c r="W1146" s="276"/>
      <c r="X1146" s="276"/>
      <c r="Y1146" s="276"/>
      <c r="Z1146" s="276"/>
      <c r="AA1146" s="276"/>
      <c r="AB1146" s="276"/>
      <c r="AC1146" s="273"/>
      <c r="AD1146" s="272"/>
      <c r="AE1146" s="272"/>
      <c r="AF1146" s="225"/>
      <c r="AG1146" s="273"/>
      <c r="AH1146" s="273"/>
      <c r="AI1146" s="273"/>
      <c r="AJ1146" s="225"/>
    </row>
    <row r="1147" spans="2:36" s="79" customFormat="1" ht="132" customHeight="1" x14ac:dyDescent="0.3">
      <c r="B1147" s="266" t="s">
        <v>1065</v>
      </c>
      <c r="C1147" s="266" t="s">
        <v>223</v>
      </c>
      <c r="D1147" s="266" t="s">
        <v>106</v>
      </c>
      <c r="E1147" s="308" t="s">
        <v>67</v>
      </c>
      <c r="F1147" s="308" t="s">
        <v>802</v>
      </c>
      <c r="G1147" s="308" t="s">
        <v>147</v>
      </c>
      <c r="H1147" s="266" t="s">
        <v>70</v>
      </c>
      <c r="I1147" s="266" t="s">
        <v>79</v>
      </c>
      <c r="J1147" s="20" t="s">
        <v>208</v>
      </c>
      <c r="K1147" s="27" t="s">
        <v>107</v>
      </c>
      <c r="L1147" s="27" t="s">
        <v>86</v>
      </c>
      <c r="M1147" s="27">
        <v>40</v>
      </c>
      <c r="N1147" s="314" t="s">
        <v>108</v>
      </c>
      <c r="O1147" s="266" t="s">
        <v>361</v>
      </c>
      <c r="P1147" s="266" t="s">
        <v>75</v>
      </c>
      <c r="Q1147" s="266" t="s">
        <v>76</v>
      </c>
      <c r="R1147" s="408" t="s">
        <v>77</v>
      </c>
      <c r="S1147" s="408" t="s">
        <v>109</v>
      </c>
      <c r="T1147" s="312">
        <f>V1147+Y1147</f>
        <v>74900</v>
      </c>
      <c r="U1147" s="312">
        <f>T1147</f>
        <v>74900</v>
      </c>
      <c r="V1147" s="284">
        <v>37450</v>
      </c>
      <c r="W1147" s="284" t="s">
        <v>79</v>
      </c>
      <c r="X1147" s="284" t="s">
        <v>79</v>
      </c>
      <c r="Y1147" s="284">
        <v>37450</v>
      </c>
      <c r="Z1147" s="284" t="s">
        <v>98</v>
      </c>
      <c r="AA1147" s="284" t="s">
        <v>79</v>
      </c>
      <c r="AB1147" s="284">
        <v>6513.0450000000001</v>
      </c>
      <c r="AC1147" s="314" t="s">
        <v>149</v>
      </c>
      <c r="AD1147" s="313">
        <f>V1147+Y1147</f>
        <v>74900</v>
      </c>
      <c r="AE1147" s="313" t="s">
        <v>79</v>
      </c>
      <c r="AF1147" s="314" t="s">
        <v>79</v>
      </c>
      <c r="AG1147" s="314" t="s">
        <v>33</v>
      </c>
      <c r="AH1147" s="314" t="s">
        <v>248</v>
      </c>
      <c r="AI1147" s="314" t="s">
        <v>253</v>
      </c>
      <c r="AJ1147" s="314"/>
    </row>
    <row r="1148" spans="2:36" s="79" customFormat="1" ht="86.1" customHeight="1" x14ac:dyDescent="0.3">
      <c r="B1148" s="266"/>
      <c r="C1148" s="266"/>
      <c r="D1148" s="266"/>
      <c r="E1148" s="308"/>
      <c r="F1148" s="308"/>
      <c r="G1148" s="308"/>
      <c r="H1148" s="266"/>
      <c r="I1148" s="266"/>
      <c r="J1148" s="20" t="s">
        <v>111</v>
      </c>
      <c r="K1148" s="27" t="s">
        <v>112</v>
      </c>
      <c r="L1148" s="27" t="s">
        <v>85</v>
      </c>
      <c r="M1148" s="27">
        <v>1</v>
      </c>
      <c r="N1148" s="314"/>
      <c r="O1148" s="266"/>
      <c r="P1148" s="266"/>
      <c r="Q1148" s="266"/>
      <c r="R1148" s="408"/>
      <c r="S1148" s="408"/>
      <c r="T1148" s="312"/>
      <c r="U1148" s="312"/>
      <c r="V1148" s="284"/>
      <c r="W1148" s="284"/>
      <c r="X1148" s="284"/>
      <c r="Y1148" s="284"/>
      <c r="Z1148" s="284"/>
      <c r="AA1148" s="284"/>
      <c r="AB1148" s="284"/>
      <c r="AC1148" s="314"/>
      <c r="AD1148" s="313"/>
      <c r="AE1148" s="313"/>
      <c r="AF1148" s="266"/>
      <c r="AG1148" s="314"/>
      <c r="AH1148" s="314"/>
      <c r="AI1148" s="314"/>
      <c r="AJ1148" s="266"/>
    </row>
    <row r="1149" spans="2:36" s="79" customFormat="1" ht="59.1" customHeight="1" x14ac:dyDescent="0.3">
      <c r="B1149" s="266"/>
      <c r="C1149" s="266"/>
      <c r="D1149" s="266"/>
      <c r="E1149" s="308"/>
      <c r="F1149" s="308"/>
      <c r="G1149" s="308"/>
      <c r="H1149" s="266"/>
      <c r="I1149" s="266"/>
      <c r="J1149" s="20" t="s">
        <v>127</v>
      </c>
      <c r="K1149" s="27" t="s">
        <v>128</v>
      </c>
      <c r="L1149" s="27" t="s">
        <v>85</v>
      </c>
      <c r="M1149" s="61">
        <v>35</v>
      </c>
      <c r="N1149" s="314"/>
      <c r="O1149" s="266"/>
      <c r="P1149" s="266"/>
      <c r="Q1149" s="266"/>
      <c r="R1149" s="408"/>
      <c r="S1149" s="408"/>
      <c r="T1149" s="312"/>
      <c r="U1149" s="312"/>
      <c r="V1149" s="284"/>
      <c r="W1149" s="284"/>
      <c r="X1149" s="284"/>
      <c r="Y1149" s="284"/>
      <c r="Z1149" s="284"/>
      <c r="AA1149" s="284"/>
      <c r="AB1149" s="284"/>
      <c r="AC1149" s="314"/>
      <c r="AD1149" s="313"/>
      <c r="AE1149" s="313"/>
      <c r="AF1149" s="266"/>
      <c r="AG1149" s="314"/>
      <c r="AH1149" s="314"/>
      <c r="AI1149" s="314"/>
      <c r="AJ1149" s="266"/>
    </row>
    <row r="1150" spans="2:36" s="90" customFormat="1" ht="70.5" customHeight="1" x14ac:dyDescent="0.3">
      <c r="B1150" s="225" t="s">
        <v>229</v>
      </c>
      <c r="C1150" s="225" t="s">
        <v>222</v>
      </c>
      <c r="D1150" s="225" t="s">
        <v>66</v>
      </c>
      <c r="E1150" s="227" t="s">
        <v>67</v>
      </c>
      <c r="F1150" s="227" t="s">
        <v>803</v>
      </c>
      <c r="G1150" s="227" t="s">
        <v>69</v>
      </c>
      <c r="H1150" s="225" t="s">
        <v>70</v>
      </c>
      <c r="I1150" s="225" t="s">
        <v>79</v>
      </c>
      <c r="J1150" s="11" t="s">
        <v>113</v>
      </c>
      <c r="K1150" s="7" t="s">
        <v>114</v>
      </c>
      <c r="L1150" s="7" t="s">
        <v>115</v>
      </c>
      <c r="M1150" s="7">
        <v>4</v>
      </c>
      <c r="N1150" s="273" t="s">
        <v>108</v>
      </c>
      <c r="O1150" s="225" t="s">
        <v>361</v>
      </c>
      <c r="P1150" s="225" t="s">
        <v>75</v>
      </c>
      <c r="Q1150" s="225" t="s">
        <v>76</v>
      </c>
      <c r="R1150" s="274" t="s">
        <v>77</v>
      </c>
      <c r="S1150" s="274" t="s">
        <v>109</v>
      </c>
      <c r="T1150" s="275">
        <f>V1150+Y1150</f>
        <v>227910</v>
      </c>
      <c r="U1150" s="275">
        <f>T1150/M1151</f>
        <v>75970</v>
      </c>
      <c r="V1150" s="276">
        <v>113955</v>
      </c>
      <c r="W1150" s="276" t="s">
        <v>79</v>
      </c>
      <c r="X1150" s="276" t="s">
        <v>79</v>
      </c>
      <c r="Y1150" s="276">
        <v>113955</v>
      </c>
      <c r="Z1150" s="276" t="s">
        <v>79</v>
      </c>
      <c r="AA1150" s="276" t="s">
        <v>79</v>
      </c>
      <c r="AB1150" s="276">
        <v>19818.259999999998</v>
      </c>
      <c r="AC1150" s="273" t="s">
        <v>80</v>
      </c>
      <c r="AD1150" s="272">
        <f>V1150+Y1150</f>
        <v>227910</v>
      </c>
      <c r="AE1150" s="272" t="s">
        <v>79</v>
      </c>
      <c r="AF1150" s="273" t="s">
        <v>79</v>
      </c>
      <c r="AG1150" s="273" t="s">
        <v>33</v>
      </c>
      <c r="AH1150" s="273" t="s">
        <v>179</v>
      </c>
      <c r="AI1150" s="273" t="s">
        <v>968</v>
      </c>
      <c r="AJ1150" s="273"/>
    </row>
    <row r="1151" spans="2:36" s="90" customFormat="1" ht="55.2" x14ac:dyDescent="0.3">
      <c r="B1151" s="225"/>
      <c r="C1151" s="225"/>
      <c r="D1151" s="225"/>
      <c r="E1151" s="227"/>
      <c r="F1151" s="227"/>
      <c r="G1151" s="227"/>
      <c r="H1151" s="225"/>
      <c r="I1151" s="225"/>
      <c r="J1151" s="11" t="s">
        <v>116</v>
      </c>
      <c r="K1151" s="7" t="s">
        <v>117</v>
      </c>
      <c r="L1151" s="7" t="s">
        <v>85</v>
      </c>
      <c r="M1151" s="7">
        <v>3</v>
      </c>
      <c r="N1151" s="273"/>
      <c r="O1151" s="225"/>
      <c r="P1151" s="225"/>
      <c r="Q1151" s="225"/>
      <c r="R1151" s="274"/>
      <c r="S1151" s="274"/>
      <c r="T1151" s="275"/>
      <c r="U1151" s="275"/>
      <c r="V1151" s="276"/>
      <c r="W1151" s="276"/>
      <c r="X1151" s="276"/>
      <c r="Y1151" s="276"/>
      <c r="Z1151" s="276"/>
      <c r="AA1151" s="276"/>
      <c r="AB1151" s="276"/>
      <c r="AC1151" s="273"/>
      <c r="AD1151" s="272"/>
      <c r="AE1151" s="272"/>
      <c r="AF1151" s="225"/>
      <c r="AG1151" s="273"/>
      <c r="AH1151" s="273"/>
      <c r="AI1151" s="273"/>
      <c r="AJ1151" s="225"/>
    </row>
    <row r="1152" spans="2:36" s="90" customFormat="1" ht="41.4" x14ac:dyDescent="0.3">
      <c r="B1152" s="225"/>
      <c r="C1152" s="225"/>
      <c r="D1152" s="225"/>
      <c r="E1152" s="227"/>
      <c r="F1152" s="227"/>
      <c r="G1152" s="227"/>
      <c r="H1152" s="225"/>
      <c r="I1152" s="225"/>
      <c r="J1152" s="11" t="s">
        <v>209</v>
      </c>
      <c r="K1152" s="7" t="s">
        <v>118</v>
      </c>
      <c r="L1152" s="7" t="s">
        <v>119</v>
      </c>
      <c r="M1152" s="7">
        <v>3</v>
      </c>
      <c r="N1152" s="273"/>
      <c r="O1152" s="225"/>
      <c r="P1152" s="225"/>
      <c r="Q1152" s="225"/>
      <c r="R1152" s="274"/>
      <c r="S1152" s="274"/>
      <c r="T1152" s="275"/>
      <c r="U1152" s="275"/>
      <c r="V1152" s="276"/>
      <c r="W1152" s="276"/>
      <c r="X1152" s="276"/>
      <c r="Y1152" s="276"/>
      <c r="Z1152" s="276"/>
      <c r="AA1152" s="276"/>
      <c r="AB1152" s="276"/>
      <c r="AC1152" s="273"/>
      <c r="AD1152" s="272"/>
      <c r="AE1152" s="272"/>
      <c r="AF1152" s="225"/>
      <c r="AG1152" s="273"/>
      <c r="AH1152" s="273"/>
      <c r="AI1152" s="273"/>
      <c r="AJ1152" s="225"/>
    </row>
    <row r="1153" spans="2:36" s="90" customFormat="1" ht="41.7" customHeight="1" x14ac:dyDescent="0.3">
      <c r="B1153" s="225"/>
      <c r="C1153" s="225"/>
      <c r="D1153" s="225"/>
      <c r="E1153" s="227"/>
      <c r="F1153" s="227"/>
      <c r="G1153" s="227"/>
      <c r="H1153" s="225"/>
      <c r="I1153" s="225"/>
      <c r="J1153" s="11" t="s">
        <v>120</v>
      </c>
      <c r="K1153" s="7" t="s">
        <v>121</v>
      </c>
      <c r="L1153" s="7" t="s">
        <v>119</v>
      </c>
      <c r="M1153" s="7">
        <v>3</v>
      </c>
      <c r="N1153" s="273"/>
      <c r="O1153" s="225"/>
      <c r="P1153" s="225"/>
      <c r="Q1153" s="225"/>
      <c r="R1153" s="274"/>
      <c r="S1153" s="274"/>
      <c r="T1153" s="275"/>
      <c r="U1153" s="275"/>
      <c r="V1153" s="276"/>
      <c r="W1153" s="276"/>
      <c r="X1153" s="276"/>
      <c r="Y1153" s="276"/>
      <c r="Z1153" s="276"/>
      <c r="AA1153" s="276"/>
      <c r="AB1153" s="276"/>
      <c r="AC1153" s="273"/>
      <c r="AD1153" s="272"/>
      <c r="AE1153" s="272"/>
      <c r="AF1153" s="225"/>
      <c r="AG1153" s="273"/>
      <c r="AH1153" s="273"/>
      <c r="AI1153" s="273"/>
      <c r="AJ1153" s="225"/>
    </row>
    <row r="1154" spans="2:36" s="79" customFormat="1" ht="132" customHeight="1" x14ac:dyDescent="0.3">
      <c r="B1154" s="225" t="s">
        <v>231</v>
      </c>
      <c r="C1154" s="225" t="s">
        <v>1066</v>
      </c>
      <c r="D1154" s="225" t="s">
        <v>106</v>
      </c>
      <c r="E1154" s="227" t="s">
        <v>67</v>
      </c>
      <c r="F1154" s="227" t="s">
        <v>802</v>
      </c>
      <c r="G1154" s="227" t="s">
        <v>147</v>
      </c>
      <c r="H1154" s="225" t="s">
        <v>70</v>
      </c>
      <c r="I1154" s="225" t="s">
        <v>79</v>
      </c>
      <c r="J1154" s="11" t="s">
        <v>208</v>
      </c>
      <c r="K1154" s="7" t="s">
        <v>107</v>
      </c>
      <c r="L1154" s="7" t="s">
        <v>86</v>
      </c>
      <c r="M1154" s="7">
        <v>40</v>
      </c>
      <c r="N1154" s="273" t="s">
        <v>108</v>
      </c>
      <c r="O1154" s="225" t="s">
        <v>361</v>
      </c>
      <c r="P1154" s="225" t="s">
        <v>75</v>
      </c>
      <c r="Q1154" s="225" t="s">
        <v>76</v>
      </c>
      <c r="R1154" s="274" t="s">
        <v>77</v>
      </c>
      <c r="S1154" s="274" t="s">
        <v>109</v>
      </c>
      <c r="T1154" s="275">
        <f>V1154+Y1154</f>
        <v>171200</v>
      </c>
      <c r="U1154" s="275">
        <f>T1154/M1155</f>
        <v>85600</v>
      </c>
      <c r="V1154" s="238">
        <v>85600</v>
      </c>
      <c r="W1154" s="276" t="s">
        <v>79</v>
      </c>
      <c r="X1154" s="276" t="s">
        <v>79</v>
      </c>
      <c r="Y1154" s="276">
        <v>85600</v>
      </c>
      <c r="Z1154" s="276" t="s">
        <v>98</v>
      </c>
      <c r="AA1154" s="276" t="s">
        <v>79</v>
      </c>
      <c r="AB1154" s="276">
        <v>14886.96</v>
      </c>
      <c r="AC1154" s="273" t="s">
        <v>149</v>
      </c>
      <c r="AD1154" s="272">
        <f>V1154+Y1154</f>
        <v>171200</v>
      </c>
      <c r="AE1154" s="272" t="s">
        <v>79</v>
      </c>
      <c r="AF1154" s="273" t="s">
        <v>79</v>
      </c>
      <c r="AG1154" s="273" t="s">
        <v>33</v>
      </c>
      <c r="AH1154" s="273" t="s">
        <v>179</v>
      </c>
      <c r="AI1154" s="273" t="s">
        <v>356</v>
      </c>
      <c r="AJ1154" s="273"/>
    </row>
    <row r="1155" spans="2:36" s="79" customFormat="1" ht="86.1" customHeight="1" x14ac:dyDescent="0.3">
      <c r="B1155" s="225"/>
      <c r="C1155" s="225"/>
      <c r="D1155" s="225"/>
      <c r="E1155" s="227"/>
      <c r="F1155" s="227"/>
      <c r="G1155" s="227"/>
      <c r="H1155" s="225"/>
      <c r="I1155" s="225"/>
      <c r="J1155" s="11" t="s">
        <v>111</v>
      </c>
      <c r="K1155" s="7" t="s">
        <v>112</v>
      </c>
      <c r="L1155" s="7" t="s">
        <v>85</v>
      </c>
      <c r="M1155" s="7">
        <v>2</v>
      </c>
      <c r="N1155" s="273"/>
      <c r="O1155" s="225"/>
      <c r="P1155" s="225"/>
      <c r="Q1155" s="225"/>
      <c r="R1155" s="274"/>
      <c r="S1155" s="274"/>
      <c r="T1155" s="275"/>
      <c r="U1155" s="275"/>
      <c r="V1155" s="239"/>
      <c r="W1155" s="276"/>
      <c r="X1155" s="276"/>
      <c r="Y1155" s="276"/>
      <c r="Z1155" s="276"/>
      <c r="AA1155" s="276"/>
      <c r="AB1155" s="276"/>
      <c r="AC1155" s="273"/>
      <c r="AD1155" s="272"/>
      <c r="AE1155" s="272"/>
      <c r="AF1155" s="225"/>
      <c r="AG1155" s="273"/>
      <c r="AH1155" s="273"/>
      <c r="AI1155" s="273"/>
      <c r="AJ1155" s="225"/>
    </row>
    <row r="1156" spans="2:36" s="79" customFormat="1" ht="59.1" customHeight="1" x14ac:dyDescent="0.3">
      <c r="B1156" s="225"/>
      <c r="C1156" s="225"/>
      <c r="D1156" s="225"/>
      <c r="E1156" s="227"/>
      <c r="F1156" s="227"/>
      <c r="G1156" s="227"/>
      <c r="H1156" s="225"/>
      <c r="I1156" s="225"/>
      <c r="J1156" s="11" t="s">
        <v>127</v>
      </c>
      <c r="K1156" s="7" t="s">
        <v>128</v>
      </c>
      <c r="L1156" s="7" t="s">
        <v>85</v>
      </c>
      <c r="M1156" s="63">
        <v>80</v>
      </c>
      <c r="N1156" s="273"/>
      <c r="O1156" s="225"/>
      <c r="P1156" s="225"/>
      <c r="Q1156" s="225"/>
      <c r="R1156" s="274"/>
      <c r="S1156" s="274"/>
      <c r="T1156" s="275"/>
      <c r="U1156" s="275"/>
      <c r="V1156" s="240"/>
      <c r="W1156" s="276"/>
      <c r="X1156" s="276"/>
      <c r="Y1156" s="276"/>
      <c r="Z1156" s="276"/>
      <c r="AA1156" s="276"/>
      <c r="AB1156" s="276"/>
      <c r="AC1156" s="273"/>
      <c r="AD1156" s="272"/>
      <c r="AE1156" s="272"/>
      <c r="AF1156" s="225"/>
      <c r="AG1156" s="273"/>
      <c r="AH1156" s="273"/>
      <c r="AI1156" s="273"/>
      <c r="AJ1156" s="225"/>
    </row>
    <row r="1157" spans="2:36" s="79" customFormat="1" ht="99" customHeight="1" x14ac:dyDescent="0.3">
      <c r="B1157" s="225" t="s">
        <v>232</v>
      </c>
      <c r="C1157" s="225" t="s">
        <v>226</v>
      </c>
      <c r="D1157" s="225" t="s">
        <v>106</v>
      </c>
      <c r="E1157" s="227" t="s">
        <v>67</v>
      </c>
      <c r="F1157" s="227" t="s">
        <v>802</v>
      </c>
      <c r="G1157" s="227" t="s">
        <v>147</v>
      </c>
      <c r="H1157" s="225" t="s">
        <v>70</v>
      </c>
      <c r="I1157" s="225" t="s">
        <v>79</v>
      </c>
      <c r="J1157" s="28" t="s">
        <v>208</v>
      </c>
      <c r="K1157" s="14" t="s">
        <v>107</v>
      </c>
      <c r="L1157" s="14" t="s">
        <v>86</v>
      </c>
      <c r="M1157" s="14">
        <v>40</v>
      </c>
      <c r="N1157" s="273" t="s">
        <v>108</v>
      </c>
      <c r="O1157" s="225" t="s">
        <v>361</v>
      </c>
      <c r="P1157" s="225" t="s">
        <v>75</v>
      </c>
      <c r="Q1157" s="225" t="s">
        <v>76</v>
      </c>
      <c r="R1157" s="274" t="s">
        <v>77</v>
      </c>
      <c r="S1157" s="274" t="s">
        <v>109</v>
      </c>
      <c r="T1157" s="275">
        <f>V1157+Y1157</f>
        <v>128400</v>
      </c>
      <c r="U1157" s="275">
        <f>T1157/4</f>
        <v>32100</v>
      </c>
      <c r="V1157" s="238">
        <v>64200</v>
      </c>
      <c r="W1157" s="276" t="s">
        <v>79</v>
      </c>
      <c r="X1157" s="276" t="s">
        <v>79</v>
      </c>
      <c r="Y1157" s="276">
        <v>64200</v>
      </c>
      <c r="Z1157" s="276" t="s">
        <v>98</v>
      </c>
      <c r="AA1157" s="276" t="s">
        <v>79</v>
      </c>
      <c r="AB1157" s="276">
        <v>11165.22</v>
      </c>
      <c r="AC1157" s="273" t="s">
        <v>149</v>
      </c>
      <c r="AD1157" s="272">
        <f>V1157+Y1157</f>
        <v>128400</v>
      </c>
      <c r="AE1157" s="272" t="s">
        <v>79</v>
      </c>
      <c r="AF1157" s="273" t="s">
        <v>79</v>
      </c>
      <c r="AG1157" s="273" t="s">
        <v>33</v>
      </c>
      <c r="AH1157" s="273" t="s">
        <v>179</v>
      </c>
      <c r="AI1157" s="273" t="s">
        <v>356</v>
      </c>
      <c r="AJ1157" s="273"/>
    </row>
    <row r="1158" spans="2:36" s="79" customFormat="1" ht="58.2" customHeight="1" x14ac:dyDescent="0.3">
      <c r="B1158" s="225"/>
      <c r="C1158" s="225"/>
      <c r="D1158" s="225"/>
      <c r="E1158" s="227"/>
      <c r="F1158" s="227"/>
      <c r="G1158" s="227"/>
      <c r="H1158" s="225"/>
      <c r="I1158" s="225"/>
      <c r="J1158" s="11" t="s">
        <v>111</v>
      </c>
      <c r="K1158" s="7" t="s">
        <v>112</v>
      </c>
      <c r="L1158" s="7" t="s">
        <v>85</v>
      </c>
      <c r="M1158" s="7">
        <v>4</v>
      </c>
      <c r="N1158" s="273"/>
      <c r="O1158" s="225"/>
      <c r="P1158" s="225"/>
      <c r="Q1158" s="225"/>
      <c r="R1158" s="274"/>
      <c r="S1158" s="274"/>
      <c r="T1158" s="275"/>
      <c r="U1158" s="275"/>
      <c r="V1158" s="239"/>
      <c r="W1158" s="276"/>
      <c r="X1158" s="276"/>
      <c r="Y1158" s="276"/>
      <c r="Z1158" s="276"/>
      <c r="AA1158" s="276"/>
      <c r="AB1158" s="276"/>
      <c r="AC1158" s="273"/>
      <c r="AD1158" s="272"/>
      <c r="AE1158" s="272"/>
      <c r="AF1158" s="225"/>
      <c r="AG1158" s="273"/>
      <c r="AH1158" s="273"/>
      <c r="AI1158" s="273"/>
      <c r="AJ1158" s="225"/>
    </row>
    <row r="1159" spans="2:36" s="79" customFormat="1" ht="59.1" customHeight="1" x14ac:dyDescent="0.3">
      <c r="B1159" s="225"/>
      <c r="C1159" s="225"/>
      <c r="D1159" s="225"/>
      <c r="E1159" s="227"/>
      <c r="F1159" s="227"/>
      <c r="G1159" s="227"/>
      <c r="H1159" s="225"/>
      <c r="I1159" s="225"/>
      <c r="J1159" s="11" t="s">
        <v>127</v>
      </c>
      <c r="K1159" s="7" t="s">
        <v>128</v>
      </c>
      <c r="L1159" s="7" t="s">
        <v>85</v>
      </c>
      <c r="M1159" s="63">
        <v>60</v>
      </c>
      <c r="N1159" s="273"/>
      <c r="O1159" s="225"/>
      <c r="P1159" s="225"/>
      <c r="Q1159" s="225"/>
      <c r="R1159" s="274"/>
      <c r="S1159" s="274"/>
      <c r="T1159" s="275"/>
      <c r="U1159" s="275"/>
      <c r="V1159" s="240"/>
      <c r="W1159" s="276"/>
      <c r="X1159" s="276"/>
      <c r="Y1159" s="276"/>
      <c r="Z1159" s="276"/>
      <c r="AA1159" s="276"/>
      <c r="AB1159" s="276"/>
      <c r="AC1159" s="273"/>
      <c r="AD1159" s="272"/>
      <c r="AE1159" s="272"/>
      <c r="AF1159" s="225"/>
      <c r="AG1159" s="273"/>
      <c r="AH1159" s="273"/>
      <c r="AI1159" s="273"/>
      <c r="AJ1159" s="225"/>
    </row>
    <row r="1160" spans="2:36" s="110" customFormat="1" ht="106.2" customHeight="1" x14ac:dyDescent="0.3">
      <c r="B1160" s="266" t="s">
        <v>1067</v>
      </c>
      <c r="C1160" s="266" t="s">
        <v>221</v>
      </c>
      <c r="D1160" s="266" t="s">
        <v>106</v>
      </c>
      <c r="E1160" s="308" t="s">
        <v>67</v>
      </c>
      <c r="F1160" s="308" t="s">
        <v>802</v>
      </c>
      <c r="G1160" s="308" t="s">
        <v>147</v>
      </c>
      <c r="H1160" s="266" t="s">
        <v>70</v>
      </c>
      <c r="I1160" s="266" t="s">
        <v>79</v>
      </c>
      <c r="J1160" s="20" t="s">
        <v>208</v>
      </c>
      <c r="K1160" s="27" t="s">
        <v>107</v>
      </c>
      <c r="L1160" s="27" t="s">
        <v>86</v>
      </c>
      <c r="M1160" s="27">
        <v>40</v>
      </c>
      <c r="N1160" s="314" t="s">
        <v>108</v>
      </c>
      <c r="O1160" s="266" t="s">
        <v>361</v>
      </c>
      <c r="P1160" s="266" t="s">
        <v>75</v>
      </c>
      <c r="Q1160" s="266" t="s">
        <v>76</v>
      </c>
      <c r="R1160" s="408" t="s">
        <v>77</v>
      </c>
      <c r="S1160" s="408" t="s">
        <v>109</v>
      </c>
      <c r="T1160" s="312">
        <f>V1160+Y1160</f>
        <v>85600</v>
      </c>
      <c r="U1160" s="312">
        <f>T1160</f>
        <v>85600</v>
      </c>
      <c r="V1160" s="283">
        <v>42800</v>
      </c>
      <c r="W1160" s="284" t="s">
        <v>79</v>
      </c>
      <c r="X1160" s="284" t="s">
        <v>79</v>
      </c>
      <c r="Y1160" s="284">
        <v>42800</v>
      </c>
      <c r="Z1160" s="284" t="s">
        <v>98</v>
      </c>
      <c r="AA1160" s="284" t="s">
        <v>79</v>
      </c>
      <c r="AB1160" s="284">
        <v>7443.48</v>
      </c>
      <c r="AC1160" s="314" t="s">
        <v>149</v>
      </c>
      <c r="AD1160" s="313">
        <f>V1160+Y1160</f>
        <v>85600</v>
      </c>
      <c r="AE1160" s="313" t="s">
        <v>79</v>
      </c>
      <c r="AF1160" s="314" t="s">
        <v>79</v>
      </c>
      <c r="AG1160" s="314" t="s">
        <v>33</v>
      </c>
      <c r="AH1160" s="314" t="s">
        <v>167</v>
      </c>
      <c r="AI1160" s="314" t="s">
        <v>233</v>
      </c>
      <c r="AJ1160" s="314"/>
    </row>
    <row r="1161" spans="2:36" s="110" customFormat="1" ht="60" customHeight="1" x14ac:dyDescent="0.3">
      <c r="B1161" s="266"/>
      <c r="C1161" s="266"/>
      <c r="D1161" s="266"/>
      <c r="E1161" s="308"/>
      <c r="F1161" s="308"/>
      <c r="G1161" s="308"/>
      <c r="H1161" s="266"/>
      <c r="I1161" s="266"/>
      <c r="J1161" s="20" t="s">
        <v>111</v>
      </c>
      <c r="K1161" s="27" t="s">
        <v>112</v>
      </c>
      <c r="L1161" s="27" t="s">
        <v>85</v>
      </c>
      <c r="M1161" s="27">
        <v>1</v>
      </c>
      <c r="N1161" s="314"/>
      <c r="O1161" s="266"/>
      <c r="P1161" s="266"/>
      <c r="Q1161" s="266"/>
      <c r="R1161" s="408"/>
      <c r="S1161" s="408"/>
      <c r="T1161" s="312"/>
      <c r="U1161" s="312"/>
      <c r="V1161" s="287"/>
      <c r="W1161" s="284"/>
      <c r="X1161" s="284"/>
      <c r="Y1161" s="284"/>
      <c r="Z1161" s="284"/>
      <c r="AA1161" s="284"/>
      <c r="AB1161" s="284"/>
      <c r="AC1161" s="314"/>
      <c r="AD1161" s="313"/>
      <c r="AE1161" s="313"/>
      <c r="AF1161" s="266"/>
      <c r="AG1161" s="314"/>
      <c r="AH1161" s="314"/>
      <c r="AI1161" s="314"/>
      <c r="AJ1161" s="266"/>
    </row>
    <row r="1162" spans="2:36" s="110" customFormat="1" ht="59.1" customHeight="1" x14ac:dyDescent="0.3">
      <c r="B1162" s="266"/>
      <c r="C1162" s="266"/>
      <c r="D1162" s="266"/>
      <c r="E1162" s="308"/>
      <c r="F1162" s="308"/>
      <c r="G1162" s="308"/>
      <c r="H1162" s="266"/>
      <c r="I1162" s="266"/>
      <c r="J1162" s="20" t="s">
        <v>127</v>
      </c>
      <c r="K1162" s="27" t="s">
        <v>128</v>
      </c>
      <c r="L1162" s="27" t="s">
        <v>85</v>
      </c>
      <c r="M1162" s="61">
        <v>40</v>
      </c>
      <c r="N1162" s="314"/>
      <c r="O1162" s="266"/>
      <c r="P1162" s="266"/>
      <c r="Q1162" s="266"/>
      <c r="R1162" s="408"/>
      <c r="S1162" s="408"/>
      <c r="T1162" s="312"/>
      <c r="U1162" s="312"/>
      <c r="V1162" s="288"/>
      <c r="W1162" s="284"/>
      <c r="X1162" s="284"/>
      <c r="Y1162" s="284"/>
      <c r="Z1162" s="284"/>
      <c r="AA1162" s="284"/>
      <c r="AB1162" s="284"/>
      <c r="AC1162" s="314"/>
      <c r="AD1162" s="313"/>
      <c r="AE1162" s="313"/>
      <c r="AF1162" s="266"/>
      <c r="AG1162" s="314"/>
      <c r="AH1162" s="314"/>
      <c r="AI1162" s="314"/>
      <c r="AJ1162" s="266"/>
    </row>
    <row r="1163" spans="2:36" s="110" customFormat="1" ht="128.25" customHeight="1" x14ac:dyDescent="0.3">
      <c r="B1163" s="266" t="s">
        <v>1068</v>
      </c>
      <c r="C1163" s="266" t="s">
        <v>226</v>
      </c>
      <c r="D1163" s="266" t="s">
        <v>106</v>
      </c>
      <c r="E1163" s="308" t="s">
        <v>67</v>
      </c>
      <c r="F1163" s="308" t="s">
        <v>802</v>
      </c>
      <c r="G1163" s="308" t="s">
        <v>147</v>
      </c>
      <c r="H1163" s="266" t="s">
        <v>70</v>
      </c>
      <c r="I1163" s="266" t="s">
        <v>79</v>
      </c>
      <c r="J1163" s="56" t="s">
        <v>208</v>
      </c>
      <c r="K1163" s="57" t="s">
        <v>107</v>
      </c>
      <c r="L1163" s="57" t="s">
        <v>86</v>
      </c>
      <c r="M1163" s="57">
        <v>40</v>
      </c>
      <c r="N1163" s="314" t="s">
        <v>108</v>
      </c>
      <c r="O1163" s="266" t="s">
        <v>361</v>
      </c>
      <c r="P1163" s="266" t="s">
        <v>75</v>
      </c>
      <c r="Q1163" s="266" t="s">
        <v>76</v>
      </c>
      <c r="R1163" s="408" t="s">
        <v>77</v>
      </c>
      <c r="S1163" s="408" t="s">
        <v>109</v>
      </c>
      <c r="T1163" s="312">
        <f>V1163+Y1163</f>
        <v>32100</v>
      </c>
      <c r="U1163" s="312">
        <f>T1163</f>
        <v>32100</v>
      </c>
      <c r="V1163" s="283">
        <v>16050</v>
      </c>
      <c r="W1163" s="284" t="s">
        <v>79</v>
      </c>
      <c r="X1163" s="284" t="s">
        <v>79</v>
      </c>
      <c r="Y1163" s="284">
        <v>16050</v>
      </c>
      <c r="Z1163" s="284" t="s">
        <v>98</v>
      </c>
      <c r="AA1163" s="284" t="s">
        <v>79</v>
      </c>
      <c r="AB1163" s="284">
        <v>2791.3</v>
      </c>
      <c r="AC1163" s="314" t="s">
        <v>149</v>
      </c>
      <c r="AD1163" s="313">
        <f>V1163+Y1163</f>
        <v>32100</v>
      </c>
      <c r="AE1163" s="313" t="s">
        <v>79</v>
      </c>
      <c r="AF1163" s="314" t="s">
        <v>79</v>
      </c>
      <c r="AG1163" s="314" t="s">
        <v>33</v>
      </c>
      <c r="AH1163" s="314" t="s">
        <v>167</v>
      </c>
      <c r="AI1163" s="314" t="s">
        <v>233</v>
      </c>
      <c r="AJ1163" s="314"/>
    </row>
    <row r="1164" spans="2:36" s="110" customFormat="1" ht="57" customHeight="1" x14ac:dyDescent="0.3">
      <c r="B1164" s="266"/>
      <c r="C1164" s="266"/>
      <c r="D1164" s="266"/>
      <c r="E1164" s="308"/>
      <c r="F1164" s="308"/>
      <c r="G1164" s="308"/>
      <c r="H1164" s="266"/>
      <c r="I1164" s="266"/>
      <c r="J1164" s="20" t="s">
        <v>111</v>
      </c>
      <c r="K1164" s="27" t="s">
        <v>112</v>
      </c>
      <c r="L1164" s="27" t="s">
        <v>85</v>
      </c>
      <c r="M1164" s="27">
        <v>1</v>
      </c>
      <c r="N1164" s="314"/>
      <c r="O1164" s="266"/>
      <c r="P1164" s="266"/>
      <c r="Q1164" s="266"/>
      <c r="R1164" s="408"/>
      <c r="S1164" s="408"/>
      <c r="T1164" s="312"/>
      <c r="U1164" s="312"/>
      <c r="V1164" s="287"/>
      <c r="W1164" s="284"/>
      <c r="X1164" s="284"/>
      <c r="Y1164" s="284"/>
      <c r="Z1164" s="284"/>
      <c r="AA1164" s="284"/>
      <c r="AB1164" s="284"/>
      <c r="AC1164" s="314"/>
      <c r="AD1164" s="313"/>
      <c r="AE1164" s="313"/>
      <c r="AF1164" s="266"/>
      <c r="AG1164" s="314"/>
      <c r="AH1164" s="314"/>
      <c r="AI1164" s="314"/>
      <c r="AJ1164" s="266"/>
    </row>
    <row r="1165" spans="2:36" s="110" customFormat="1" ht="59.1" customHeight="1" x14ac:dyDescent="0.3">
      <c r="B1165" s="266"/>
      <c r="C1165" s="266"/>
      <c r="D1165" s="266"/>
      <c r="E1165" s="308"/>
      <c r="F1165" s="308"/>
      <c r="G1165" s="308"/>
      <c r="H1165" s="266"/>
      <c r="I1165" s="266"/>
      <c r="J1165" s="20" t="s">
        <v>127</v>
      </c>
      <c r="K1165" s="27" t="s">
        <v>128</v>
      </c>
      <c r="L1165" s="27" t="s">
        <v>85</v>
      </c>
      <c r="M1165" s="61">
        <v>15</v>
      </c>
      <c r="N1165" s="314"/>
      <c r="O1165" s="266"/>
      <c r="P1165" s="266"/>
      <c r="Q1165" s="266"/>
      <c r="R1165" s="408"/>
      <c r="S1165" s="408"/>
      <c r="T1165" s="312"/>
      <c r="U1165" s="312"/>
      <c r="V1165" s="288"/>
      <c r="W1165" s="284"/>
      <c r="X1165" s="284"/>
      <c r="Y1165" s="284"/>
      <c r="Z1165" s="284"/>
      <c r="AA1165" s="284"/>
      <c r="AB1165" s="284"/>
      <c r="AC1165" s="314"/>
      <c r="AD1165" s="313"/>
      <c r="AE1165" s="313"/>
      <c r="AF1165" s="266"/>
      <c r="AG1165" s="314"/>
      <c r="AH1165" s="314"/>
      <c r="AI1165" s="314"/>
      <c r="AJ1165" s="266"/>
    </row>
    <row r="1166" spans="2:36" s="90" customFormat="1" ht="70.5" customHeight="1" x14ac:dyDescent="0.3">
      <c r="B1166" s="225" t="s">
        <v>1105</v>
      </c>
      <c r="C1166" s="225" t="s">
        <v>222</v>
      </c>
      <c r="D1166" s="225" t="s">
        <v>66</v>
      </c>
      <c r="E1166" s="227" t="s">
        <v>67</v>
      </c>
      <c r="F1166" s="227" t="s">
        <v>803</v>
      </c>
      <c r="G1166" s="227" t="s">
        <v>69</v>
      </c>
      <c r="H1166" s="225" t="s">
        <v>70</v>
      </c>
      <c r="I1166" s="225" t="s">
        <v>79</v>
      </c>
      <c r="J1166" s="11" t="s">
        <v>113</v>
      </c>
      <c r="K1166" s="7" t="s">
        <v>114</v>
      </c>
      <c r="L1166" s="7" t="s">
        <v>115</v>
      </c>
      <c r="M1166" s="7">
        <v>3</v>
      </c>
      <c r="N1166" s="273" t="s">
        <v>108</v>
      </c>
      <c r="O1166" s="225" t="s">
        <v>361</v>
      </c>
      <c r="P1166" s="225" t="s">
        <v>75</v>
      </c>
      <c r="Q1166" s="225" t="s">
        <v>76</v>
      </c>
      <c r="R1166" s="274" t="s">
        <v>77</v>
      </c>
      <c r="S1166" s="274" t="s">
        <v>109</v>
      </c>
      <c r="T1166" s="275">
        <f>V1166+Y1166</f>
        <v>151940</v>
      </c>
      <c r="U1166" s="275">
        <f>T1166/M1167</f>
        <v>75970</v>
      </c>
      <c r="V1166" s="276">
        <v>75970</v>
      </c>
      <c r="W1166" s="276" t="s">
        <v>79</v>
      </c>
      <c r="X1166" s="276" t="s">
        <v>79</v>
      </c>
      <c r="Y1166" s="276">
        <v>75970</v>
      </c>
      <c r="Z1166" s="276" t="s">
        <v>79</v>
      </c>
      <c r="AA1166" s="276" t="s">
        <v>79</v>
      </c>
      <c r="AB1166" s="276">
        <v>13212.17</v>
      </c>
      <c r="AC1166" s="273" t="s">
        <v>80</v>
      </c>
      <c r="AD1166" s="272">
        <f>V1166+Y1166</f>
        <v>151940</v>
      </c>
      <c r="AE1166" s="272" t="s">
        <v>79</v>
      </c>
      <c r="AF1166" s="273" t="s">
        <v>79</v>
      </c>
      <c r="AG1166" s="273" t="s">
        <v>33</v>
      </c>
      <c r="AH1166" s="273" t="s">
        <v>167</v>
      </c>
      <c r="AI1166" s="273" t="s">
        <v>233</v>
      </c>
      <c r="AJ1166" s="273"/>
    </row>
    <row r="1167" spans="2:36" s="90" customFormat="1" ht="55.2" x14ac:dyDescent="0.3">
      <c r="B1167" s="225"/>
      <c r="C1167" s="225"/>
      <c r="D1167" s="225"/>
      <c r="E1167" s="227"/>
      <c r="F1167" s="227"/>
      <c r="G1167" s="227"/>
      <c r="H1167" s="225"/>
      <c r="I1167" s="225"/>
      <c r="J1167" s="11" t="s">
        <v>116</v>
      </c>
      <c r="K1167" s="7" t="s">
        <v>117</v>
      </c>
      <c r="L1167" s="7" t="s">
        <v>85</v>
      </c>
      <c r="M1167" s="7">
        <v>2</v>
      </c>
      <c r="N1167" s="273"/>
      <c r="O1167" s="225"/>
      <c r="P1167" s="225"/>
      <c r="Q1167" s="225"/>
      <c r="R1167" s="274"/>
      <c r="S1167" s="274"/>
      <c r="T1167" s="275"/>
      <c r="U1167" s="275"/>
      <c r="V1167" s="276"/>
      <c r="W1167" s="276"/>
      <c r="X1167" s="276"/>
      <c r="Y1167" s="276"/>
      <c r="Z1167" s="276"/>
      <c r="AA1167" s="276"/>
      <c r="AB1167" s="276"/>
      <c r="AC1167" s="273"/>
      <c r="AD1167" s="272"/>
      <c r="AE1167" s="272"/>
      <c r="AF1167" s="225"/>
      <c r="AG1167" s="273"/>
      <c r="AH1167" s="273"/>
      <c r="AI1167" s="273"/>
      <c r="AJ1167" s="225"/>
    </row>
    <row r="1168" spans="2:36" s="90" customFormat="1" ht="41.4" x14ac:dyDescent="0.3">
      <c r="B1168" s="225"/>
      <c r="C1168" s="225"/>
      <c r="D1168" s="225"/>
      <c r="E1168" s="227"/>
      <c r="F1168" s="227"/>
      <c r="G1168" s="227"/>
      <c r="H1168" s="225"/>
      <c r="I1168" s="225"/>
      <c r="J1168" s="11" t="s">
        <v>209</v>
      </c>
      <c r="K1168" s="7" t="s">
        <v>118</v>
      </c>
      <c r="L1168" s="7" t="s">
        <v>119</v>
      </c>
      <c r="M1168" s="7">
        <v>2</v>
      </c>
      <c r="N1168" s="273"/>
      <c r="O1168" s="225"/>
      <c r="P1168" s="225"/>
      <c r="Q1168" s="225"/>
      <c r="R1168" s="274"/>
      <c r="S1168" s="274"/>
      <c r="T1168" s="275"/>
      <c r="U1168" s="275"/>
      <c r="V1168" s="276"/>
      <c r="W1168" s="276"/>
      <c r="X1168" s="276"/>
      <c r="Y1168" s="276"/>
      <c r="Z1168" s="276"/>
      <c r="AA1168" s="276"/>
      <c r="AB1168" s="276"/>
      <c r="AC1168" s="273"/>
      <c r="AD1168" s="272"/>
      <c r="AE1168" s="272"/>
      <c r="AF1168" s="225"/>
      <c r="AG1168" s="273"/>
      <c r="AH1168" s="273"/>
      <c r="AI1168" s="273"/>
      <c r="AJ1168" s="225"/>
    </row>
    <row r="1169" spans="2:36" s="90" customFormat="1" ht="41.7" customHeight="1" x14ac:dyDescent="0.3">
      <c r="B1169" s="225"/>
      <c r="C1169" s="225"/>
      <c r="D1169" s="225"/>
      <c r="E1169" s="227"/>
      <c r="F1169" s="227"/>
      <c r="G1169" s="227"/>
      <c r="H1169" s="225"/>
      <c r="I1169" s="225"/>
      <c r="J1169" s="11" t="s">
        <v>120</v>
      </c>
      <c r="K1169" s="7" t="s">
        <v>121</v>
      </c>
      <c r="L1169" s="7" t="s">
        <v>119</v>
      </c>
      <c r="M1169" s="7">
        <v>2</v>
      </c>
      <c r="N1169" s="273"/>
      <c r="O1169" s="225"/>
      <c r="P1169" s="225"/>
      <c r="Q1169" s="225"/>
      <c r="R1169" s="274"/>
      <c r="S1169" s="274"/>
      <c r="T1169" s="275"/>
      <c r="U1169" s="275"/>
      <c r="V1169" s="276"/>
      <c r="W1169" s="276"/>
      <c r="X1169" s="276"/>
      <c r="Y1169" s="276"/>
      <c r="Z1169" s="276"/>
      <c r="AA1169" s="276"/>
      <c r="AB1169" s="276"/>
      <c r="AC1169" s="273"/>
      <c r="AD1169" s="272"/>
      <c r="AE1169" s="272"/>
      <c r="AF1169" s="225"/>
      <c r="AG1169" s="273"/>
      <c r="AH1169" s="273"/>
      <c r="AI1169" s="273"/>
      <c r="AJ1169" s="225"/>
    </row>
    <row r="1170" spans="2:36" s="79" customFormat="1" ht="95.1" customHeight="1" x14ac:dyDescent="0.3">
      <c r="B1170" s="225" t="s">
        <v>1106</v>
      </c>
      <c r="C1170" s="225" t="s">
        <v>228</v>
      </c>
      <c r="D1170" s="225" t="s">
        <v>106</v>
      </c>
      <c r="E1170" s="227" t="s">
        <v>67</v>
      </c>
      <c r="F1170" s="227" t="s">
        <v>802</v>
      </c>
      <c r="G1170" s="227" t="s">
        <v>147</v>
      </c>
      <c r="H1170" s="225" t="s">
        <v>70</v>
      </c>
      <c r="I1170" s="225" t="s">
        <v>79</v>
      </c>
      <c r="J1170" s="11" t="s">
        <v>208</v>
      </c>
      <c r="K1170" s="7" t="s">
        <v>107</v>
      </c>
      <c r="L1170" s="7" t="s">
        <v>86</v>
      </c>
      <c r="M1170" s="7">
        <v>40</v>
      </c>
      <c r="N1170" s="273" t="s">
        <v>108</v>
      </c>
      <c r="O1170" s="225" t="s">
        <v>361</v>
      </c>
      <c r="P1170" s="225" t="s">
        <v>75</v>
      </c>
      <c r="Q1170" s="225" t="s">
        <v>76</v>
      </c>
      <c r="R1170" s="274" t="s">
        <v>77</v>
      </c>
      <c r="S1170" s="274" t="s">
        <v>109</v>
      </c>
      <c r="T1170" s="275">
        <f>V1170+Y1170</f>
        <v>73575.7</v>
      </c>
      <c r="U1170" s="275">
        <f>T1170</f>
        <v>73575.7</v>
      </c>
      <c r="V1170" s="276">
        <v>36787.85</v>
      </c>
      <c r="W1170" s="276" t="s">
        <v>79</v>
      </c>
      <c r="X1170" s="276" t="s">
        <v>79</v>
      </c>
      <c r="Y1170" s="276">
        <v>36787.85</v>
      </c>
      <c r="Z1170" s="276" t="s">
        <v>98</v>
      </c>
      <c r="AA1170" s="276" t="s">
        <v>79</v>
      </c>
      <c r="AB1170" s="276">
        <v>6397.89</v>
      </c>
      <c r="AC1170" s="273" t="s">
        <v>149</v>
      </c>
      <c r="AD1170" s="272">
        <f>V1170+Y1170</f>
        <v>73575.7</v>
      </c>
      <c r="AE1170" s="272" t="s">
        <v>79</v>
      </c>
      <c r="AF1170" s="273" t="s">
        <v>79</v>
      </c>
      <c r="AG1170" s="273" t="s">
        <v>33</v>
      </c>
      <c r="AH1170" s="273" t="s">
        <v>167</v>
      </c>
      <c r="AI1170" s="273" t="s">
        <v>233</v>
      </c>
      <c r="AJ1170" s="273"/>
    </row>
    <row r="1171" spans="2:36" s="79" customFormat="1" ht="59.1" customHeight="1" x14ac:dyDescent="0.3">
      <c r="B1171" s="225"/>
      <c r="C1171" s="225"/>
      <c r="D1171" s="225"/>
      <c r="E1171" s="227"/>
      <c r="F1171" s="227"/>
      <c r="G1171" s="227"/>
      <c r="H1171" s="225"/>
      <c r="I1171" s="225"/>
      <c r="J1171" s="11" t="s">
        <v>111</v>
      </c>
      <c r="K1171" s="7" t="s">
        <v>112</v>
      </c>
      <c r="L1171" s="7" t="s">
        <v>85</v>
      </c>
      <c r="M1171" s="7">
        <v>1</v>
      </c>
      <c r="N1171" s="273"/>
      <c r="O1171" s="225"/>
      <c r="P1171" s="225"/>
      <c r="Q1171" s="225"/>
      <c r="R1171" s="274"/>
      <c r="S1171" s="274"/>
      <c r="T1171" s="275"/>
      <c r="U1171" s="275"/>
      <c r="V1171" s="276"/>
      <c r="W1171" s="276"/>
      <c r="X1171" s="276"/>
      <c r="Y1171" s="276"/>
      <c r="Z1171" s="276"/>
      <c r="AA1171" s="276"/>
      <c r="AB1171" s="276"/>
      <c r="AC1171" s="273"/>
      <c r="AD1171" s="272"/>
      <c r="AE1171" s="272"/>
      <c r="AF1171" s="225"/>
      <c r="AG1171" s="273"/>
      <c r="AH1171" s="273"/>
      <c r="AI1171" s="273"/>
      <c r="AJ1171" s="225"/>
    </row>
    <row r="1172" spans="2:36" s="79" customFormat="1" ht="66.599999999999994" customHeight="1" x14ac:dyDescent="0.3">
      <c r="B1172" s="225"/>
      <c r="C1172" s="225"/>
      <c r="D1172" s="225"/>
      <c r="E1172" s="227"/>
      <c r="F1172" s="227"/>
      <c r="G1172" s="227"/>
      <c r="H1172" s="225"/>
      <c r="I1172" s="225"/>
      <c r="J1172" s="11" t="s">
        <v>127</v>
      </c>
      <c r="K1172" s="7" t="s">
        <v>128</v>
      </c>
      <c r="L1172" s="7" t="s">
        <v>85</v>
      </c>
      <c r="M1172" s="63">
        <v>37</v>
      </c>
      <c r="N1172" s="273"/>
      <c r="O1172" s="225"/>
      <c r="P1172" s="225"/>
      <c r="Q1172" s="225"/>
      <c r="R1172" s="274"/>
      <c r="S1172" s="274"/>
      <c r="T1172" s="275"/>
      <c r="U1172" s="275"/>
      <c r="V1172" s="276"/>
      <c r="W1172" s="276"/>
      <c r="X1172" s="276"/>
      <c r="Y1172" s="276"/>
      <c r="Z1172" s="276"/>
      <c r="AA1172" s="276"/>
      <c r="AB1172" s="276"/>
      <c r="AC1172" s="273"/>
      <c r="AD1172" s="272"/>
      <c r="AE1172" s="272"/>
      <c r="AF1172" s="225"/>
      <c r="AG1172" s="273"/>
      <c r="AH1172" s="273"/>
      <c r="AI1172" s="273"/>
      <c r="AJ1172" s="225"/>
    </row>
    <row r="1173" spans="2:36" s="79" customFormat="1" ht="99" customHeight="1" x14ac:dyDescent="0.3">
      <c r="B1173" s="225" t="s">
        <v>1107</v>
      </c>
      <c r="C1173" s="225" t="s">
        <v>226</v>
      </c>
      <c r="D1173" s="225" t="s">
        <v>106</v>
      </c>
      <c r="E1173" s="227" t="s">
        <v>67</v>
      </c>
      <c r="F1173" s="227" t="s">
        <v>802</v>
      </c>
      <c r="G1173" s="227" t="s">
        <v>147</v>
      </c>
      <c r="H1173" s="225" t="s">
        <v>70</v>
      </c>
      <c r="I1173" s="225" t="s">
        <v>79</v>
      </c>
      <c r="J1173" s="28" t="s">
        <v>208</v>
      </c>
      <c r="K1173" s="14" t="s">
        <v>107</v>
      </c>
      <c r="L1173" s="14" t="s">
        <v>86</v>
      </c>
      <c r="M1173" s="14">
        <v>40</v>
      </c>
      <c r="N1173" s="273" t="s">
        <v>108</v>
      </c>
      <c r="O1173" s="225" t="s">
        <v>361</v>
      </c>
      <c r="P1173" s="225" t="s">
        <v>75</v>
      </c>
      <c r="Q1173" s="225" t="s">
        <v>76</v>
      </c>
      <c r="R1173" s="274" t="s">
        <v>77</v>
      </c>
      <c r="S1173" s="274" t="s">
        <v>109</v>
      </c>
      <c r="T1173" s="275">
        <f>V1173+Y1173</f>
        <v>39440.18</v>
      </c>
      <c r="U1173" s="275">
        <f>T1173/1</f>
        <v>39440.18</v>
      </c>
      <c r="V1173" s="238">
        <v>19720.09</v>
      </c>
      <c r="W1173" s="276" t="s">
        <v>79</v>
      </c>
      <c r="X1173" s="276" t="s">
        <v>79</v>
      </c>
      <c r="Y1173" s="276">
        <v>19720.09</v>
      </c>
      <c r="Z1173" s="276" t="s">
        <v>98</v>
      </c>
      <c r="AA1173" s="276" t="s">
        <v>79</v>
      </c>
      <c r="AB1173" s="276">
        <v>3429.58</v>
      </c>
      <c r="AC1173" s="273" t="s">
        <v>149</v>
      </c>
      <c r="AD1173" s="272">
        <f>V1173+Y1173</f>
        <v>39440.18</v>
      </c>
      <c r="AE1173" s="272" t="s">
        <v>79</v>
      </c>
      <c r="AF1173" s="273" t="s">
        <v>79</v>
      </c>
      <c r="AG1173" s="273" t="s">
        <v>33</v>
      </c>
      <c r="AH1173" s="273" t="s">
        <v>167</v>
      </c>
      <c r="AI1173" s="273" t="s">
        <v>233</v>
      </c>
      <c r="AJ1173" s="273"/>
    </row>
    <row r="1174" spans="2:36" s="79" customFormat="1" ht="58.2" customHeight="1" x14ac:dyDescent="0.3">
      <c r="B1174" s="225"/>
      <c r="C1174" s="225"/>
      <c r="D1174" s="225"/>
      <c r="E1174" s="227"/>
      <c r="F1174" s="227"/>
      <c r="G1174" s="227"/>
      <c r="H1174" s="225"/>
      <c r="I1174" s="225"/>
      <c r="J1174" s="11" t="s">
        <v>111</v>
      </c>
      <c r="K1174" s="7" t="s">
        <v>112</v>
      </c>
      <c r="L1174" s="7" t="s">
        <v>85</v>
      </c>
      <c r="M1174" s="7">
        <v>1</v>
      </c>
      <c r="N1174" s="273"/>
      <c r="O1174" s="225"/>
      <c r="P1174" s="225"/>
      <c r="Q1174" s="225"/>
      <c r="R1174" s="274"/>
      <c r="S1174" s="274"/>
      <c r="T1174" s="275"/>
      <c r="U1174" s="275"/>
      <c r="V1174" s="239"/>
      <c r="W1174" s="276"/>
      <c r="X1174" s="276"/>
      <c r="Y1174" s="276"/>
      <c r="Z1174" s="276"/>
      <c r="AA1174" s="276"/>
      <c r="AB1174" s="276"/>
      <c r="AC1174" s="273"/>
      <c r="AD1174" s="272"/>
      <c r="AE1174" s="272"/>
      <c r="AF1174" s="225"/>
      <c r="AG1174" s="273"/>
      <c r="AH1174" s="273"/>
      <c r="AI1174" s="273"/>
      <c r="AJ1174" s="225"/>
    </row>
    <row r="1175" spans="2:36" s="79" customFormat="1" ht="59.1" customHeight="1" x14ac:dyDescent="0.3">
      <c r="B1175" s="225"/>
      <c r="C1175" s="225"/>
      <c r="D1175" s="225"/>
      <c r="E1175" s="227"/>
      <c r="F1175" s="227"/>
      <c r="G1175" s="227"/>
      <c r="H1175" s="225"/>
      <c r="I1175" s="225"/>
      <c r="J1175" s="11" t="s">
        <v>127</v>
      </c>
      <c r="K1175" s="7" t="s">
        <v>128</v>
      </c>
      <c r="L1175" s="7" t="s">
        <v>85</v>
      </c>
      <c r="M1175" s="63">
        <v>20</v>
      </c>
      <c r="N1175" s="273"/>
      <c r="O1175" s="225"/>
      <c r="P1175" s="225"/>
      <c r="Q1175" s="225"/>
      <c r="R1175" s="274"/>
      <c r="S1175" s="274"/>
      <c r="T1175" s="275"/>
      <c r="U1175" s="275"/>
      <c r="V1175" s="240"/>
      <c r="W1175" s="276"/>
      <c r="X1175" s="276"/>
      <c r="Y1175" s="276"/>
      <c r="Z1175" s="276"/>
      <c r="AA1175" s="276"/>
      <c r="AB1175" s="276"/>
      <c r="AC1175" s="273"/>
      <c r="AD1175" s="272"/>
      <c r="AE1175" s="272"/>
      <c r="AF1175" s="225"/>
      <c r="AG1175" s="273"/>
      <c r="AH1175" s="273"/>
      <c r="AI1175" s="273"/>
      <c r="AJ1175" s="225"/>
    </row>
    <row r="1176" spans="2:36" s="79" customFormat="1" ht="82.5" customHeight="1" x14ac:dyDescent="0.3">
      <c r="B1176" s="291" t="s">
        <v>1069</v>
      </c>
      <c r="C1176" s="291" t="s">
        <v>735</v>
      </c>
      <c r="D1176" s="291" t="s">
        <v>66</v>
      </c>
      <c r="E1176" s="305" t="s">
        <v>67</v>
      </c>
      <c r="F1176" s="308" t="s">
        <v>803</v>
      </c>
      <c r="G1176" s="305" t="s">
        <v>666</v>
      </c>
      <c r="H1176" s="291" t="s">
        <v>70</v>
      </c>
      <c r="I1176" s="266" t="s">
        <v>79</v>
      </c>
      <c r="J1176" s="20" t="s">
        <v>113</v>
      </c>
      <c r="K1176" s="27" t="s">
        <v>114</v>
      </c>
      <c r="L1176" s="27" t="s">
        <v>115</v>
      </c>
      <c r="M1176" s="27">
        <v>2</v>
      </c>
      <c r="N1176" s="285" t="s">
        <v>686</v>
      </c>
      <c r="O1176" s="291" t="s">
        <v>687</v>
      </c>
      <c r="P1176" s="291" t="s">
        <v>75</v>
      </c>
      <c r="Q1176" s="291" t="s">
        <v>76</v>
      </c>
      <c r="R1176" s="291" t="s">
        <v>77</v>
      </c>
      <c r="S1176" s="478" t="s">
        <v>109</v>
      </c>
      <c r="T1176" s="480">
        <f>+V1176+Y1176</f>
        <v>151940</v>
      </c>
      <c r="U1176" s="480">
        <f>T1176/2</f>
        <v>75970</v>
      </c>
      <c r="V1176" s="313">
        <v>75970</v>
      </c>
      <c r="W1176" s="283" t="s">
        <v>98</v>
      </c>
      <c r="X1176" s="283" t="s">
        <v>98</v>
      </c>
      <c r="Y1176" s="313">
        <v>75970</v>
      </c>
      <c r="Z1176" s="283" t="s">
        <v>98</v>
      </c>
      <c r="AA1176" s="283" t="s">
        <v>98</v>
      </c>
      <c r="AB1176" s="293">
        <f>6159.73*2</f>
        <v>12319.46</v>
      </c>
      <c r="AC1176" s="285" t="s">
        <v>80</v>
      </c>
      <c r="AD1176" s="353">
        <f>+V1176+Y1176</f>
        <v>151940</v>
      </c>
      <c r="AE1176" s="283" t="s">
        <v>98</v>
      </c>
      <c r="AF1176" s="283" t="s">
        <v>98</v>
      </c>
      <c r="AG1176" s="285" t="s">
        <v>33</v>
      </c>
      <c r="AH1176" s="285" t="s">
        <v>157</v>
      </c>
      <c r="AI1176" s="285" t="s">
        <v>158</v>
      </c>
      <c r="AJ1176" s="291"/>
    </row>
    <row r="1177" spans="2:36" s="79" customFormat="1" ht="69" customHeight="1" x14ac:dyDescent="0.3">
      <c r="B1177" s="289"/>
      <c r="C1177" s="289"/>
      <c r="D1177" s="289"/>
      <c r="E1177" s="306"/>
      <c r="F1177" s="308"/>
      <c r="G1177" s="306"/>
      <c r="H1177" s="289"/>
      <c r="I1177" s="266"/>
      <c r="J1177" s="20" t="s">
        <v>116</v>
      </c>
      <c r="K1177" s="27" t="s">
        <v>117</v>
      </c>
      <c r="L1177" s="27" t="s">
        <v>85</v>
      </c>
      <c r="M1177" s="27">
        <v>2</v>
      </c>
      <c r="N1177" s="296"/>
      <c r="O1177" s="289"/>
      <c r="P1177" s="289"/>
      <c r="Q1177" s="289"/>
      <c r="R1177" s="289"/>
      <c r="S1177" s="479"/>
      <c r="T1177" s="480"/>
      <c r="U1177" s="480"/>
      <c r="V1177" s="313"/>
      <c r="W1177" s="287"/>
      <c r="X1177" s="287"/>
      <c r="Y1177" s="313"/>
      <c r="Z1177" s="287"/>
      <c r="AA1177" s="287"/>
      <c r="AB1177" s="294"/>
      <c r="AC1177" s="296"/>
      <c r="AD1177" s="354"/>
      <c r="AE1177" s="287"/>
      <c r="AF1177" s="287"/>
      <c r="AG1177" s="296"/>
      <c r="AH1177" s="296"/>
      <c r="AI1177" s="296"/>
      <c r="AJ1177" s="289"/>
    </row>
    <row r="1178" spans="2:36" s="79" customFormat="1" ht="59.1" customHeight="1" x14ac:dyDescent="0.3">
      <c r="B1178" s="289"/>
      <c r="C1178" s="289"/>
      <c r="D1178" s="289"/>
      <c r="E1178" s="306"/>
      <c r="F1178" s="308"/>
      <c r="G1178" s="306"/>
      <c r="H1178" s="289"/>
      <c r="I1178" s="266"/>
      <c r="J1178" s="20" t="s">
        <v>209</v>
      </c>
      <c r="K1178" s="27" t="s">
        <v>118</v>
      </c>
      <c r="L1178" s="27" t="s">
        <v>119</v>
      </c>
      <c r="M1178" s="27">
        <v>2</v>
      </c>
      <c r="N1178" s="296"/>
      <c r="O1178" s="289"/>
      <c r="P1178" s="289"/>
      <c r="Q1178" s="289"/>
      <c r="R1178" s="289"/>
      <c r="S1178" s="479"/>
      <c r="T1178" s="480"/>
      <c r="U1178" s="480"/>
      <c r="V1178" s="313"/>
      <c r="W1178" s="287"/>
      <c r="X1178" s="287"/>
      <c r="Y1178" s="313"/>
      <c r="Z1178" s="287"/>
      <c r="AA1178" s="287"/>
      <c r="AB1178" s="294"/>
      <c r="AC1178" s="296"/>
      <c r="AD1178" s="354"/>
      <c r="AE1178" s="287"/>
      <c r="AF1178" s="287"/>
      <c r="AG1178" s="296"/>
      <c r="AH1178" s="296"/>
      <c r="AI1178" s="296"/>
      <c r="AJ1178" s="289"/>
    </row>
    <row r="1179" spans="2:36" s="79" customFormat="1" ht="59.1" customHeight="1" x14ac:dyDescent="0.3">
      <c r="B1179" s="290"/>
      <c r="C1179" s="290"/>
      <c r="D1179" s="290"/>
      <c r="E1179" s="307"/>
      <c r="F1179" s="308"/>
      <c r="G1179" s="307"/>
      <c r="H1179" s="290"/>
      <c r="I1179" s="266"/>
      <c r="J1179" s="20" t="s">
        <v>120</v>
      </c>
      <c r="K1179" s="27" t="s">
        <v>121</v>
      </c>
      <c r="L1179" s="27" t="s">
        <v>119</v>
      </c>
      <c r="M1179" s="61">
        <v>2</v>
      </c>
      <c r="N1179" s="297"/>
      <c r="O1179" s="290"/>
      <c r="P1179" s="290"/>
      <c r="Q1179" s="290"/>
      <c r="R1179" s="290"/>
      <c r="S1179" s="439"/>
      <c r="T1179" s="480"/>
      <c r="U1179" s="480"/>
      <c r="V1179" s="313"/>
      <c r="W1179" s="288"/>
      <c r="X1179" s="288"/>
      <c r="Y1179" s="313"/>
      <c r="Z1179" s="288"/>
      <c r="AA1179" s="288"/>
      <c r="AB1179" s="295"/>
      <c r="AC1179" s="297"/>
      <c r="AD1179" s="355"/>
      <c r="AE1179" s="288"/>
      <c r="AF1179" s="288"/>
      <c r="AG1179" s="297"/>
      <c r="AH1179" s="297"/>
      <c r="AI1179" s="297"/>
      <c r="AJ1179" s="290"/>
    </row>
    <row r="1180" spans="2:36" s="79" customFormat="1" ht="124.5" customHeight="1" x14ac:dyDescent="0.3">
      <c r="B1180" s="261" t="s">
        <v>668</v>
      </c>
      <c r="C1180" s="261" t="s">
        <v>736</v>
      </c>
      <c r="D1180" s="261" t="s">
        <v>66</v>
      </c>
      <c r="E1180" s="311" t="s">
        <v>67</v>
      </c>
      <c r="F1180" s="227" t="s">
        <v>802</v>
      </c>
      <c r="G1180" s="469" t="s">
        <v>1070</v>
      </c>
      <c r="H1180" s="261" t="s">
        <v>70</v>
      </c>
      <c r="I1180" s="225" t="s">
        <v>79</v>
      </c>
      <c r="J1180" s="28" t="s">
        <v>208</v>
      </c>
      <c r="K1180" s="14" t="s">
        <v>107</v>
      </c>
      <c r="L1180" s="14" t="s">
        <v>86</v>
      </c>
      <c r="M1180" s="14">
        <v>40</v>
      </c>
      <c r="N1180" s="232" t="s">
        <v>686</v>
      </c>
      <c r="O1180" s="261" t="s">
        <v>361</v>
      </c>
      <c r="P1180" s="261" t="s">
        <v>75</v>
      </c>
      <c r="Q1180" s="261" t="s">
        <v>76</v>
      </c>
      <c r="R1180" s="261" t="s">
        <v>77</v>
      </c>
      <c r="S1180" s="309" t="s">
        <v>109</v>
      </c>
      <c r="T1180" s="378">
        <f>+V1180+Y1180</f>
        <v>192599.92</v>
      </c>
      <c r="U1180" s="378">
        <f>T1180/2</f>
        <v>96299.96</v>
      </c>
      <c r="V1180" s="257">
        <v>96299.96</v>
      </c>
      <c r="W1180" s="238" t="s">
        <v>98</v>
      </c>
      <c r="X1180" s="238" t="s">
        <v>98</v>
      </c>
      <c r="Y1180" s="257">
        <v>96299.96</v>
      </c>
      <c r="Z1180" s="238" t="s">
        <v>98</v>
      </c>
      <c r="AA1180" s="238" t="s">
        <v>98</v>
      </c>
      <c r="AB1180" s="390">
        <v>15616.21</v>
      </c>
      <c r="AC1180" s="232" t="s">
        <v>149</v>
      </c>
      <c r="AD1180" s="500">
        <f>+V1180+Y1180</f>
        <v>192599.92</v>
      </c>
      <c r="AE1180" s="238" t="s">
        <v>98</v>
      </c>
      <c r="AF1180" s="238" t="s">
        <v>98</v>
      </c>
      <c r="AG1180" s="232" t="s">
        <v>33</v>
      </c>
      <c r="AH1180" s="267" t="s">
        <v>157</v>
      </c>
      <c r="AI1180" s="267" t="s">
        <v>158</v>
      </c>
      <c r="AJ1180" s="261"/>
    </row>
    <row r="1181" spans="2:36" s="79" customFormat="1" ht="95.7" customHeight="1" x14ac:dyDescent="0.3">
      <c r="B1181" s="241"/>
      <c r="C1181" s="241"/>
      <c r="D1181" s="241"/>
      <c r="E1181" s="249"/>
      <c r="F1181" s="227"/>
      <c r="G1181" s="484"/>
      <c r="H1181" s="241"/>
      <c r="I1181" s="225"/>
      <c r="J1181" s="11" t="s">
        <v>111</v>
      </c>
      <c r="K1181" s="7" t="s">
        <v>676</v>
      </c>
      <c r="L1181" s="11" t="s">
        <v>677</v>
      </c>
      <c r="M1181" s="112" t="s">
        <v>678</v>
      </c>
      <c r="N1181" s="233"/>
      <c r="O1181" s="241"/>
      <c r="P1181" s="241"/>
      <c r="Q1181" s="241"/>
      <c r="R1181" s="241"/>
      <c r="S1181" s="255"/>
      <c r="T1181" s="378"/>
      <c r="U1181" s="378"/>
      <c r="V1181" s="257"/>
      <c r="W1181" s="239"/>
      <c r="X1181" s="239"/>
      <c r="Y1181" s="257"/>
      <c r="Z1181" s="239"/>
      <c r="AA1181" s="239"/>
      <c r="AB1181" s="394"/>
      <c r="AC1181" s="233"/>
      <c r="AD1181" s="501"/>
      <c r="AE1181" s="239"/>
      <c r="AF1181" s="239"/>
      <c r="AG1181" s="233"/>
      <c r="AH1181" s="268"/>
      <c r="AI1181" s="268"/>
      <c r="AJ1181" s="241"/>
    </row>
    <row r="1182" spans="2:36" s="79" customFormat="1" ht="99" customHeight="1" x14ac:dyDescent="0.3">
      <c r="B1182" s="242"/>
      <c r="C1182" s="242"/>
      <c r="D1182" s="242"/>
      <c r="E1182" s="265"/>
      <c r="F1182" s="227"/>
      <c r="G1182" s="485"/>
      <c r="H1182" s="242"/>
      <c r="I1182" s="225"/>
      <c r="J1182" s="11" t="s">
        <v>127</v>
      </c>
      <c r="K1182" s="7" t="s">
        <v>641</v>
      </c>
      <c r="L1182" s="11" t="s">
        <v>679</v>
      </c>
      <c r="M1182" s="7">
        <v>90</v>
      </c>
      <c r="N1182" s="234"/>
      <c r="O1182" s="242"/>
      <c r="P1182" s="242"/>
      <c r="Q1182" s="242"/>
      <c r="R1182" s="242"/>
      <c r="S1182" s="256"/>
      <c r="T1182" s="379"/>
      <c r="U1182" s="379"/>
      <c r="V1182" s="258"/>
      <c r="W1182" s="240"/>
      <c r="X1182" s="240"/>
      <c r="Y1182" s="258"/>
      <c r="Z1182" s="240"/>
      <c r="AA1182" s="240"/>
      <c r="AB1182" s="370"/>
      <c r="AC1182" s="234"/>
      <c r="AD1182" s="502"/>
      <c r="AE1182" s="240"/>
      <c r="AF1182" s="240"/>
      <c r="AG1182" s="234"/>
      <c r="AH1182" s="269"/>
      <c r="AI1182" s="269"/>
      <c r="AJ1182" s="242"/>
    </row>
    <row r="1183" spans="2:36" s="79" customFormat="1" ht="126.6" customHeight="1" x14ac:dyDescent="0.3">
      <c r="B1183" s="261" t="s">
        <v>669</v>
      </c>
      <c r="C1183" s="261" t="s">
        <v>737</v>
      </c>
      <c r="D1183" s="261" t="s">
        <v>66</v>
      </c>
      <c r="E1183" s="311" t="s">
        <v>67</v>
      </c>
      <c r="F1183" s="227" t="s">
        <v>802</v>
      </c>
      <c r="G1183" s="311" t="s">
        <v>667</v>
      </c>
      <c r="H1183" s="261" t="s">
        <v>70</v>
      </c>
      <c r="I1183" s="225" t="s">
        <v>79</v>
      </c>
      <c r="J1183" s="28" t="s">
        <v>208</v>
      </c>
      <c r="K1183" s="14" t="s">
        <v>107</v>
      </c>
      <c r="L1183" s="14" t="s">
        <v>86</v>
      </c>
      <c r="M1183" s="14">
        <v>40</v>
      </c>
      <c r="N1183" s="232" t="s">
        <v>686</v>
      </c>
      <c r="O1183" s="261" t="s">
        <v>361</v>
      </c>
      <c r="P1183" s="261" t="s">
        <v>75</v>
      </c>
      <c r="Q1183" s="261" t="s">
        <v>76</v>
      </c>
      <c r="R1183" s="261" t="s">
        <v>77</v>
      </c>
      <c r="S1183" s="309" t="s">
        <v>109</v>
      </c>
      <c r="T1183" s="378">
        <f>+V1183+Y1183</f>
        <v>53499.9</v>
      </c>
      <c r="U1183" s="377">
        <f>T1183</f>
        <v>53499.9</v>
      </c>
      <c r="V1183" s="292">
        <v>26749.95</v>
      </c>
      <c r="W1183" s="238" t="s">
        <v>98</v>
      </c>
      <c r="X1183" s="238" t="s">
        <v>98</v>
      </c>
      <c r="Y1183" s="292">
        <v>26749.95</v>
      </c>
      <c r="Z1183" s="238" t="s">
        <v>98</v>
      </c>
      <c r="AA1183" s="238" t="s">
        <v>98</v>
      </c>
      <c r="AB1183" s="292">
        <v>4337.83</v>
      </c>
      <c r="AC1183" s="232" t="s">
        <v>149</v>
      </c>
      <c r="AD1183" s="500">
        <f>+V1183+Y1183</f>
        <v>53499.9</v>
      </c>
      <c r="AE1183" s="238" t="s">
        <v>98</v>
      </c>
      <c r="AF1183" s="238" t="s">
        <v>98</v>
      </c>
      <c r="AG1183" s="232" t="s">
        <v>33</v>
      </c>
      <c r="AH1183" s="267" t="s">
        <v>157</v>
      </c>
      <c r="AI1183" s="267" t="s">
        <v>158</v>
      </c>
      <c r="AJ1183" s="261"/>
    </row>
    <row r="1184" spans="2:36" s="79" customFormat="1" ht="59.1" customHeight="1" x14ac:dyDescent="0.3">
      <c r="B1184" s="241"/>
      <c r="C1184" s="241"/>
      <c r="D1184" s="241"/>
      <c r="E1184" s="249"/>
      <c r="F1184" s="227"/>
      <c r="G1184" s="249"/>
      <c r="H1184" s="241"/>
      <c r="I1184" s="225"/>
      <c r="J1184" s="11" t="s">
        <v>111</v>
      </c>
      <c r="K1184" s="7" t="s">
        <v>676</v>
      </c>
      <c r="L1184" s="11" t="s">
        <v>677</v>
      </c>
      <c r="M1184" s="112" t="s">
        <v>680</v>
      </c>
      <c r="N1184" s="233"/>
      <c r="O1184" s="241"/>
      <c r="P1184" s="241"/>
      <c r="Q1184" s="241"/>
      <c r="R1184" s="241"/>
      <c r="S1184" s="255"/>
      <c r="T1184" s="378"/>
      <c r="U1184" s="378"/>
      <c r="V1184" s="257"/>
      <c r="W1184" s="239"/>
      <c r="X1184" s="239"/>
      <c r="Y1184" s="257"/>
      <c r="Z1184" s="239"/>
      <c r="AA1184" s="239"/>
      <c r="AB1184" s="257"/>
      <c r="AC1184" s="233"/>
      <c r="AD1184" s="501"/>
      <c r="AE1184" s="239"/>
      <c r="AF1184" s="239"/>
      <c r="AG1184" s="233"/>
      <c r="AH1184" s="268"/>
      <c r="AI1184" s="268"/>
      <c r="AJ1184" s="241"/>
    </row>
    <row r="1185" spans="2:36" s="79" customFormat="1" ht="60.75" customHeight="1" x14ac:dyDescent="0.3">
      <c r="B1185" s="242"/>
      <c r="C1185" s="242"/>
      <c r="D1185" s="242"/>
      <c r="E1185" s="265"/>
      <c r="F1185" s="227"/>
      <c r="G1185" s="265"/>
      <c r="H1185" s="242"/>
      <c r="I1185" s="225"/>
      <c r="J1185" s="11" t="s">
        <v>127</v>
      </c>
      <c r="K1185" s="7" t="s">
        <v>641</v>
      </c>
      <c r="L1185" s="11" t="s">
        <v>679</v>
      </c>
      <c r="M1185" s="7">
        <v>25</v>
      </c>
      <c r="N1185" s="234"/>
      <c r="O1185" s="242"/>
      <c r="P1185" s="242"/>
      <c r="Q1185" s="242"/>
      <c r="R1185" s="242"/>
      <c r="S1185" s="256"/>
      <c r="T1185" s="379"/>
      <c r="U1185" s="379"/>
      <c r="V1185" s="258"/>
      <c r="W1185" s="240"/>
      <c r="X1185" s="240"/>
      <c r="Y1185" s="258"/>
      <c r="Z1185" s="240"/>
      <c r="AA1185" s="240"/>
      <c r="AB1185" s="258"/>
      <c r="AC1185" s="234"/>
      <c r="AD1185" s="502"/>
      <c r="AE1185" s="240"/>
      <c r="AF1185" s="240"/>
      <c r="AG1185" s="234"/>
      <c r="AH1185" s="269"/>
      <c r="AI1185" s="269"/>
      <c r="AJ1185" s="242"/>
    </row>
    <row r="1186" spans="2:36" s="79" customFormat="1" ht="119.1" customHeight="1" x14ac:dyDescent="0.3">
      <c r="B1186" s="291" t="s">
        <v>1071</v>
      </c>
      <c r="C1186" s="291" t="s">
        <v>738</v>
      </c>
      <c r="D1186" s="291" t="s">
        <v>66</v>
      </c>
      <c r="E1186" s="305" t="s">
        <v>67</v>
      </c>
      <c r="F1186" s="308" t="s">
        <v>802</v>
      </c>
      <c r="G1186" s="305" t="s">
        <v>667</v>
      </c>
      <c r="H1186" s="291" t="s">
        <v>70</v>
      </c>
      <c r="I1186" s="266" t="s">
        <v>79</v>
      </c>
      <c r="J1186" s="56" t="s">
        <v>208</v>
      </c>
      <c r="K1186" s="57" t="s">
        <v>107</v>
      </c>
      <c r="L1186" s="57" t="s">
        <v>86</v>
      </c>
      <c r="M1186" s="57">
        <v>40</v>
      </c>
      <c r="N1186" s="285" t="s">
        <v>686</v>
      </c>
      <c r="O1186" s="291" t="s">
        <v>361</v>
      </c>
      <c r="P1186" s="291" t="s">
        <v>75</v>
      </c>
      <c r="Q1186" s="291" t="s">
        <v>76</v>
      </c>
      <c r="R1186" s="291" t="s">
        <v>77</v>
      </c>
      <c r="S1186" s="478" t="s">
        <v>109</v>
      </c>
      <c r="T1186" s="354">
        <f>+V1186+Y1186</f>
        <v>39796.58</v>
      </c>
      <c r="U1186" s="354">
        <f>T1186</f>
        <v>39796.58</v>
      </c>
      <c r="V1186" s="293">
        <v>19898.29</v>
      </c>
      <c r="W1186" s="283" t="s">
        <v>98</v>
      </c>
      <c r="X1186" s="283" t="s">
        <v>98</v>
      </c>
      <c r="Y1186" s="293">
        <v>19898.29</v>
      </c>
      <c r="Z1186" s="283" t="s">
        <v>98</v>
      </c>
      <c r="AA1186" s="283" t="s">
        <v>98</v>
      </c>
      <c r="AB1186" s="293">
        <v>3226.75</v>
      </c>
      <c r="AC1186" s="285" t="s">
        <v>149</v>
      </c>
      <c r="AD1186" s="481">
        <f>+V1186+Y1186</f>
        <v>39796.58</v>
      </c>
      <c r="AE1186" s="283" t="s">
        <v>98</v>
      </c>
      <c r="AF1186" s="283" t="s">
        <v>98</v>
      </c>
      <c r="AG1186" s="285" t="s">
        <v>33</v>
      </c>
      <c r="AH1186" s="332" t="s">
        <v>157</v>
      </c>
      <c r="AI1186" s="332" t="s">
        <v>158</v>
      </c>
      <c r="AJ1186" s="291"/>
    </row>
    <row r="1187" spans="2:36" s="79" customFormat="1" ht="68.25" customHeight="1" x14ac:dyDescent="0.3">
      <c r="B1187" s="289"/>
      <c r="C1187" s="289"/>
      <c r="D1187" s="289"/>
      <c r="E1187" s="306"/>
      <c r="F1187" s="308"/>
      <c r="G1187" s="306"/>
      <c r="H1187" s="289"/>
      <c r="I1187" s="266"/>
      <c r="J1187" s="20" t="s">
        <v>111</v>
      </c>
      <c r="K1187" s="27" t="s">
        <v>676</v>
      </c>
      <c r="L1187" s="20" t="s">
        <v>677</v>
      </c>
      <c r="M1187" s="111" t="s">
        <v>681</v>
      </c>
      <c r="N1187" s="296"/>
      <c r="O1187" s="289"/>
      <c r="P1187" s="289"/>
      <c r="Q1187" s="289"/>
      <c r="R1187" s="289"/>
      <c r="S1187" s="479"/>
      <c r="T1187" s="354"/>
      <c r="U1187" s="354"/>
      <c r="V1187" s="294"/>
      <c r="W1187" s="287"/>
      <c r="X1187" s="287"/>
      <c r="Y1187" s="294"/>
      <c r="Z1187" s="287"/>
      <c r="AA1187" s="287"/>
      <c r="AB1187" s="294"/>
      <c r="AC1187" s="296"/>
      <c r="AD1187" s="482"/>
      <c r="AE1187" s="287"/>
      <c r="AF1187" s="287"/>
      <c r="AG1187" s="296"/>
      <c r="AH1187" s="333"/>
      <c r="AI1187" s="333"/>
      <c r="AJ1187" s="289"/>
    </row>
    <row r="1188" spans="2:36" s="79" customFormat="1" ht="60" customHeight="1" x14ac:dyDescent="0.3">
      <c r="B1188" s="290"/>
      <c r="C1188" s="290"/>
      <c r="D1188" s="290"/>
      <c r="E1188" s="307"/>
      <c r="F1188" s="308"/>
      <c r="G1188" s="307"/>
      <c r="H1188" s="290"/>
      <c r="I1188" s="266"/>
      <c r="J1188" s="20" t="s">
        <v>127</v>
      </c>
      <c r="K1188" s="27" t="s">
        <v>641</v>
      </c>
      <c r="L1188" s="20" t="s">
        <v>679</v>
      </c>
      <c r="M1188" s="58">
        <v>19</v>
      </c>
      <c r="N1188" s="297"/>
      <c r="O1188" s="290"/>
      <c r="P1188" s="290"/>
      <c r="Q1188" s="290"/>
      <c r="R1188" s="290"/>
      <c r="S1188" s="439"/>
      <c r="T1188" s="355"/>
      <c r="U1188" s="355"/>
      <c r="V1188" s="295"/>
      <c r="W1188" s="288"/>
      <c r="X1188" s="288"/>
      <c r="Y1188" s="295"/>
      <c r="Z1188" s="288"/>
      <c r="AA1188" s="288"/>
      <c r="AB1188" s="295"/>
      <c r="AC1188" s="297"/>
      <c r="AD1188" s="483"/>
      <c r="AE1188" s="288"/>
      <c r="AF1188" s="288"/>
      <c r="AG1188" s="297"/>
      <c r="AH1188" s="380"/>
      <c r="AI1188" s="380"/>
      <c r="AJ1188" s="290"/>
    </row>
    <row r="1189" spans="2:36" s="79" customFormat="1" ht="90" customHeight="1" x14ac:dyDescent="0.3">
      <c r="B1189" s="261" t="s">
        <v>670</v>
      </c>
      <c r="C1189" s="261" t="s">
        <v>735</v>
      </c>
      <c r="D1189" s="261" t="s">
        <v>66</v>
      </c>
      <c r="E1189" s="311" t="s">
        <v>67</v>
      </c>
      <c r="F1189" s="227" t="s">
        <v>803</v>
      </c>
      <c r="G1189" s="311" t="s">
        <v>666</v>
      </c>
      <c r="H1189" s="261" t="s">
        <v>70</v>
      </c>
      <c r="I1189" s="225" t="s">
        <v>79</v>
      </c>
      <c r="J1189" s="11" t="s">
        <v>113</v>
      </c>
      <c r="K1189" s="7" t="s">
        <v>114</v>
      </c>
      <c r="L1189" s="7" t="s">
        <v>115</v>
      </c>
      <c r="M1189" s="7">
        <v>3</v>
      </c>
      <c r="N1189" s="232" t="s">
        <v>686</v>
      </c>
      <c r="O1189" s="261" t="s">
        <v>688</v>
      </c>
      <c r="P1189" s="261" t="s">
        <v>75</v>
      </c>
      <c r="Q1189" s="261" t="s">
        <v>76</v>
      </c>
      <c r="R1189" s="261" t="s">
        <v>77</v>
      </c>
      <c r="S1189" s="309" t="s">
        <v>109</v>
      </c>
      <c r="T1189" s="320">
        <f>+V1189+Y1189</f>
        <v>227910</v>
      </c>
      <c r="U1189" s="320">
        <v>75970</v>
      </c>
      <c r="V1189" s="272">
        <v>113955</v>
      </c>
      <c r="W1189" s="238" t="s">
        <v>98</v>
      </c>
      <c r="X1189" s="238" t="s">
        <v>98</v>
      </c>
      <c r="Y1189" s="272">
        <v>113955</v>
      </c>
      <c r="Z1189" s="238" t="s">
        <v>98</v>
      </c>
      <c r="AA1189" s="238" t="s">
        <v>98</v>
      </c>
      <c r="AB1189" s="292">
        <v>18479.189999999999</v>
      </c>
      <c r="AC1189" s="232" t="s">
        <v>80</v>
      </c>
      <c r="AD1189" s="377">
        <f>+V1189+Y1189</f>
        <v>227910</v>
      </c>
      <c r="AE1189" s="238" t="s">
        <v>98</v>
      </c>
      <c r="AF1189" s="238" t="s">
        <v>98</v>
      </c>
      <c r="AG1189" s="232" t="s">
        <v>33</v>
      </c>
      <c r="AH1189" s="232" t="s">
        <v>161</v>
      </c>
      <c r="AI1189" s="232" t="s">
        <v>696</v>
      </c>
      <c r="AJ1189" s="261"/>
    </row>
    <row r="1190" spans="2:36" s="79" customFormat="1" ht="55.2" x14ac:dyDescent="0.3">
      <c r="B1190" s="241"/>
      <c r="C1190" s="241"/>
      <c r="D1190" s="241"/>
      <c r="E1190" s="249"/>
      <c r="F1190" s="227"/>
      <c r="G1190" s="249"/>
      <c r="H1190" s="241"/>
      <c r="I1190" s="225"/>
      <c r="J1190" s="11" t="s">
        <v>116</v>
      </c>
      <c r="K1190" s="7" t="s">
        <v>117</v>
      </c>
      <c r="L1190" s="7" t="s">
        <v>85</v>
      </c>
      <c r="M1190" s="7">
        <v>3</v>
      </c>
      <c r="N1190" s="233"/>
      <c r="O1190" s="241"/>
      <c r="P1190" s="241"/>
      <c r="Q1190" s="241"/>
      <c r="R1190" s="241"/>
      <c r="S1190" s="255"/>
      <c r="T1190" s="320"/>
      <c r="U1190" s="320"/>
      <c r="V1190" s="272"/>
      <c r="W1190" s="239"/>
      <c r="X1190" s="239"/>
      <c r="Y1190" s="272"/>
      <c r="Z1190" s="239"/>
      <c r="AA1190" s="239"/>
      <c r="AB1190" s="257"/>
      <c r="AC1190" s="233"/>
      <c r="AD1190" s="378"/>
      <c r="AE1190" s="239"/>
      <c r="AF1190" s="239"/>
      <c r="AG1190" s="233"/>
      <c r="AH1190" s="233"/>
      <c r="AI1190" s="233"/>
      <c r="AJ1190" s="241"/>
    </row>
    <row r="1191" spans="2:36" s="79" customFormat="1" ht="41.4" x14ac:dyDescent="0.3">
      <c r="B1191" s="241"/>
      <c r="C1191" s="241"/>
      <c r="D1191" s="241"/>
      <c r="E1191" s="249"/>
      <c r="F1191" s="227"/>
      <c r="G1191" s="249"/>
      <c r="H1191" s="241"/>
      <c r="I1191" s="225"/>
      <c r="J1191" s="11" t="s">
        <v>209</v>
      </c>
      <c r="K1191" s="7" t="s">
        <v>118</v>
      </c>
      <c r="L1191" s="7" t="s">
        <v>119</v>
      </c>
      <c r="M1191" s="7">
        <v>3</v>
      </c>
      <c r="N1191" s="233"/>
      <c r="O1191" s="241"/>
      <c r="P1191" s="241"/>
      <c r="Q1191" s="241"/>
      <c r="R1191" s="241"/>
      <c r="S1191" s="255"/>
      <c r="T1191" s="320"/>
      <c r="U1191" s="320"/>
      <c r="V1191" s="272"/>
      <c r="W1191" s="239"/>
      <c r="X1191" s="239"/>
      <c r="Y1191" s="272"/>
      <c r="Z1191" s="239"/>
      <c r="AA1191" s="239"/>
      <c r="AB1191" s="257"/>
      <c r="AC1191" s="233"/>
      <c r="AD1191" s="378"/>
      <c r="AE1191" s="239"/>
      <c r="AF1191" s="239"/>
      <c r="AG1191" s="233"/>
      <c r="AH1191" s="233"/>
      <c r="AI1191" s="233"/>
      <c r="AJ1191" s="241"/>
    </row>
    <row r="1192" spans="2:36" s="79" customFormat="1" ht="59.1" customHeight="1" x14ac:dyDescent="0.3">
      <c r="B1192" s="242"/>
      <c r="C1192" s="242"/>
      <c r="D1192" s="242"/>
      <c r="E1192" s="265"/>
      <c r="F1192" s="227"/>
      <c r="G1192" s="265"/>
      <c r="H1192" s="242"/>
      <c r="I1192" s="225"/>
      <c r="J1192" s="11" t="s">
        <v>120</v>
      </c>
      <c r="K1192" s="7" t="s">
        <v>121</v>
      </c>
      <c r="L1192" s="7" t="s">
        <v>119</v>
      </c>
      <c r="M1192" s="7">
        <v>3</v>
      </c>
      <c r="N1192" s="234"/>
      <c r="O1192" s="242"/>
      <c r="P1192" s="242"/>
      <c r="Q1192" s="242"/>
      <c r="R1192" s="242"/>
      <c r="S1192" s="256"/>
      <c r="T1192" s="320"/>
      <c r="U1192" s="320"/>
      <c r="V1192" s="272"/>
      <c r="W1192" s="240"/>
      <c r="X1192" s="240"/>
      <c r="Y1192" s="272"/>
      <c r="Z1192" s="240"/>
      <c r="AA1192" s="240"/>
      <c r="AB1192" s="258"/>
      <c r="AC1192" s="234"/>
      <c r="AD1192" s="379"/>
      <c r="AE1192" s="240"/>
      <c r="AF1192" s="240"/>
      <c r="AG1192" s="234"/>
      <c r="AH1192" s="234"/>
      <c r="AI1192" s="234"/>
      <c r="AJ1192" s="242"/>
    </row>
    <row r="1193" spans="2:36" s="79" customFormat="1" ht="135" customHeight="1" x14ac:dyDescent="0.3">
      <c r="B1193" s="291" t="s">
        <v>1116</v>
      </c>
      <c r="C1193" s="291" t="s">
        <v>739</v>
      </c>
      <c r="D1193" s="291" t="s">
        <v>66</v>
      </c>
      <c r="E1193" s="305" t="s">
        <v>67</v>
      </c>
      <c r="F1193" s="308" t="s">
        <v>802</v>
      </c>
      <c r="G1193" s="305" t="s">
        <v>667</v>
      </c>
      <c r="H1193" s="291" t="s">
        <v>70</v>
      </c>
      <c r="I1193" s="266" t="s">
        <v>79</v>
      </c>
      <c r="J1193" s="56" t="s">
        <v>208</v>
      </c>
      <c r="K1193" s="57" t="s">
        <v>107</v>
      </c>
      <c r="L1193" s="57" t="s">
        <v>86</v>
      </c>
      <c r="M1193" s="57">
        <v>40</v>
      </c>
      <c r="N1193" s="285" t="s">
        <v>686</v>
      </c>
      <c r="O1193" s="291" t="s">
        <v>689</v>
      </c>
      <c r="P1193" s="291" t="s">
        <v>75</v>
      </c>
      <c r="Q1193" s="291" t="s">
        <v>76</v>
      </c>
      <c r="R1193" s="291" t="s">
        <v>77</v>
      </c>
      <c r="S1193" s="478" t="s">
        <v>109</v>
      </c>
      <c r="T1193" s="353">
        <f>+V1193+Y1193</f>
        <v>107000</v>
      </c>
      <c r="U1193" s="480">
        <f>T1193/2</f>
        <v>53500</v>
      </c>
      <c r="V1193" s="293">
        <v>53500</v>
      </c>
      <c r="W1193" s="283" t="s">
        <v>98</v>
      </c>
      <c r="X1193" s="283" t="s">
        <v>98</v>
      </c>
      <c r="Y1193" s="293">
        <v>53500</v>
      </c>
      <c r="Z1193" s="283" t="s">
        <v>98</v>
      </c>
      <c r="AA1193" s="283" t="s">
        <v>98</v>
      </c>
      <c r="AB1193" s="293">
        <v>8675.69</v>
      </c>
      <c r="AC1193" s="285" t="s">
        <v>149</v>
      </c>
      <c r="AD1193" s="353">
        <f>+V1193+Y1193</f>
        <v>107000</v>
      </c>
      <c r="AE1193" s="283" t="s">
        <v>98</v>
      </c>
      <c r="AF1193" s="283" t="s">
        <v>98</v>
      </c>
      <c r="AG1193" s="285" t="s">
        <v>33</v>
      </c>
      <c r="AH1193" s="285" t="s">
        <v>161</v>
      </c>
      <c r="AI1193" s="285" t="s">
        <v>696</v>
      </c>
      <c r="AJ1193" s="291"/>
    </row>
    <row r="1194" spans="2:36" s="79" customFormat="1" ht="71.25" customHeight="1" x14ac:dyDescent="0.3">
      <c r="B1194" s="289"/>
      <c r="C1194" s="289"/>
      <c r="D1194" s="289"/>
      <c r="E1194" s="306"/>
      <c r="F1194" s="308"/>
      <c r="G1194" s="306"/>
      <c r="H1194" s="289"/>
      <c r="I1194" s="266"/>
      <c r="J1194" s="20" t="s">
        <v>111</v>
      </c>
      <c r="K1194" s="27" t="s">
        <v>682</v>
      </c>
      <c r="L1194" s="20" t="s">
        <v>683</v>
      </c>
      <c r="M1194" s="111" t="s">
        <v>675</v>
      </c>
      <c r="N1194" s="296"/>
      <c r="O1194" s="289"/>
      <c r="P1194" s="289"/>
      <c r="Q1194" s="289"/>
      <c r="R1194" s="289"/>
      <c r="S1194" s="479"/>
      <c r="T1194" s="354"/>
      <c r="U1194" s="480"/>
      <c r="V1194" s="294"/>
      <c r="W1194" s="287"/>
      <c r="X1194" s="287"/>
      <c r="Y1194" s="294"/>
      <c r="Z1194" s="287"/>
      <c r="AA1194" s="287"/>
      <c r="AB1194" s="294"/>
      <c r="AC1194" s="296"/>
      <c r="AD1194" s="354"/>
      <c r="AE1194" s="287"/>
      <c r="AF1194" s="287"/>
      <c r="AG1194" s="296"/>
      <c r="AH1194" s="296"/>
      <c r="AI1194" s="296"/>
      <c r="AJ1194" s="289"/>
    </row>
    <row r="1195" spans="2:36" s="79" customFormat="1" ht="60" customHeight="1" x14ac:dyDescent="0.3">
      <c r="B1195" s="290"/>
      <c r="C1195" s="290"/>
      <c r="D1195" s="290"/>
      <c r="E1195" s="307"/>
      <c r="F1195" s="308"/>
      <c r="G1195" s="307"/>
      <c r="H1195" s="290"/>
      <c r="I1195" s="266"/>
      <c r="J1195" s="20" t="s">
        <v>127</v>
      </c>
      <c r="K1195" s="27" t="s">
        <v>641</v>
      </c>
      <c r="L1195" s="20" t="s">
        <v>85</v>
      </c>
      <c r="M1195" s="27">
        <v>50</v>
      </c>
      <c r="N1195" s="297"/>
      <c r="O1195" s="290"/>
      <c r="P1195" s="290"/>
      <c r="Q1195" s="290"/>
      <c r="R1195" s="290"/>
      <c r="S1195" s="439"/>
      <c r="T1195" s="355"/>
      <c r="U1195" s="480"/>
      <c r="V1195" s="295"/>
      <c r="W1195" s="288"/>
      <c r="X1195" s="288"/>
      <c r="Y1195" s="295"/>
      <c r="Z1195" s="288"/>
      <c r="AA1195" s="288"/>
      <c r="AB1195" s="295"/>
      <c r="AC1195" s="297"/>
      <c r="AD1195" s="355"/>
      <c r="AE1195" s="288"/>
      <c r="AF1195" s="288"/>
      <c r="AG1195" s="297"/>
      <c r="AH1195" s="297"/>
      <c r="AI1195" s="297"/>
      <c r="AJ1195" s="290"/>
    </row>
    <row r="1196" spans="2:36" s="79" customFormat="1" ht="96.6" x14ac:dyDescent="0.3">
      <c r="B1196" s="291" t="s">
        <v>1117</v>
      </c>
      <c r="C1196" s="291" t="s">
        <v>740</v>
      </c>
      <c r="D1196" s="291" t="s">
        <v>66</v>
      </c>
      <c r="E1196" s="305" t="s">
        <v>67</v>
      </c>
      <c r="F1196" s="308" t="s">
        <v>802</v>
      </c>
      <c r="G1196" s="305" t="s">
        <v>667</v>
      </c>
      <c r="H1196" s="291" t="s">
        <v>70</v>
      </c>
      <c r="I1196" s="266" t="s">
        <v>79</v>
      </c>
      <c r="J1196" s="56" t="s">
        <v>208</v>
      </c>
      <c r="K1196" s="57" t="s">
        <v>107</v>
      </c>
      <c r="L1196" s="57" t="s">
        <v>86</v>
      </c>
      <c r="M1196" s="57">
        <v>40</v>
      </c>
      <c r="N1196" s="285" t="s">
        <v>686</v>
      </c>
      <c r="O1196" s="291" t="s">
        <v>690</v>
      </c>
      <c r="P1196" s="291" t="s">
        <v>75</v>
      </c>
      <c r="Q1196" s="291" t="s">
        <v>76</v>
      </c>
      <c r="R1196" s="291" t="s">
        <v>77</v>
      </c>
      <c r="S1196" s="478" t="s">
        <v>109</v>
      </c>
      <c r="T1196" s="353">
        <f>+V1196+Y1196</f>
        <v>74899.960000000006</v>
      </c>
      <c r="U1196" s="354">
        <f>T1196</f>
        <v>74899.960000000006</v>
      </c>
      <c r="V1196" s="293">
        <v>37449.980000000003</v>
      </c>
      <c r="W1196" s="283" t="s">
        <v>98</v>
      </c>
      <c r="X1196" s="283" t="s">
        <v>98</v>
      </c>
      <c r="Y1196" s="293">
        <v>37449.980000000003</v>
      </c>
      <c r="Z1196" s="283" t="s">
        <v>98</v>
      </c>
      <c r="AA1196" s="283" t="s">
        <v>98</v>
      </c>
      <c r="AB1196" s="293">
        <v>6072.97</v>
      </c>
      <c r="AC1196" s="285" t="s">
        <v>149</v>
      </c>
      <c r="AD1196" s="353">
        <f>+V1196+Y1196</f>
        <v>74899.960000000006</v>
      </c>
      <c r="AE1196" s="283" t="s">
        <v>98</v>
      </c>
      <c r="AF1196" s="283" t="s">
        <v>98</v>
      </c>
      <c r="AG1196" s="285" t="s">
        <v>33</v>
      </c>
      <c r="AH1196" s="285" t="s">
        <v>161</v>
      </c>
      <c r="AI1196" s="285" t="s">
        <v>696</v>
      </c>
      <c r="AJ1196" s="291"/>
    </row>
    <row r="1197" spans="2:36" s="79" customFormat="1" ht="63" customHeight="1" x14ac:dyDescent="0.3">
      <c r="B1197" s="289"/>
      <c r="C1197" s="289"/>
      <c r="D1197" s="289"/>
      <c r="E1197" s="306"/>
      <c r="F1197" s="308"/>
      <c r="G1197" s="306"/>
      <c r="H1197" s="289"/>
      <c r="I1197" s="266"/>
      <c r="J1197" s="20" t="s">
        <v>111</v>
      </c>
      <c r="K1197" s="27" t="s">
        <v>682</v>
      </c>
      <c r="L1197" s="20" t="s">
        <v>683</v>
      </c>
      <c r="M1197" s="173" t="s">
        <v>684</v>
      </c>
      <c r="N1197" s="296"/>
      <c r="O1197" s="289"/>
      <c r="P1197" s="289"/>
      <c r="Q1197" s="289"/>
      <c r="R1197" s="289"/>
      <c r="S1197" s="479"/>
      <c r="T1197" s="354"/>
      <c r="U1197" s="354"/>
      <c r="V1197" s="294"/>
      <c r="W1197" s="287"/>
      <c r="X1197" s="287"/>
      <c r="Y1197" s="294"/>
      <c r="Z1197" s="287"/>
      <c r="AA1197" s="287"/>
      <c r="AB1197" s="294"/>
      <c r="AC1197" s="296"/>
      <c r="AD1197" s="354"/>
      <c r="AE1197" s="287"/>
      <c r="AF1197" s="287"/>
      <c r="AG1197" s="296"/>
      <c r="AH1197" s="296"/>
      <c r="AI1197" s="296"/>
      <c r="AJ1197" s="289"/>
    </row>
    <row r="1198" spans="2:36" s="79" customFormat="1" ht="67.2" customHeight="1" x14ac:dyDescent="0.3">
      <c r="B1198" s="289"/>
      <c r="C1198" s="289"/>
      <c r="D1198" s="289"/>
      <c r="E1198" s="306"/>
      <c r="F1198" s="308"/>
      <c r="G1198" s="306"/>
      <c r="H1198" s="290"/>
      <c r="I1198" s="266"/>
      <c r="J1198" s="20" t="s">
        <v>127</v>
      </c>
      <c r="K1198" s="27" t="s">
        <v>641</v>
      </c>
      <c r="L1198" s="20" t="s">
        <v>683</v>
      </c>
      <c r="M1198" s="57">
        <v>35</v>
      </c>
      <c r="N1198" s="296"/>
      <c r="O1198" s="289"/>
      <c r="P1198" s="290"/>
      <c r="Q1198" s="290"/>
      <c r="R1198" s="290"/>
      <c r="S1198" s="439"/>
      <c r="T1198" s="355"/>
      <c r="U1198" s="354"/>
      <c r="V1198" s="294"/>
      <c r="W1198" s="288"/>
      <c r="X1198" s="288"/>
      <c r="Y1198" s="294"/>
      <c r="Z1198" s="288"/>
      <c r="AA1198" s="288"/>
      <c r="AB1198" s="295"/>
      <c r="AC1198" s="297"/>
      <c r="AD1198" s="355"/>
      <c r="AE1198" s="288"/>
      <c r="AF1198" s="288"/>
      <c r="AG1198" s="297"/>
      <c r="AH1198" s="297"/>
      <c r="AI1198" s="297"/>
      <c r="AJ1198" s="290"/>
    </row>
    <row r="1199" spans="2:36" s="79" customFormat="1" ht="131.69999999999999" customHeight="1" x14ac:dyDescent="0.3">
      <c r="B1199" s="291" t="s">
        <v>1118</v>
      </c>
      <c r="C1199" s="291" t="s">
        <v>741</v>
      </c>
      <c r="D1199" s="291" t="s">
        <v>66</v>
      </c>
      <c r="E1199" s="305" t="s">
        <v>760</v>
      </c>
      <c r="F1199" s="308" t="s">
        <v>802</v>
      </c>
      <c r="G1199" s="305" t="s">
        <v>667</v>
      </c>
      <c r="H1199" s="291" t="s">
        <v>70</v>
      </c>
      <c r="I1199" s="266" t="s">
        <v>79</v>
      </c>
      <c r="J1199" s="56" t="s">
        <v>208</v>
      </c>
      <c r="K1199" s="57" t="s">
        <v>107</v>
      </c>
      <c r="L1199" s="57" t="s">
        <v>86</v>
      </c>
      <c r="M1199" s="57">
        <v>40</v>
      </c>
      <c r="N1199" s="285" t="s">
        <v>686</v>
      </c>
      <c r="O1199" s="291" t="s">
        <v>691</v>
      </c>
      <c r="P1199" s="291" t="s">
        <v>75</v>
      </c>
      <c r="Q1199" s="291" t="s">
        <v>76</v>
      </c>
      <c r="R1199" s="291" t="s">
        <v>77</v>
      </c>
      <c r="S1199" s="478" t="s">
        <v>109</v>
      </c>
      <c r="T1199" s="353">
        <f>+V1199+Y1199</f>
        <v>79593.16</v>
      </c>
      <c r="U1199" s="353">
        <f>T1199/2</f>
        <v>39796.58</v>
      </c>
      <c r="V1199" s="293">
        <v>39796.58</v>
      </c>
      <c r="W1199" s="283" t="s">
        <v>98</v>
      </c>
      <c r="X1199" s="283" t="s">
        <v>98</v>
      </c>
      <c r="Y1199" s="293">
        <v>39796.58</v>
      </c>
      <c r="Z1199" s="283" t="s">
        <v>98</v>
      </c>
      <c r="AA1199" s="283" t="s">
        <v>98</v>
      </c>
      <c r="AB1199" s="293">
        <v>6453.5</v>
      </c>
      <c r="AC1199" s="285" t="s">
        <v>149</v>
      </c>
      <c r="AD1199" s="353">
        <f>+V1199+Y1199</f>
        <v>79593.16</v>
      </c>
      <c r="AE1199" s="283" t="s">
        <v>98</v>
      </c>
      <c r="AF1199" s="283" t="s">
        <v>98</v>
      </c>
      <c r="AG1199" s="285" t="s">
        <v>33</v>
      </c>
      <c r="AH1199" s="285" t="s">
        <v>161</v>
      </c>
      <c r="AI1199" s="285" t="s">
        <v>696</v>
      </c>
      <c r="AJ1199" s="291"/>
    </row>
    <row r="1200" spans="2:36" s="79" customFormat="1" ht="80.7" customHeight="1" x14ac:dyDescent="0.3">
      <c r="B1200" s="289"/>
      <c r="C1200" s="289"/>
      <c r="D1200" s="289"/>
      <c r="E1200" s="306"/>
      <c r="F1200" s="308"/>
      <c r="G1200" s="306"/>
      <c r="H1200" s="289"/>
      <c r="I1200" s="266"/>
      <c r="J1200" s="20" t="s">
        <v>111</v>
      </c>
      <c r="K1200" s="27" t="s">
        <v>676</v>
      </c>
      <c r="L1200" s="20" t="s">
        <v>677</v>
      </c>
      <c r="M1200" s="111" t="s">
        <v>675</v>
      </c>
      <c r="N1200" s="296"/>
      <c r="O1200" s="289"/>
      <c r="P1200" s="289"/>
      <c r="Q1200" s="289"/>
      <c r="R1200" s="289"/>
      <c r="S1200" s="479"/>
      <c r="T1200" s="354"/>
      <c r="U1200" s="354"/>
      <c r="V1200" s="294"/>
      <c r="W1200" s="287"/>
      <c r="X1200" s="287"/>
      <c r="Y1200" s="294"/>
      <c r="Z1200" s="287"/>
      <c r="AA1200" s="287"/>
      <c r="AB1200" s="294"/>
      <c r="AC1200" s="296"/>
      <c r="AD1200" s="354"/>
      <c r="AE1200" s="287"/>
      <c r="AF1200" s="287"/>
      <c r="AG1200" s="296"/>
      <c r="AH1200" s="296"/>
      <c r="AI1200" s="296"/>
      <c r="AJ1200" s="289"/>
    </row>
    <row r="1201" spans="2:36" s="79" customFormat="1" ht="61.5" customHeight="1" x14ac:dyDescent="0.3">
      <c r="B1201" s="290"/>
      <c r="C1201" s="290"/>
      <c r="D1201" s="290"/>
      <c r="E1201" s="307"/>
      <c r="F1201" s="308"/>
      <c r="G1201" s="307"/>
      <c r="H1201" s="290"/>
      <c r="I1201" s="266"/>
      <c r="J1201" s="20" t="s">
        <v>127</v>
      </c>
      <c r="K1201" s="27" t="s">
        <v>641</v>
      </c>
      <c r="L1201" s="20" t="s">
        <v>679</v>
      </c>
      <c r="M1201" s="27">
        <v>37</v>
      </c>
      <c r="N1201" s="297"/>
      <c r="O1201" s="290"/>
      <c r="P1201" s="290"/>
      <c r="Q1201" s="290"/>
      <c r="R1201" s="290"/>
      <c r="S1201" s="439"/>
      <c r="T1201" s="355"/>
      <c r="U1201" s="355"/>
      <c r="V1201" s="295"/>
      <c r="W1201" s="288"/>
      <c r="X1201" s="288"/>
      <c r="Y1201" s="295"/>
      <c r="Z1201" s="288"/>
      <c r="AA1201" s="288"/>
      <c r="AB1201" s="295"/>
      <c r="AC1201" s="297"/>
      <c r="AD1201" s="355"/>
      <c r="AE1201" s="288"/>
      <c r="AF1201" s="288"/>
      <c r="AG1201" s="297"/>
      <c r="AH1201" s="297"/>
      <c r="AI1201" s="297"/>
      <c r="AJ1201" s="290"/>
    </row>
    <row r="1202" spans="2:36" s="79" customFormat="1" ht="124.5" customHeight="1" x14ac:dyDescent="0.3">
      <c r="B1202" s="261" t="s">
        <v>671</v>
      </c>
      <c r="C1202" s="261" t="s">
        <v>742</v>
      </c>
      <c r="D1202" s="261" t="s">
        <v>66</v>
      </c>
      <c r="E1202" s="311" t="s">
        <v>67</v>
      </c>
      <c r="F1202" s="227" t="s">
        <v>802</v>
      </c>
      <c r="G1202" s="311" t="s">
        <v>667</v>
      </c>
      <c r="H1202" s="261" t="s">
        <v>70</v>
      </c>
      <c r="I1202" s="225" t="s">
        <v>79</v>
      </c>
      <c r="J1202" s="28" t="s">
        <v>208</v>
      </c>
      <c r="K1202" s="14" t="s">
        <v>107</v>
      </c>
      <c r="L1202" s="14" t="s">
        <v>86</v>
      </c>
      <c r="M1202" s="14">
        <v>40</v>
      </c>
      <c r="N1202" s="232" t="s">
        <v>686</v>
      </c>
      <c r="O1202" s="261" t="s">
        <v>692</v>
      </c>
      <c r="P1202" s="261" t="s">
        <v>75</v>
      </c>
      <c r="Q1202" s="261" t="s">
        <v>76</v>
      </c>
      <c r="R1202" s="261" t="s">
        <v>77</v>
      </c>
      <c r="S1202" s="309" t="s">
        <v>109</v>
      </c>
      <c r="T1202" s="377">
        <f>+V1202+Y1202</f>
        <v>96299.9</v>
      </c>
      <c r="U1202" s="377">
        <f>T1202</f>
        <v>96299.9</v>
      </c>
      <c r="V1202" s="292">
        <v>48149.95</v>
      </c>
      <c r="W1202" s="238" t="s">
        <v>98</v>
      </c>
      <c r="X1202" s="238" t="s">
        <v>98</v>
      </c>
      <c r="Y1202" s="292">
        <v>48149.95</v>
      </c>
      <c r="Z1202" s="238" t="s">
        <v>98</v>
      </c>
      <c r="AA1202" s="238" t="s">
        <v>98</v>
      </c>
      <c r="AB1202" s="292">
        <v>7808.1</v>
      </c>
      <c r="AC1202" s="232" t="s">
        <v>149</v>
      </c>
      <c r="AD1202" s="377">
        <f>+V1202+Y1202</f>
        <v>96299.9</v>
      </c>
      <c r="AE1202" s="238" t="s">
        <v>98</v>
      </c>
      <c r="AF1202" s="238" t="s">
        <v>98</v>
      </c>
      <c r="AG1202" s="232" t="s">
        <v>33</v>
      </c>
      <c r="AH1202" s="232" t="s">
        <v>166</v>
      </c>
      <c r="AI1202" s="232" t="s">
        <v>167</v>
      </c>
      <c r="AJ1202" s="261"/>
    </row>
    <row r="1203" spans="2:36" s="79" customFormat="1" ht="79.5" customHeight="1" x14ac:dyDescent="0.3">
      <c r="B1203" s="241"/>
      <c r="C1203" s="241"/>
      <c r="D1203" s="241"/>
      <c r="E1203" s="249"/>
      <c r="F1203" s="227"/>
      <c r="G1203" s="249"/>
      <c r="H1203" s="241"/>
      <c r="I1203" s="225"/>
      <c r="J1203" s="11" t="s">
        <v>111</v>
      </c>
      <c r="K1203" s="7" t="s">
        <v>676</v>
      </c>
      <c r="L1203" s="11" t="s">
        <v>677</v>
      </c>
      <c r="M1203" s="177" t="s">
        <v>685</v>
      </c>
      <c r="N1203" s="233"/>
      <c r="O1203" s="241"/>
      <c r="P1203" s="241"/>
      <c r="Q1203" s="241"/>
      <c r="R1203" s="241"/>
      <c r="S1203" s="255"/>
      <c r="T1203" s="378"/>
      <c r="U1203" s="378"/>
      <c r="V1203" s="257"/>
      <c r="W1203" s="239"/>
      <c r="X1203" s="239"/>
      <c r="Y1203" s="257"/>
      <c r="Z1203" s="239"/>
      <c r="AA1203" s="239"/>
      <c r="AB1203" s="257"/>
      <c r="AC1203" s="233"/>
      <c r="AD1203" s="378"/>
      <c r="AE1203" s="239"/>
      <c r="AF1203" s="239"/>
      <c r="AG1203" s="233"/>
      <c r="AH1203" s="233"/>
      <c r="AI1203" s="233"/>
      <c r="AJ1203" s="241"/>
    </row>
    <row r="1204" spans="2:36" s="79" customFormat="1" ht="52.5" customHeight="1" x14ac:dyDescent="0.3">
      <c r="B1204" s="242"/>
      <c r="C1204" s="242"/>
      <c r="D1204" s="242"/>
      <c r="E1204" s="265"/>
      <c r="F1204" s="227"/>
      <c r="G1204" s="265"/>
      <c r="H1204" s="242"/>
      <c r="I1204" s="225"/>
      <c r="J1204" s="11" t="s">
        <v>127</v>
      </c>
      <c r="K1204" s="7" t="s">
        <v>641</v>
      </c>
      <c r="L1204" s="11" t="s">
        <v>679</v>
      </c>
      <c r="M1204" s="7">
        <v>45</v>
      </c>
      <c r="N1204" s="234"/>
      <c r="O1204" s="242"/>
      <c r="P1204" s="242"/>
      <c r="Q1204" s="242"/>
      <c r="R1204" s="242"/>
      <c r="S1204" s="256"/>
      <c r="T1204" s="379"/>
      <c r="U1204" s="379"/>
      <c r="V1204" s="258"/>
      <c r="W1204" s="240"/>
      <c r="X1204" s="240"/>
      <c r="Y1204" s="258"/>
      <c r="Z1204" s="240"/>
      <c r="AA1204" s="240"/>
      <c r="AB1204" s="258"/>
      <c r="AC1204" s="234"/>
      <c r="AD1204" s="379"/>
      <c r="AE1204" s="240"/>
      <c r="AF1204" s="240"/>
      <c r="AG1204" s="234"/>
      <c r="AH1204" s="234"/>
      <c r="AI1204" s="234"/>
      <c r="AJ1204" s="242"/>
    </row>
    <row r="1205" spans="2:36" s="79" customFormat="1" ht="133.5" customHeight="1" x14ac:dyDescent="0.3">
      <c r="B1205" s="261" t="s">
        <v>672</v>
      </c>
      <c r="C1205" s="261" t="s">
        <v>739</v>
      </c>
      <c r="D1205" s="261" t="s">
        <v>66</v>
      </c>
      <c r="E1205" s="311" t="s">
        <v>67</v>
      </c>
      <c r="F1205" s="227" t="s">
        <v>802</v>
      </c>
      <c r="G1205" s="311" t="s">
        <v>667</v>
      </c>
      <c r="H1205" s="261" t="s">
        <v>70</v>
      </c>
      <c r="I1205" s="225" t="s">
        <v>79</v>
      </c>
      <c r="J1205" s="28" t="s">
        <v>208</v>
      </c>
      <c r="K1205" s="14" t="s">
        <v>107</v>
      </c>
      <c r="L1205" s="14" t="s">
        <v>86</v>
      </c>
      <c r="M1205" s="14">
        <v>40</v>
      </c>
      <c r="N1205" s="232" t="s">
        <v>686</v>
      </c>
      <c r="O1205" s="261" t="s">
        <v>693</v>
      </c>
      <c r="P1205" s="261" t="s">
        <v>75</v>
      </c>
      <c r="Q1205" s="261" t="s">
        <v>76</v>
      </c>
      <c r="R1205" s="261" t="s">
        <v>77</v>
      </c>
      <c r="S1205" s="309" t="s">
        <v>109</v>
      </c>
      <c r="T1205" s="377">
        <f>+V1205+Y1205</f>
        <v>160499.9</v>
      </c>
      <c r="U1205" s="320">
        <v>53499.96</v>
      </c>
      <c r="V1205" s="292">
        <v>80249.95</v>
      </c>
      <c r="W1205" s="238" t="s">
        <v>98</v>
      </c>
      <c r="X1205" s="238" t="s">
        <v>98</v>
      </c>
      <c r="Y1205" s="292">
        <v>80249.95</v>
      </c>
      <c r="Z1205" s="238" t="s">
        <v>98</v>
      </c>
      <c r="AA1205" s="238" t="s">
        <v>98</v>
      </c>
      <c r="AB1205" s="292">
        <v>13013.52</v>
      </c>
      <c r="AC1205" s="232" t="s">
        <v>149</v>
      </c>
      <c r="AD1205" s="377">
        <f>+V1205+Y1205</f>
        <v>160499.9</v>
      </c>
      <c r="AE1205" s="238" t="s">
        <v>98</v>
      </c>
      <c r="AF1205" s="238" t="s">
        <v>98</v>
      </c>
      <c r="AG1205" s="232" t="s">
        <v>33</v>
      </c>
      <c r="AH1205" s="232" t="s">
        <v>166</v>
      </c>
      <c r="AI1205" s="232" t="s">
        <v>167</v>
      </c>
      <c r="AJ1205" s="261"/>
    </row>
    <row r="1206" spans="2:36" s="79" customFormat="1" ht="59.1" customHeight="1" x14ac:dyDescent="0.3">
      <c r="B1206" s="241"/>
      <c r="C1206" s="241"/>
      <c r="D1206" s="241"/>
      <c r="E1206" s="249"/>
      <c r="F1206" s="227"/>
      <c r="G1206" s="249"/>
      <c r="H1206" s="241"/>
      <c r="I1206" s="225"/>
      <c r="J1206" s="11" t="s">
        <v>111</v>
      </c>
      <c r="K1206" s="7" t="s">
        <v>676</v>
      </c>
      <c r="L1206" s="11" t="s">
        <v>677</v>
      </c>
      <c r="M1206" s="177" t="s">
        <v>1115</v>
      </c>
      <c r="N1206" s="233"/>
      <c r="O1206" s="241"/>
      <c r="P1206" s="241"/>
      <c r="Q1206" s="241"/>
      <c r="R1206" s="241"/>
      <c r="S1206" s="255"/>
      <c r="T1206" s="378"/>
      <c r="U1206" s="320"/>
      <c r="V1206" s="257"/>
      <c r="W1206" s="239"/>
      <c r="X1206" s="239"/>
      <c r="Y1206" s="257"/>
      <c r="Z1206" s="239"/>
      <c r="AA1206" s="239"/>
      <c r="AB1206" s="257"/>
      <c r="AC1206" s="233"/>
      <c r="AD1206" s="378"/>
      <c r="AE1206" s="239"/>
      <c r="AF1206" s="239"/>
      <c r="AG1206" s="233"/>
      <c r="AH1206" s="233"/>
      <c r="AI1206" s="233"/>
      <c r="AJ1206" s="241"/>
    </row>
    <row r="1207" spans="2:36" s="79" customFormat="1" ht="64.5" customHeight="1" x14ac:dyDescent="0.3">
      <c r="B1207" s="242"/>
      <c r="C1207" s="242"/>
      <c r="D1207" s="242"/>
      <c r="E1207" s="265"/>
      <c r="F1207" s="227"/>
      <c r="G1207" s="265"/>
      <c r="H1207" s="242"/>
      <c r="I1207" s="225"/>
      <c r="J1207" s="11" t="s">
        <v>127</v>
      </c>
      <c r="K1207" s="7" t="s">
        <v>641</v>
      </c>
      <c r="L1207" s="11" t="s">
        <v>679</v>
      </c>
      <c r="M1207" s="7">
        <v>75</v>
      </c>
      <c r="N1207" s="234"/>
      <c r="O1207" s="242"/>
      <c r="P1207" s="242"/>
      <c r="Q1207" s="242"/>
      <c r="R1207" s="242"/>
      <c r="S1207" s="256"/>
      <c r="T1207" s="379"/>
      <c r="U1207" s="320"/>
      <c r="V1207" s="258"/>
      <c r="W1207" s="240"/>
      <c r="X1207" s="240"/>
      <c r="Y1207" s="258"/>
      <c r="Z1207" s="240"/>
      <c r="AA1207" s="240"/>
      <c r="AB1207" s="258"/>
      <c r="AC1207" s="234"/>
      <c r="AD1207" s="379"/>
      <c r="AE1207" s="240"/>
      <c r="AF1207" s="240"/>
      <c r="AG1207" s="234"/>
      <c r="AH1207" s="234"/>
      <c r="AI1207" s="234"/>
      <c r="AJ1207" s="242"/>
    </row>
    <row r="1208" spans="2:36" s="79" customFormat="1" ht="131.69999999999999" customHeight="1" x14ac:dyDescent="0.3">
      <c r="B1208" s="261" t="s">
        <v>673</v>
      </c>
      <c r="C1208" s="261" t="s">
        <v>743</v>
      </c>
      <c r="D1208" s="261" t="s">
        <v>66</v>
      </c>
      <c r="E1208" s="311" t="s">
        <v>67</v>
      </c>
      <c r="F1208" s="227" t="s">
        <v>802</v>
      </c>
      <c r="G1208" s="311" t="s">
        <v>667</v>
      </c>
      <c r="H1208" s="261" t="s">
        <v>70</v>
      </c>
      <c r="I1208" s="225" t="s">
        <v>79</v>
      </c>
      <c r="J1208" s="28" t="s">
        <v>208</v>
      </c>
      <c r="K1208" s="14" t="s">
        <v>107</v>
      </c>
      <c r="L1208" s="14" t="s">
        <v>86</v>
      </c>
      <c r="M1208" s="14">
        <v>40</v>
      </c>
      <c r="N1208" s="232" t="s">
        <v>686</v>
      </c>
      <c r="O1208" s="261" t="s">
        <v>694</v>
      </c>
      <c r="P1208" s="261" t="s">
        <v>75</v>
      </c>
      <c r="Q1208" s="261" t="s">
        <v>76</v>
      </c>
      <c r="R1208" s="261" t="s">
        <v>77</v>
      </c>
      <c r="S1208" s="309" t="s">
        <v>109</v>
      </c>
      <c r="T1208" s="377">
        <f>+V1208+Y1208</f>
        <v>149799.92000000001</v>
      </c>
      <c r="U1208" s="378">
        <f>T1208/2</f>
        <v>74899.960000000006</v>
      </c>
      <c r="V1208" s="292">
        <v>74899.960000000006</v>
      </c>
      <c r="W1208" s="238" t="s">
        <v>98</v>
      </c>
      <c r="X1208" s="238" t="s">
        <v>98</v>
      </c>
      <c r="Y1208" s="292">
        <v>74899.960000000006</v>
      </c>
      <c r="Z1208" s="238" t="s">
        <v>98</v>
      </c>
      <c r="AA1208" s="238" t="s">
        <v>98</v>
      </c>
      <c r="AB1208" s="292">
        <v>12145.94</v>
      </c>
      <c r="AC1208" s="232" t="s">
        <v>149</v>
      </c>
      <c r="AD1208" s="377">
        <f>+V1208+Y1208</f>
        <v>149799.92000000001</v>
      </c>
      <c r="AE1208" s="238" t="s">
        <v>98</v>
      </c>
      <c r="AF1208" s="238" t="s">
        <v>98</v>
      </c>
      <c r="AG1208" s="232" t="s">
        <v>33</v>
      </c>
      <c r="AH1208" s="232" t="s">
        <v>166</v>
      </c>
      <c r="AI1208" s="232" t="s">
        <v>167</v>
      </c>
      <c r="AJ1208" s="261"/>
    </row>
    <row r="1209" spans="2:36" s="79" customFormat="1" ht="72.75" customHeight="1" x14ac:dyDescent="0.3">
      <c r="B1209" s="241"/>
      <c r="C1209" s="241"/>
      <c r="D1209" s="241"/>
      <c r="E1209" s="249"/>
      <c r="F1209" s="227"/>
      <c r="G1209" s="249"/>
      <c r="H1209" s="241"/>
      <c r="I1209" s="225"/>
      <c r="J1209" s="11" t="s">
        <v>111</v>
      </c>
      <c r="K1209" s="7" t="s">
        <v>682</v>
      </c>
      <c r="L1209" s="11" t="s">
        <v>683</v>
      </c>
      <c r="M1209" s="174" t="s">
        <v>675</v>
      </c>
      <c r="N1209" s="233"/>
      <c r="O1209" s="241"/>
      <c r="P1209" s="241"/>
      <c r="Q1209" s="241"/>
      <c r="R1209" s="241"/>
      <c r="S1209" s="255"/>
      <c r="T1209" s="378"/>
      <c r="U1209" s="378"/>
      <c r="V1209" s="257"/>
      <c r="W1209" s="239"/>
      <c r="X1209" s="239"/>
      <c r="Y1209" s="257"/>
      <c r="Z1209" s="239"/>
      <c r="AA1209" s="239"/>
      <c r="AB1209" s="257"/>
      <c r="AC1209" s="233"/>
      <c r="AD1209" s="378"/>
      <c r="AE1209" s="239"/>
      <c r="AF1209" s="239"/>
      <c r="AG1209" s="233"/>
      <c r="AH1209" s="233"/>
      <c r="AI1209" s="233"/>
      <c r="AJ1209" s="241"/>
    </row>
    <row r="1210" spans="2:36" s="79" customFormat="1" ht="66.75" customHeight="1" x14ac:dyDescent="0.3">
      <c r="B1210" s="241"/>
      <c r="C1210" s="241"/>
      <c r="D1210" s="241"/>
      <c r="E1210" s="249"/>
      <c r="F1210" s="227"/>
      <c r="G1210" s="249"/>
      <c r="H1210" s="242"/>
      <c r="I1210" s="225"/>
      <c r="J1210" s="11" t="s">
        <v>127</v>
      </c>
      <c r="K1210" s="7" t="s">
        <v>641</v>
      </c>
      <c r="L1210" s="11" t="s">
        <v>683</v>
      </c>
      <c r="M1210" s="14">
        <v>70</v>
      </c>
      <c r="N1210" s="233"/>
      <c r="O1210" s="241"/>
      <c r="P1210" s="242"/>
      <c r="Q1210" s="242"/>
      <c r="R1210" s="242"/>
      <c r="S1210" s="256"/>
      <c r="T1210" s="379"/>
      <c r="U1210" s="378"/>
      <c r="V1210" s="257"/>
      <c r="W1210" s="240"/>
      <c r="X1210" s="240"/>
      <c r="Y1210" s="257"/>
      <c r="Z1210" s="240"/>
      <c r="AA1210" s="240"/>
      <c r="AB1210" s="258"/>
      <c r="AC1210" s="234"/>
      <c r="AD1210" s="379"/>
      <c r="AE1210" s="240"/>
      <c r="AF1210" s="240"/>
      <c r="AG1210" s="234"/>
      <c r="AH1210" s="234"/>
      <c r="AI1210" s="234"/>
      <c r="AJ1210" s="242"/>
    </row>
    <row r="1211" spans="2:36" s="79" customFormat="1" ht="126.6" customHeight="1" x14ac:dyDescent="0.3">
      <c r="B1211" s="261" t="s">
        <v>674</v>
      </c>
      <c r="C1211" s="261" t="s">
        <v>738</v>
      </c>
      <c r="D1211" s="261" t="s">
        <v>66</v>
      </c>
      <c r="E1211" s="311" t="s">
        <v>67</v>
      </c>
      <c r="F1211" s="227" t="s">
        <v>802</v>
      </c>
      <c r="G1211" s="311" t="s">
        <v>667</v>
      </c>
      <c r="H1211" s="261" t="s">
        <v>70</v>
      </c>
      <c r="I1211" s="261" t="s">
        <v>98</v>
      </c>
      <c r="J1211" s="28" t="s">
        <v>208</v>
      </c>
      <c r="K1211" s="14" t="s">
        <v>107</v>
      </c>
      <c r="L1211" s="14" t="s">
        <v>86</v>
      </c>
      <c r="M1211" s="14">
        <v>40</v>
      </c>
      <c r="N1211" s="232" t="s">
        <v>686</v>
      </c>
      <c r="O1211" s="261" t="s">
        <v>695</v>
      </c>
      <c r="P1211" s="261" t="s">
        <v>75</v>
      </c>
      <c r="Q1211" s="261" t="s">
        <v>76</v>
      </c>
      <c r="R1211" s="261" t="s">
        <v>77</v>
      </c>
      <c r="S1211" s="309" t="s">
        <v>109</v>
      </c>
      <c r="T1211" s="377">
        <f>+V1211+Y1211</f>
        <v>119389.74</v>
      </c>
      <c r="U1211" s="377">
        <f>T1211</f>
        <v>119389.74</v>
      </c>
      <c r="V1211" s="292">
        <v>59694.87</v>
      </c>
      <c r="W1211" s="238" t="s">
        <v>98</v>
      </c>
      <c r="X1211" s="238" t="s">
        <v>98</v>
      </c>
      <c r="Y1211" s="292">
        <v>59694.87</v>
      </c>
      <c r="Z1211" s="238" t="s">
        <v>98</v>
      </c>
      <c r="AA1211" s="238" t="s">
        <v>98</v>
      </c>
      <c r="AB1211" s="292">
        <v>9680.25</v>
      </c>
      <c r="AC1211" s="232" t="s">
        <v>149</v>
      </c>
      <c r="AD1211" s="377">
        <f>+V1211+Y1211</f>
        <v>119389.74</v>
      </c>
      <c r="AE1211" s="238" t="s">
        <v>98</v>
      </c>
      <c r="AF1211" s="238" t="s">
        <v>98</v>
      </c>
      <c r="AG1211" s="232" t="s">
        <v>33</v>
      </c>
      <c r="AH1211" s="232" t="s">
        <v>166</v>
      </c>
      <c r="AI1211" s="232" t="s">
        <v>167</v>
      </c>
      <c r="AJ1211" s="261"/>
    </row>
    <row r="1212" spans="2:36" s="79" customFormat="1" ht="68.25" customHeight="1" x14ac:dyDescent="0.3">
      <c r="B1212" s="241"/>
      <c r="C1212" s="241"/>
      <c r="D1212" s="241"/>
      <c r="E1212" s="249"/>
      <c r="F1212" s="227"/>
      <c r="G1212" s="249"/>
      <c r="H1212" s="241"/>
      <c r="I1212" s="241"/>
      <c r="J1212" s="11" t="s">
        <v>111</v>
      </c>
      <c r="K1212" s="7" t="s">
        <v>676</v>
      </c>
      <c r="L1212" s="11" t="s">
        <v>677</v>
      </c>
      <c r="M1212" s="177" t="s">
        <v>1115</v>
      </c>
      <c r="N1212" s="233"/>
      <c r="O1212" s="241"/>
      <c r="P1212" s="241"/>
      <c r="Q1212" s="241"/>
      <c r="R1212" s="241"/>
      <c r="S1212" s="255"/>
      <c r="T1212" s="378"/>
      <c r="U1212" s="378"/>
      <c r="V1212" s="257"/>
      <c r="W1212" s="239"/>
      <c r="X1212" s="239"/>
      <c r="Y1212" s="257"/>
      <c r="Z1212" s="239"/>
      <c r="AA1212" s="239"/>
      <c r="AB1212" s="257"/>
      <c r="AC1212" s="233"/>
      <c r="AD1212" s="378"/>
      <c r="AE1212" s="239"/>
      <c r="AF1212" s="239"/>
      <c r="AG1212" s="233"/>
      <c r="AH1212" s="233"/>
      <c r="AI1212" s="233"/>
      <c r="AJ1212" s="241"/>
    </row>
    <row r="1213" spans="2:36" s="79" customFormat="1" ht="54.75" customHeight="1" x14ac:dyDescent="0.3">
      <c r="B1213" s="242"/>
      <c r="C1213" s="242"/>
      <c r="D1213" s="242"/>
      <c r="E1213" s="265"/>
      <c r="F1213" s="227"/>
      <c r="G1213" s="265"/>
      <c r="H1213" s="242"/>
      <c r="I1213" s="242"/>
      <c r="J1213" s="11" t="s">
        <v>127</v>
      </c>
      <c r="K1213" s="7" t="s">
        <v>641</v>
      </c>
      <c r="L1213" s="11" t="s">
        <v>679</v>
      </c>
      <c r="M1213" s="52">
        <v>55</v>
      </c>
      <c r="N1213" s="234"/>
      <c r="O1213" s="242"/>
      <c r="P1213" s="242"/>
      <c r="Q1213" s="242"/>
      <c r="R1213" s="242"/>
      <c r="S1213" s="256"/>
      <c r="T1213" s="379"/>
      <c r="U1213" s="379"/>
      <c r="V1213" s="258"/>
      <c r="W1213" s="240"/>
      <c r="X1213" s="240"/>
      <c r="Y1213" s="258"/>
      <c r="Z1213" s="240"/>
      <c r="AA1213" s="240"/>
      <c r="AB1213" s="258"/>
      <c r="AC1213" s="234"/>
      <c r="AD1213" s="379"/>
      <c r="AE1213" s="240"/>
      <c r="AF1213" s="240"/>
      <c r="AG1213" s="234"/>
      <c r="AH1213" s="234"/>
      <c r="AI1213" s="234"/>
      <c r="AJ1213" s="242"/>
    </row>
    <row r="1214" spans="2:36" s="79" customFormat="1" ht="90" customHeight="1" x14ac:dyDescent="0.3">
      <c r="B1214" s="261" t="s">
        <v>1119</v>
      </c>
      <c r="C1214" s="261" t="s">
        <v>735</v>
      </c>
      <c r="D1214" s="261" t="s">
        <v>66</v>
      </c>
      <c r="E1214" s="311" t="s">
        <v>67</v>
      </c>
      <c r="F1214" s="227" t="s">
        <v>803</v>
      </c>
      <c r="G1214" s="311" t="s">
        <v>666</v>
      </c>
      <c r="H1214" s="261" t="s">
        <v>70</v>
      </c>
      <c r="I1214" s="225" t="s">
        <v>79</v>
      </c>
      <c r="J1214" s="11" t="s">
        <v>113</v>
      </c>
      <c r="K1214" s="7" t="s">
        <v>114</v>
      </c>
      <c r="L1214" s="7" t="s">
        <v>115</v>
      </c>
      <c r="M1214" s="7">
        <v>2</v>
      </c>
      <c r="N1214" s="232" t="s">
        <v>686</v>
      </c>
      <c r="O1214" s="261" t="s">
        <v>688</v>
      </c>
      <c r="P1214" s="261" t="s">
        <v>75</v>
      </c>
      <c r="Q1214" s="261" t="s">
        <v>76</v>
      </c>
      <c r="R1214" s="261" t="s">
        <v>77</v>
      </c>
      <c r="S1214" s="309" t="s">
        <v>109</v>
      </c>
      <c r="T1214" s="320">
        <f>+V1214+Y1214</f>
        <v>151940</v>
      </c>
      <c r="U1214" s="320">
        <v>75970</v>
      </c>
      <c r="V1214" s="272">
        <v>75970</v>
      </c>
      <c r="W1214" s="238" t="s">
        <v>98</v>
      </c>
      <c r="X1214" s="238" t="s">
        <v>98</v>
      </c>
      <c r="Y1214" s="272">
        <v>75970</v>
      </c>
      <c r="Z1214" s="238" t="s">
        <v>98</v>
      </c>
      <c r="AA1214" s="238" t="s">
        <v>98</v>
      </c>
      <c r="AB1214" s="292">
        <v>12319.46</v>
      </c>
      <c r="AC1214" s="232" t="s">
        <v>80</v>
      </c>
      <c r="AD1214" s="377">
        <f>+V1214+Y1214</f>
        <v>151940</v>
      </c>
      <c r="AE1214" s="238" t="s">
        <v>98</v>
      </c>
      <c r="AF1214" s="238" t="s">
        <v>98</v>
      </c>
      <c r="AG1214" s="232" t="s">
        <v>33</v>
      </c>
      <c r="AH1214" s="232" t="s">
        <v>166</v>
      </c>
      <c r="AI1214" s="232" t="s">
        <v>167</v>
      </c>
      <c r="AJ1214" s="261"/>
    </row>
    <row r="1215" spans="2:36" s="79" customFormat="1" ht="55.2" x14ac:dyDescent="0.3">
      <c r="B1215" s="241"/>
      <c r="C1215" s="241"/>
      <c r="D1215" s="241"/>
      <c r="E1215" s="249"/>
      <c r="F1215" s="227"/>
      <c r="G1215" s="249"/>
      <c r="H1215" s="241"/>
      <c r="I1215" s="225"/>
      <c r="J1215" s="11" t="s">
        <v>116</v>
      </c>
      <c r="K1215" s="7" t="s">
        <v>117</v>
      </c>
      <c r="L1215" s="7" t="s">
        <v>85</v>
      </c>
      <c r="M1215" s="7">
        <v>2</v>
      </c>
      <c r="N1215" s="233"/>
      <c r="O1215" s="241"/>
      <c r="P1215" s="241"/>
      <c r="Q1215" s="241"/>
      <c r="R1215" s="241"/>
      <c r="S1215" s="255"/>
      <c r="T1215" s="320"/>
      <c r="U1215" s="320"/>
      <c r="V1215" s="272"/>
      <c r="W1215" s="239"/>
      <c r="X1215" s="239"/>
      <c r="Y1215" s="272"/>
      <c r="Z1215" s="239"/>
      <c r="AA1215" s="239"/>
      <c r="AB1215" s="257"/>
      <c r="AC1215" s="233"/>
      <c r="AD1215" s="378"/>
      <c r="AE1215" s="239"/>
      <c r="AF1215" s="239"/>
      <c r="AG1215" s="233"/>
      <c r="AH1215" s="233"/>
      <c r="AI1215" s="233"/>
      <c r="AJ1215" s="241"/>
    </row>
    <row r="1216" spans="2:36" s="79" customFormat="1" ht="41.4" x14ac:dyDescent="0.3">
      <c r="B1216" s="241"/>
      <c r="C1216" s="241"/>
      <c r="D1216" s="241"/>
      <c r="E1216" s="249"/>
      <c r="F1216" s="227"/>
      <c r="G1216" s="249"/>
      <c r="H1216" s="241"/>
      <c r="I1216" s="225"/>
      <c r="J1216" s="11" t="s">
        <v>209</v>
      </c>
      <c r="K1216" s="7" t="s">
        <v>118</v>
      </c>
      <c r="L1216" s="7" t="s">
        <v>119</v>
      </c>
      <c r="M1216" s="7">
        <v>2</v>
      </c>
      <c r="N1216" s="233"/>
      <c r="O1216" s="241"/>
      <c r="P1216" s="241"/>
      <c r="Q1216" s="241"/>
      <c r="R1216" s="241"/>
      <c r="S1216" s="255"/>
      <c r="T1216" s="320"/>
      <c r="U1216" s="320"/>
      <c r="V1216" s="272"/>
      <c r="W1216" s="239"/>
      <c r="X1216" s="239"/>
      <c r="Y1216" s="272"/>
      <c r="Z1216" s="239"/>
      <c r="AA1216" s="239"/>
      <c r="AB1216" s="257"/>
      <c r="AC1216" s="233"/>
      <c r="AD1216" s="378"/>
      <c r="AE1216" s="239"/>
      <c r="AF1216" s="239"/>
      <c r="AG1216" s="233"/>
      <c r="AH1216" s="233"/>
      <c r="AI1216" s="233"/>
      <c r="AJ1216" s="241"/>
    </row>
    <row r="1217" spans="2:36" s="79" customFormat="1" ht="59.1" customHeight="1" x14ac:dyDescent="0.3">
      <c r="B1217" s="242"/>
      <c r="C1217" s="242"/>
      <c r="D1217" s="242"/>
      <c r="E1217" s="265"/>
      <c r="F1217" s="227"/>
      <c r="G1217" s="265"/>
      <c r="H1217" s="242"/>
      <c r="I1217" s="225"/>
      <c r="J1217" s="11" t="s">
        <v>120</v>
      </c>
      <c r="K1217" s="7" t="s">
        <v>121</v>
      </c>
      <c r="L1217" s="7" t="s">
        <v>119</v>
      </c>
      <c r="M1217" s="7">
        <v>2</v>
      </c>
      <c r="N1217" s="234"/>
      <c r="O1217" s="242"/>
      <c r="P1217" s="242"/>
      <c r="Q1217" s="242"/>
      <c r="R1217" s="242"/>
      <c r="S1217" s="256"/>
      <c r="T1217" s="320"/>
      <c r="U1217" s="320"/>
      <c r="V1217" s="272"/>
      <c r="W1217" s="240"/>
      <c r="X1217" s="240"/>
      <c r="Y1217" s="272"/>
      <c r="Z1217" s="240"/>
      <c r="AA1217" s="240"/>
      <c r="AB1217" s="258"/>
      <c r="AC1217" s="234"/>
      <c r="AD1217" s="379"/>
      <c r="AE1217" s="240"/>
      <c r="AF1217" s="240"/>
      <c r="AG1217" s="234"/>
      <c r="AH1217" s="234"/>
      <c r="AI1217" s="234"/>
      <c r="AJ1217" s="242"/>
    </row>
    <row r="1218" spans="2:36" s="90" customFormat="1" ht="52.2" customHeight="1" x14ac:dyDescent="0.3">
      <c r="B1218" s="225" t="s">
        <v>1072</v>
      </c>
      <c r="C1218" s="266" t="s">
        <v>380</v>
      </c>
      <c r="D1218" s="266" t="s">
        <v>66</v>
      </c>
      <c r="E1218" s="308" t="s">
        <v>67</v>
      </c>
      <c r="F1218" s="308" t="s">
        <v>803</v>
      </c>
      <c r="G1218" s="308" t="s">
        <v>69</v>
      </c>
      <c r="H1218" s="266" t="s">
        <v>70</v>
      </c>
      <c r="I1218" s="266" t="s">
        <v>79</v>
      </c>
      <c r="J1218" s="20" t="s">
        <v>113</v>
      </c>
      <c r="K1218" s="27" t="s">
        <v>114</v>
      </c>
      <c r="L1218" s="27" t="s">
        <v>115</v>
      </c>
      <c r="M1218" s="27">
        <v>1</v>
      </c>
      <c r="N1218" s="314" t="s">
        <v>108</v>
      </c>
      <c r="O1218" s="266" t="s">
        <v>378</v>
      </c>
      <c r="P1218" s="266" t="s">
        <v>75</v>
      </c>
      <c r="Q1218" s="266" t="s">
        <v>76</v>
      </c>
      <c r="R1218" s="408" t="s">
        <v>77</v>
      </c>
      <c r="S1218" s="408" t="s">
        <v>109</v>
      </c>
      <c r="T1218" s="312">
        <f>V1218+Y1218</f>
        <v>75970</v>
      </c>
      <c r="U1218" s="312">
        <f>T1218/M1219</f>
        <v>75970</v>
      </c>
      <c r="V1218" s="284">
        <v>37985</v>
      </c>
      <c r="W1218" s="284" t="s">
        <v>79</v>
      </c>
      <c r="X1218" s="284" t="s">
        <v>79</v>
      </c>
      <c r="Y1218" s="284">
        <v>37985</v>
      </c>
      <c r="Z1218" s="284" t="s">
        <v>79</v>
      </c>
      <c r="AA1218" s="284" t="s">
        <v>79</v>
      </c>
      <c r="AB1218" s="284">
        <v>6159.73</v>
      </c>
      <c r="AC1218" s="314" t="s">
        <v>80</v>
      </c>
      <c r="AD1218" s="313">
        <f>V1218+Y1218</f>
        <v>75970</v>
      </c>
      <c r="AE1218" s="313" t="s">
        <v>79</v>
      </c>
      <c r="AF1218" s="314" t="s">
        <v>79</v>
      </c>
      <c r="AG1218" s="314" t="s">
        <v>33</v>
      </c>
      <c r="AH1218" s="314" t="s">
        <v>150</v>
      </c>
      <c r="AI1218" s="314" t="s">
        <v>158</v>
      </c>
      <c r="AJ1218" s="314"/>
    </row>
    <row r="1219" spans="2:36" s="90" customFormat="1" ht="102.6" customHeight="1" x14ac:dyDescent="0.3">
      <c r="B1219" s="225"/>
      <c r="C1219" s="266"/>
      <c r="D1219" s="266"/>
      <c r="E1219" s="308"/>
      <c r="F1219" s="308"/>
      <c r="G1219" s="308"/>
      <c r="H1219" s="266"/>
      <c r="I1219" s="266"/>
      <c r="J1219" s="20" t="s">
        <v>116</v>
      </c>
      <c r="K1219" s="27" t="s">
        <v>117</v>
      </c>
      <c r="L1219" s="27" t="s">
        <v>85</v>
      </c>
      <c r="M1219" s="27">
        <v>1</v>
      </c>
      <c r="N1219" s="314"/>
      <c r="O1219" s="266"/>
      <c r="P1219" s="266"/>
      <c r="Q1219" s="266"/>
      <c r="R1219" s="408"/>
      <c r="S1219" s="408"/>
      <c r="T1219" s="312"/>
      <c r="U1219" s="312"/>
      <c r="V1219" s="284"/>
      <c r="W1219" s="284"/>
      <c r="X1219" s="284"/>
      <c r="Y1219" s="284"/>
      <c r="Z1219" s="284"/>
      <c r="AA1219" s="284"/>
      <c r="AB1219" s="284"/>
      <c r="AC1219" s="314"/>
      <c r="AD1219" s="313"/>
      <c r="AE1219" s="313"/>
      <c r="AF1219" s="266"/>
      <c r="AG1219" s="314"/>
      <c r="AH1219" s="314"/>
      <c r="AI1219" s="314"/>
      <c r="AJ1219" s="266"/>
    </row>
    <row r="1220" spans="2:36" s="90" customFormat="1" ht="74.099999999999994" customHeight="1" x14ac:dyDescent="0.3">
      <c r="B1220" s="225"/>
      <c r="C1220" s="266"/>
      <c r="D1220" s="266"/>
      <c r="E1220" s="308"/>
      <c r="F1220" s="308"/>
      <c r="G1220" s="308"/>
      <c r="H1220" s="266"/>
      <c r="I1220" s="266"/>
      <c r="J1220" s="20" t="s">
        <v>209</v>
      </c>
      <c r="K1220" s="27" t="s">
        <v>118</v>
      </c>
      <c r="L1220" s="27" t="s">
        <v>119</v>
      </c>
      <c r="M1220" s="27">
        <v>1</v>
      </c>
      <c r="N1220" s="314"/>
      <c r="O1220" s="266"/>
      <c r="P1220" s="266"/>
      <c r="Q1220" s="266"/>
      <c r="R1220" s="408"/>
      <c r="S1220" s="408"/>
      <c r="T1220" s="312"/>
      <c r="U1220" s="312"/>
      <c r="V1220" s="284"/>
      <c r="W1220" s="284"/>
      <c r="X1220" s="284"/>
      <c r="Y1220" s="284"/>
      <c r="Z1220" s="284"/>
      <c r="AA1220" s="284"/>
      <c r="AB1220" s="284"/>
      <c r="AC1220" s="314"/>
      <c r="AD1220" s="313"/>
      <c r="AE1220" s="313"/>
      <c r="AF1220" s="266"/>
      <c r="AG1220" s="314"/>
      <c r="AH1220" s="314"/>
      <c r="AI1220" s="314"/>
      <c r="AJ1220" s="266"/>
    </row>
    <row r="1221" spans="2:36" s="90" customFormat="1" ht="56.1" customHeight="1" x14ac:dyDescent="0.3">
      <c r="B1221" s="225"/>
      <c r="C1221" s="266"/>
      <c r="D1221" s="266"/>
      <c r="E1221" s="308"/>
      <c r="F1221" s="308"/>
      <c r="G1221" s="308"/>
      <c r="H1221" s="266"/>
      <c r="I1221" s="266"/>
      <c r="J1221" s="20" t="s">
        <v>120</v>
      </c>
      <c r="K1221" s="27" t="s">
        <v>121</v>
      </c>
      <c r="L1221" s="27" t="s">
        <v>119</v>
      </c>
      <c r="M1221" s="61">
        <v>1</v>
      </c>
      <c r="N1221" s="314"/>
      <c r="O1221" s="266"/>
      <c r="P1221" s="266"/>
      <c r="Q1221" s="266"/>
      <c r="R1221" s="408"/>
      <c r="S1221" s="408"/>
      <c r="T1221" s="312"/>
      <c r="U1221" s="312"/>
      <c r="V1221" s="284"/>
      <c r="W1221" s="284"/>
      <c r="X1221" s="284"/>
      <c r="Y1221" s="284"/>
      <c r="Z1221" s="284"/>
      <c r="AA1221" s="284"/>
      <c r="AB1221" s="284"/>
      <c r="AC1221" s="314"/>
      <c r="AD1221" s="313"/>
      <c r="AE1221" s="313"/>
      <c r="AF1221" s="266"/>
      <c r="AG1221" s="314"/>
      <c r="AH1221" s="314"/>
      <c r="AI1221" s="314"/>
      <c r="AJ1221" s="266"/>
    </row>
    <row r="1222" spans="2:36" s="90" customFormat="1" ht="52.2" customHeight="1" x14ac:dyDescent="0.3">
      <c r="B1222" s="225" t="s">
        <v>1073</v>
      </c>
      <c r="C1222" s="266" t="s">
        <v>379</v>
      </c>
      <c r="D1222" s="266" t="s">
        <v>66</v>
      </c>
      <c r="E1222" s="308" t="s">
        <v>67</v>
      </c>
      <c r="F1222" s="308" t="s">
        <v>803</v>
      </c>
      <c r="G1222" s="308" t="s">
        <v>69</v>
      </c>
      <c r="H1222" s="266" t="s">
        <v>70</v>
      </c>
      <c r="I1222" s="266" t="s">
        <v>79</v>
      </c>
      <c r="J1222" s="20" t="s">
        <v>113</v>
      </c>
      <c r="K1222" s="27" t="s">
        <v>114</v>
      </c>
      <c r="L1222" s="27" t="s">
        <v>115</v>
      </c>
      <c r="M1222" s="27">
        <v>1</v>
      </c>
      <c r="N1222" s="314" t="s">
        <v>108</v>
      </c>
      <c r="O1222" s="266" t="s">
        <v>378</v>
      </c>
      <c r="P1222" s="266" t="s">
        <v>75</v>
      </c>
      <c r="Q1222" s="266" t="s">
        <v>76</v>
      </c>
      <c r="R1222" s="408" t="s">
        <v>77</v>
      </c>
      <c r="S1222" s="408" t="s">
        <v>109</v>
      </c>
      <c r="T1222" s="312">
        <f>V1222+Y1222</f>
        <v>75970</v>
      </c>
      <c r="U1222" s="312">
        <f>T1222/M1223</f>
        <v>75970</v>
      </c>
      <c r="V1222" s="284">
        <v>37985</v>
      </c>
      <c r="W1222" s="284" t="s">
        <v>79</v>
      </c>
      <c r="X1222" s="284" t="s">
        <v>79</v>
      </c>
      <c r="Y1222" s="284">
        <v>37985</v>
      </c>
      <c r="Z1222" s="284" t="s">
        <v>79</v>
      </c>
      <c r="AA1222" s="284" t="s">
        <v>79</v>
      </c>
      <c r="AB1222" s="284">
        <v>6159.73</v>
      </c>
      <c r="AC1222" s="314" t="s">
        <v>80</v>
      </c>
      <c r="AD1222" s="313">
        <f>V1222+Y1222</f>
        <v>75970</v>
      </c>
      <c r="AE1222" s="313" t="s">
        <v>79</v>
      </c>
      <c r="AF1222" s="314" t="s">
        <v>79</v>
      </c>
      <c r="AG1222" s="314" t="s">
        <v>33</v>
      </c>
      <c r="AH1222" s="314" t="s">
        <v>150</v>
      </c>
      <c r="AI1222" s="314" t="s">
        <v>157</v>
      </c>
      <c r="AJ1222" s="314"/>
    </row>
    <row r="1223" spans="2:36" s="90" customFormat="1" ht="85.2" customHeight="1" x14ac:dyDescent="0.3">
      <c r="B1223" s="225"/>
      <c r="C1223" s="266"/>
      <c r="D1223" s="266"/>
      <c r="E1223" s="308"/>
      <c r="F1223" s="308"/>
      <c r="G1223" s="308"/>
      <c r="H1223" s="266"/>
      <c r="I1223" s="266"/>
      <c r="J1223" s="20" t="s">
        <v>116</v>
      </c>
      <c r="K1223" s="27" t="s">
        <v>117</v>
      </c>
      <c r="L1223" s="27" t="s">
        <v>85</v>
      </c>
      <c r="M1223" s="27">
        <v>1</v>
      </c>
      <c r="N1223" s="314"/>
      <c r="O1223" s="266"/>
      <c r="P1223" s="266"/>
      <c r="Q1223" s="266"/>
      <c r="R1223" s="408"/>
      <c r="S1223" s="408"/>
      <c r="T1223" s="312"/>
      <c r="U1223" s="312"/>
      <c r="V1223" s="284"/>
      <c r="W1223" s="284"/>
      <c r="X1223" s="284"/>
      <c r="Y1223" s="284"/>
      <c r="Z1223" s="284"/>
      <c r="AA1223" s="284"/>
      <c r="AB1223" s="284"/>
      <c r="AC1223" s="314"/>
      <c r="AD1223" s="313"/>
      <c r="AE1223" s="313"/>
      <c r="AF1223" s="266"/>
      <c r="AG1223" s="314"/>
      <c r="AH1223" s="314"/>
      <c r="AI1223" s="314"/>
      <c r="AJ1223" s="266"/>
    </row>
    <row r="1224" spans="2:36" s="90" customFormat="1" ht="81" customHeight="1" x14ac:dyDescent="0.3">
      <c r="B1224" s="225"/>
      <c r="C1224" s="266"/>
      <c r="D1224" s="266"/>
      <c r="E1224" s="308"/>
      <c r="F1224" s="308"/>
      <c r="G1224" s="308"/>
      <c r="H1224" s="266"/>
      <c r="I1224" s="266"/>
      <c r="J1224" s="20" t="s">
        <v>209</v>
      </c>
      <c r="K1224" s="27" t="s">
        <v>118</v>
      </c>
      <c r="L1224" s="27" t="s">
        <v>119</v>
      </c>
      <c r="M1224" s="27">
        <v>1</v>
      </c>
      <c r="N1224" s="314"/>
      <c r="O1224" s="266"/>
      <c r="P1224" s="266"/>
      <c r="Q1224" s="266"/>
      <c r="R1224" s="408"/>
      <c r="S1224" s="408"/>
      <c r="T1224" s="312"/>
      <c r="U1224" s="312"/>
      <c r="V1224" s="284"/>
      <c r="W1224" s="284"/>
      <c r="X1224" s="284"/>
      <c r="Y1224" s="284"/>
      <c r="Z1224" s="284"/>
      <c r="AA1224" s="284"/>
      <c r="AB1224" s="284"/>
      <c r="AC1224" s="314"/>
      <c r="AD1224" s="313"/>
      <c r="AE1224" s="313"/>
      <c r="AF1224" s="266"/>
      <c r="AG1224" s="314"/>
      <c r="AH1224" s="314"/>
      <c r="AI1224" s="314"/>
      <c r="AJ1224" s="266"/>
    </row>
    <row r="1225" spans="2:36" s="90" customFormat="1" ht="64.2" customHeight="1" x14ac:dyDescent="0.3">
      <c r="B1225" s="225"/>
      <c r="C1225" s="266"/>
      <c r="D1225" s="266"/>
      <c r="E1225" s="308"/>
      <c r="F1225" s="308"/>
      <c r="G1225" s="308"/>
      <c r="H1225" s="266"/>
      <c r="I1225" s="266"/>
      <c r="J1225" s="20" t="s">
        <v>120</v>
      </c>
      <c r="K1225" s="27" t="s">
        <v>121</v>
      </c>
      <c r="L1225" s="27" t="s">
        <v>119</v>
      </c>
      <c r="M1225" s="61">
        <v>1</v>
      </c>
      <c r="N1225" s="314"/>
      <c r="O1225" s="266"/>
      <c r="P1225" s="266"/>
      <c r="Q1225" s="266"/>
      <c r="R1225" s="408"/>
      <c r="S1225" s="408"/>
      <c r="T1225" s="312"/>
      <c r="U1225" s="312"/>
      <c r="V1225" s="284"/>
      <c r="W1225" s="284"/>
      <c r="X1225" s="284"/>
      <c r="Y1225" s="284"/>
      <c r="Z1225" s="284"/>
      <c r="AA1225" s="284"/>
      <c r="AB1225" s="284"/>
      <c r="AC1225" s="314"/>
      <c r="AD1225" s="313"/>
      <c r="AE1225" s="313"/>
      <c r="AF1225" s="266"/>
      <c r="AG1225" s="314"/>
      <c r="AH1225" s="314"/>
      <c r="AI1225" s="314"/>
      <c r="AJ1225" s="266"/>
    </row>
    <row r="1226" spans="2:36" s="79" customFormat="1" ht="123" customHeight="1" x14ac:dyDescent="0.3">
      <c r="B1226" s="261" t="s">
        <v>381</v>
      </c>
      <c r="C1226" s="261" t="s">
        <v>382</v>
      </c>
      <c r="D1226" s="261" t="s">
        <v>106</v>
      </c>
      <c r="E1226" s="311" t="s">
        <v>67</v>
      </c>
      <c r="F1226" s="299" t="s">
        <v>802</v>
      </c>
      <c r="G1226" s="311" t="s">
        <v>147</v>
      </c>
      <c r="H1226" s="304" t="s">
        <v>70</v>
      </c>
      <c r="I1226" s="304" t="s">
        <v>79</v>
      </c>
      <c r="J1226" s="11" t="s">
        <v>208</v>
      </c>
      <c r="K1226" s="7" t="s">
        <v>107</v>
      </c>
      <c r="L1226" s="7" t="s">
        <v>86</v>
      </c>
      <c r="M1226" s="7">
        <v>40</v>
      </c>
      <c r="N1226" s="303" t="s">
        <v>108</v>
      </c>
      <c r="O1226" s="261" t="s">
        <v>383</v>
      </c>
      <c r="P1226" s="261" t="s">
        <v>75</v>
      </c>
      <c r="Q1226" s="261" t="s">
        <v>76</v>
      </c>
      <c r="R1226" s="309" t="s">
        <v>77</v>
      </c>
      <c r="S1226" s="309" t="s">
        <v>109</v>
      </c>
      <c r="T1226" s="235">
        <f>V1226+Y1226</f>
        <v>256800</v>
      </c>
      <c r="U1226" s="235">
        <f>T1226/M1227</f>
        <v>85600</v>
      </c>
      <c r="V1226" s="238">
        <v>128400</v>
      </c>
      <c r="W1226" s="238" t="s">
        <v>79</v>
      </c>
      <c r="X1226" s="238" t="s">
        <v>79</v>
      </c>
      <c r="Y1226" s="238">
        <v>128400</v>
      </c>
      <c r="Z1226" s="238" t="s">
        <v>98</v>
      </c>
      <c r="AA1226" s="238" t="s">
        <v>79</v>
      </c>
      <c r="AB1226" s="238">
        <v>20821.63</v>
      </c>
      <c r="AC1226" s="232" t="s">
        <v>149</v>
      </c>
      <c r="AD1226" s="292">
        <f>V1226+Y1226</f>
        <v>256800</v>
      </c>
      <c r="AE1226" s="292" t="s">
        <v>79</v>
      </c>
      <c r="AF1226" s="232" t="s">
        <v>79</v>
      </c>
      <c r="AG1226" s="232" t="s">
        <v>33</v>
      </c>
      <c r="AH1226" s="303" t="s">
        <v>150</v>
      </c>
      <c r="AI1226" s="232" t="s">
        <v>158</v>
      </c>
      <c r="AJ1226" s="232"/>
    </row>
    <row r="1227" spans="2:36" s="79" customFormat="1" ht="86.1" customHeight="1" x14ac:dyDescent="0.3">
      <c r="B1227" s="241"/>
      <c r="C1227" s="241"/>
      <c r="D1227" s="241"/>
      <c r="E1227" s="249"/>
      <c r="F1227" s="249"/>
      <c r="G1227" s="249"/>
      <c r="H1227" s="241"/>
      <c r="I1227" s="241"/>
      <c r="J1227" s="11" t="s">
        <v>111</v>
      </c>
      <c r="K1227" s="7" t="s">
        <v>112</v>
      </c>
      <c r="L1227" s="7" t="s">
        <v>85</v>
      </c>
      <c r="M1227" s="7">
        <v>3</v>
      </c>
      <c r="N1227" s="233"/>
      <c r="O1227" s="241"/>
      <c r="P1227" s="241"/>
      <c r="Q1227" s="241"/>
      <c r="R1227" s="255"/>
      <c r="S1227" s="255"/>
      <c r="T1227" s="236"/>
      <c r="U1227" s="236"/>
      <c r="V1227" s="239"/>
      <c r="W1227" s="239"/>
      <c r="X1227" s="239"/>
      <c r="Y1227" s="239"/>
      <c r="Z1227" s="239"/>
      <c r="AA1227" s="239"/>
      <c r="AB1227" s="239"/>
      <c r="AC1227" s="233"/>
      <c r="AD1227" s="257"/>
      <c r="AE1227" s="257"/>
      <c r="AF1227" s="241"/>
      <c r="AG1227" s="233"/>
      <c r="AH1227" s="233"/>
      <c r="AI1227" s="233"/>
      <c r="AJ1227" s="241"/>
    </row>
    <row r="1228" spans="2:36" s="79" customFormat="1" ht="59.1" customHeight="1" x14ac:dyDescent="0.3">
      <c r="B1228" s="242"/>
      <c r="C1228" s="242"/>
      <c r="D1228" s="242"/>
      <c r="E1228" s="265"/>
      <c r="F1228" s="265"/>
      <c r="G1228" s="265"/>
      <c r="H1228" s="242"/>
      <c r="I1228" s="242"/>
      <c r="J1228" s="11" t="s">
        <v>127</v>
      </c>
      <c r="K1228" s="7" t="s">
        <v>128</v>
      </c>
      <c r="L1228" s="7" t="s">
        <v>85</v>
      </c>
      <c r="M1228" s="63">
        <v>111</v>
      </c>
      <c r="N1228" s="234"/>
      <c r="O1228" s="242"/>
      <c r="P1228" s="242"/>
      <c r="Q1228" s="242"/>
      <c r="R1228" s="256"/>
      <c r="S1228" s="256"/>
      <c r="T1228" s="237"/>
      <c r="U1228" s="237"/>
      <c r="V1228" s="240"/>
      <c r="W1228" s="240"/>
      <c r="X1228" s="240"/>
      <c r="Y1228" s="240"/>
      <c r="Z1228" s="240"/>
      <c r="AA1228" s="240"/>
      <c r="AB1228" s="240"/>
      <c r="AC1228" s="234"/>
      <c r="AD1228" s="258"/>
      <c r="AE1228" s="258"/>
      <c r="AF1228" s="242"/>
      <c r="AG1228" s="234"/>
      <c r="AH1228" s="234"/>
      <c r="AI1228" s="234"/>
      <c r="AJ1228" s="242"/>
    </row>
    <row r="1229" spans="2:36" s="79" customFormat="1" ht="132" customHeight="1" x14ac:dyDescent="0.3">
      <c r="B1229" s="225" t="s">
        <v>384</v>
      </c>
      <c r="C1229" s="225" t="s">
        <v>385</v>
      </c>
      <c r="D1229" s="225" t="s">
        <v>106</v>
      </c>
      <c r="E1229" s="227" t="s">
        <v>67</v>
      </c>
      <c r="F1229" s="227" t="s">
        <v>802</v>
      </c>
      <c r="G1229" s="227" t="s">
        <v>147</v>
      </c>
      <c r="H1229" s="225" t="s">
        <v>70</v>
      </c>
      <c r="I1229" s="225" t="s">
        <v>79</v>
      </c>
      <c r="J1229" s="11" t="s">
        <v>208</v>
      </c>
      <c r="K1229" s="7" t="s">
        <v>107</v>
      </c>
      <c r="L1229" s="7" t="s">
        <v>86</v>
      </c>
      <c r="M1229" s="7">
        <v>40</v>
      </c>
      <c r="N1229" s="273" t="s">
        <v>108</v>
      </c>
      <c r="O1229" s="225" t="s">
        <v>386</v>
      </c>
      <c r="P1229" s="225" t="s">
        <v>75</v>
      </c>
      <c r="Q1229" s="225" t="s">
        <v>76</v>
      </c>
      <c r="R1229" s="274" t="s">
        <v>77</v>
      </c>
      <c r="S1229" s="274" t="s">
        <v>109</v>
      </c>
      <c r="T1229" s="275">
        <f>V1229+Y1229</f>
        <v>129826.66</v>
      </c>
      <c r="U1229" s="275">
        <f>T1229/M1230</f>
        <v>64913.33</v>
      </c>
      <c r="V1229" s="238">
        <v>64913.33</v>
      </c>
      <c r="W1229" s="276" t="s">
        <v>79</v>
      </c>
      <c r="X1229" s="276" t="s">
        <v>79</v>
      </c>
      <c r="Y1229" s="276">
        <v>64913.33</v>
      </c>
      <c r="Z1229" s="276" t="s">
        <v>98</v>
      </c>
      <c r="AA1229" s="276" t="s">
        <v>79</v>
      </c>
      <c r="AB1229" s="276">
        <v>10526.49</v>
      </c>
      <c r="AC1229" s="273" t="s">
        <v>149</v>
      </c>
      <c r="AD1229" s="272">
        <f>V1229+Y1229</f>
        <v>129826.66</v>
      </c>
      <c r="AE1229" s="272" t="s">
        <v>79</v>
      </c>
      <c r="AF1229" s="273" t="s">
        <v>79</v>
      </c>
      <c r="AG1229" s="273" t="s">
        <v>33</v>
      </c>
      <c r="AH1229" s="273" t="s">
        <v>150</v>
      </c>
      <c r="AI1229" s="273" t="s">
        <v>157</v>
      </c>
      <c r="AJ1229" s="273"/>
    </row>
    <row r="1230" spans="2:36" s="79" customFormat="1" ht="86.1" customHeight="1" x14ac:dyDescent="0.3">
      <c r="B1230" s="225"/>
      <c r="C1230" s="225"/>
      <c r="D1230" s="225"/>
      <c r="E1230" s="227"/>
      <c r="F1230" s="227"/>
      <c r="G1230" s="227"/>
      <c r="H1230" s="225"/>
      <c r="I1230" s="225"/>
      <c r="J1230" s="11" t="s">
        <v>111</v>
      </c>
      <c r="K1230" s="7" t="s">
        <v>112</v>
      </c>
      <c r="L1230" s="7" t="s">
        <v>85</v>
      </c>
      <c r="M1230" s="7">
        <v>2</v>
      </c>
      <c r="N1230" s="273"/>
      <c r="O1230" s="225"/>
      <c r="P1230" s="225"/>
      <c r="Q1230" s="225"/>
      <c r="R1230" s="274"/>
      <c r="S1230" s="274"/>
      <c r="T1230" s="275"/>
      <c r="U1230" s="275"/>
      <c r="V1230" s="239"/>
      <c r="W1230" s="276"/>
      <c r="X1230" s="276"/>
      <c r="Y1230" s="276"/>
      <c r="Z1230" s="276"/>
      <c r="AA1230" s="276"/>
      <c r="AB1230" s="276"/>
      <c r="AC1230" s="273"/>
      <c r="AD1230" s="272"/>
      <c r="AE1230" s="272"/>
      <c r="AF1230" s="225"/>
      <c r="AG1230" s="273"/>
      <c r="AH1230" s="273"/>
      <c r="AI1230" s="273"/>
      <c r="AJ1230" s="225"/>
    </row>
    <row r="1231" spans="2:36" s="79" customFormat="1" ht="59.1" customHeight="1" x14ac:dyDescent="0.3">
      <c r="B1231" s="225"/>
      <c r="C1231" s="225"/>
      <c r="D1231" s="225"/>
      <c r="E1231" s="227"/>
      <c r="F1231" s="227"/>
      <c r="G1231" s="227"/>
      <c r="H1231" s="225"/>
      <c r="I1231" s="225"/>
      <c r="J1231" s="11" t="s">
        <v>127</v>
      </c>
      <c r="K1231" s="7" t="s">
        <v>128</v>
      </c>
      <c r="L1231" s="7" t="s">
        <v>85</v>
      </c>
      <c r="M1231" s="63">
        <v>72</v>
      </c>
      <c r="N1231" s="273"/>
      <c r="O1231" s="225"/>
      <c r="P1231" s="225"/>
      <c r="Q1231" s="225"/>
      <c r="R1231" s="274"/>
      <c r="S1231" s="274"/>
      <c r="T1231" s="275"/>
      <c r="U1231" s="275"/>
      <c r="V1231" s="240"/>
      <c r="W1231" s="276"/>
      <c r="X1231" s="276"/>
      <c r="Y1231" s="276"/>
      <c r="Z1231" s="276"/>
      <c r="AA1231" s="276"/>
      <c r="AB1231" s="276"/>
      <c r="AC1231" s="273"/>
      <c r="AD1231" s="272"/>
      <c r="AE1231" s="272"/>
      <c r="AF1231" s="225"/>
      <c r="AG1231" s="273"/>
      <c r="AH1231" s="273"/>
      <c r="AI1231" s="273"/>
      <c r="AJ1231" s="225"/>
    </row>
    <row r="1232" spans="2:36" s="79" customFormat="1" ht="95.1" customHeight="1" x14ac:dyDescent="0.3">
      <c r="B1232" s="225" t="s">
        <v>387</v>
      </c>
      <c r="C1232" s="225" t="s">
        <v>388</v>
      </c>
      <c r="D1232" s="225" t="s">
        <v>106</v>
      </c>
      <c r="E1232" s="227" t="s">
        <v>67</v>
      </c>
      <c r="F1232" s="227" t="s">
        <v>812</v>
      </c>
      <c r="G1232" s="227" t="s">
        <v>147</v>
      </c>
      <c r="H1232" s="225" t="s">
        <v>70</v>
      </c>
      <c r="I1232" s="225" t="s">
        <v>79</v>
      </c>
      <c r="J1232" s="28" t="s">
        <v>208</v>
      </c>
      <c r="K1232" s="14" t="s">
        <v>107</v>
      </c>
      <c r="L1232" s="14" t="s">
        <v>86</v>
      </c>
      <c r="M1232" s="14">
        <v>40</v>
      </c>
      <c r="N1232" s="273" t="s">
        <v>108</v>
      </c>
      <c r="O1232" s="225" t="s">
        <v>389</v>
      </c>
      <c r="P1232" s="225" t="s">
        <v>75</v>
      </c>
      <c r="Q1232" s="225" t="s">
        <v>76</v>
      </c>
      <c r="R1232" s="274" t="s">
        <v>77</v>
      </c>
      <c r="S1232" s="274" t="s">
        <v>109</v>
      </c>
      <c r="T1232" s="275">
        <f>V1232+Y1232</f>
        <v>74674.92</v>
      </c>
      <c r="U1232" s="275">
        <f>T1232/M1233</f>
        <v>74674.92</v>
      </c>
      <c r="V1232" s="238">
        <v>37337.46</v>
      </c>
      <c r="W1232" s="276" t="s">
        <v>79</v>
      </c>
      <c r="X1232" s="276" t="s">
        <v>79</v>
      </c>
      <c r="Y1232" s="276">
        <v>37337.46</v>
      </c>
      <c r="Z1232" s="276" t="s">
        <v>98</v>
      </c>
      <c r="AA1232" s="276" t="s">
        <v>79</v>
      </c>
      <c r="AB1232" s="276">
        <v>6054.73</v>
      </c>
      <c r="AC1232" s="273" t="s">
        <v>149</v>
      </c>
      <c r="AD1232" s="272">
        <f>V1232+Y1232</f>
        <v>74674.92</v>
      </c>
      <c r="AE1232" s="272" t="s">
        <v>79</v>
      </c>
      <c r="AF1232" s="273" t="s">
        <v>79</v>
      </c>
      <c r="AG1232" s="273" t="s">
        <v>33</v>
      </c>
      <c r="AH1232" s="273" t="s">
        <v>150</v>
      </c>
      <c r="AI1232" s="273" t="s">
        <v>157</v>
      </c>
      <c r="AJ1232" s="273"/>
    </row>
    <row r="1233" spans="2:36" s="79" customFormat="1" ht="52.2" customHeight="1" x14ac:dyDescent="0.3">
      <c r="B1233" s="225"/>
      <c r="C1233" s="225"/>
      <c r="D1233" s="225"/>
      <c r="E1233" s="227"/>
      <c r="F1233" s="227"/>
      <c r="G1233" s="227"/>
      <c r="H1233" s="225"/>
      <c r="I1233" s="225"/>
      <c r="J1233" s="11" t="s">
        <v>111</v>
      </c>
      <c r="K1233" s="7" t="s">
        <v>112</v>
      </c>
      <c r="L1233" s="7" t="s">
        <v>85</v>
      </c>
      <c r="M1233" s="7">
        <v>1</v>
      </c>
      <c r="N1233" s="273"/>
      <c r="O1233" s="225"/>
      <c r="P1233" s="225"/>
      <c r="Q1233" s="225"/>
      <c r="R1233" s="274"/>
      <c r="S1233" s="274"/>
      <c r="T1233" s="275"/>
      <c r="U1233" s="275"/>
      <c r="V1233" s="239"/>
      <c r="W1233" s="276"/>
      <c r="X1233" s="276"/>
      <c r="Y1233" s="276"/>
      <c r="Z1233" s="276"/>
      <c r="AA1233" s="276"/>
      <c r="AB1233" s="276"/>
      <c r="AC1233" s="273"/>
      <c r="AD1233" s="272"/>
      <c r="AE1233" s="272"/>
      <c r="AF1233" s="225"/>
      <c r="AG1233" s="273"/>
      <c r="AH1233" s="273"/>
      <c r="AI1233" s="273"/>
      <c r="AJ1233" s="225"/>
    </row>
    <row r="1234" spans="2:36" s="79" customFormat="1" ht="59.1" customHeight="1" x14ac:dyDescent="0.3">
      <c r="B1234" s="225"/>
      <c r="C1234" s="225"/>
      <c r="D1234" s="225"/>
      <c r="E1234" s="227"/>
      <c r="F1234" s="227"/>
      <c r="G1234" s="227"/>
      <c r="H1234" s="225"/>
      <c r="I1234" s="225"/>
      <c r="J1234" s="11" t="s">
        <v>127</v>
      </c>
      <c r="K1234" s="7" t="s">
        <v>128</v>
      </c>
      <c r="L1234" s="7" t="s">
        <v>85</v>
      </c>
      <c r="M1234" s="63">
        <v>36</v>
      </c>
      <c r="N1234" s="273"/>
      <c r="O1234" s="225"/>
      <c r="P1234" s="225"/>
      <c r="Q1234" s="225"/>
      <c r="R1234" s="274"/>
      <c r="S1234" s="274"/>
      <c r="T1234" s="275"/>
      <c r="U1234" s="275"/>
      <c r="V1234" s="240"/>
      <c r="W1234" s="276"/>
      <c r="X1234" s="276"/>
      <c r="Y1234" s="276"/>
      <c r="Z1234" s="276"/>
      <c r="AA1234" s="276"/>
      <c r="AB1234" s="276"/>
      <c r="AC1234" s="273"/>
      <c r="AD1234" s="272"/>
      <c r="AE1234" s="272"/>
      <c r="AF1234" s="225"/>
      <c r="AG1234" s="273"/>
      <c r="AH1234" s="273"/>
      <c r="AI1234" s="273"/>
      <c r="AJ1234" s="225"/>
    </row>
    <row r="1235" spans="2:36" s="90" customFormat="1" ht="41.4" x14ac:dyDescent="0.3">
      <c r="B1235" s="225" t="s">
        <v>390</v>
      </c>
      <c r="C1235" s="225" t="s">
        <v>380</v>
      </c>
      <c r="D1235" s="225" t="s">
        <v>66</v>
      </c>
      <c r="E1235" s="227" t="s">
        <v>67</v>
      </c>
      <c r="F1235" s="227" t="s">
        <v>803</v>
      </c>
      <c r="G1235" s="227" t="s">
        <v>69</v>
      </c>
      <c r="H1235" s="225" t="s">
        <v>70</v>
      </c>
      <c r="I1235" s="225" t="s">
        <v>79</v>
      </c>
      <c r="J1235" s="11" t="s">
        <v>113</v>
      </c>
      <c r="K1235" s="7" t="s">
        <v>114</v>
      </c>
      <c r="L1235" s="7" t="s">
        <v>115</v>
      </c>
      <c r="M1235" s="7">
        <v>2</v>
      </c>
      <c r="N1235" s="273" t="s">
        <v>108</v>
      </c>
      <c r="O1235" s="225" t="s">
        <v>378</v>
      </c>
      <c r="P1235" s="225" t="s">
        <v>75</v>
      </c>
      <c r="Q1235" s="225" t="s">
        <v>76</v>
      </c>
      <c r="R1235" s="274" t="s">
        <v>77</v>
      </c>
      <c r="S1235" s="274" t="s">
        <v>109</v>
      </c>
      <c r="T1235" s="275">
        <f>V1235+Y1235</f>
        <v>151940</v>
      </c>
      <c r="U1235" s="275">
        <f>T1235/M1236</f>
        <v>75970</v>
      </c>
      <c r="V1235" s="276">
        <v>75970</v>
      </c>
      <c r="W1235" s="276" t="s">
        <v>79</v>
      </c>
      <c r="X1235" s="276" t="s">
        <v>79</v>
      </c>
      <c r="Y1235" s="276">
        <v>75970</v>
      </c>
      <c r="Z1235" s="276" t="s">
        <v>79</v>
      </c>
      <c r="AA1235" s="276" t="s">
        <v>79</v>
      </c>
      <c r="AB1235" s="276">
        <v>12319.46</v>
      </c>
      <c r="AC1235" s="273" t="s">
        <v>80</v>
      </c>
      <c r="AD1235" s="272">
        <f>V1235+Y1235</f>
        <v>151940</v>
      </c>
      <c r="AE1235" s="272" t="s">
        <v>79</v>
      </c>
      <c r="AF1235" s="225" t="s">
        <v>79</v>
      </c>
      <c r="AG1235" s="273" t="s">
        <v>33</v>
      </c>
      <c r="AH1235" s="273" t="s">
        <v>230</v>
      </c>
      <c r="AI1235" s="273" t="s">
        <v>295</v>
      </c>
      <c r="AJ1235" s="225"/>
    </row>
    <row r="1236" spans="2:36" s="90" customFormat="1" ht="55.2" x14ac:dyDescent="0.3">
      <c r="B1236" s="225"/>
      <c r="C1236" s="225"/>
      <c r="D1236" s="225"/>
      <c r="E1236" s="227"/>
      <c r="F1236" s="227"/>
      <c r="G1236" s="227"/>
      <c r="H1236" s="225"/>
      <c r="I1236" s="225"/>
      <c r="J1236" s="11" t="s">
        <v>116</v>
      </c>
      <c r="K1236" s="7" t="s">
        <v>117</v>
      </c>
      <c r="L1236" s="7" t="s">
        <v>85</v>
      </c>
      <c r="M1236" s="7">
        <v>2</v>
      </c>
      <c r="N1236" s="273"/>
      <c r="O1236" s="225"/>
      <c r="P1236" s="225"/>
      <c r="Q1236" s="225"/>
      <c r="R1236" s="274"/>
      <c r="S1236" s="274"/>
      <c r="T1236" s="275"/>
      <c r="U1236" s="275"/>
      <c r="V1236" s="276"/>
      <c r="W1236" s="276"/>
      <c r="X1236" s="276"/>
      <c r="Y1236" s="276"/>
      <c r="Z1236" s="276"/>
      <c r="AA1236" s="276"/>
      <c r="AB1236" s="276"/>
      <c r="AC1236" s="273"/>
      <c r="AD1236" s="272"/>
      <c r="AE1236" s="272"/>
      <c r="AF1236" s="225"/>
      <c r="AG1236" s="273"/>
      <c r="AH1236" s="273"/>
      <c r="AI1236" s="273"/>
      <c r="AJ1236" s="225"/>
    </row>
    <row r="1237" spans="2:36" s="90" customFormat="1" ht="41.4" x14ac:dyDescent="0.3">
      <c r="B1237" s="225"/>
      <c r="C1237" s="225"/>
      <c r="D1237" s="225"/>
      <c r="E1237" s="227"/>
      <c r="F1237" s="227"/>
      <c r="G1237" s="227"/>
      <c r="H1237" s="225"/>
      <c r="I1237" s="225"/>
      <c r="J1237" s="11" t="s">
        <v>209</v>
      </c>
      <c r="K1237" s="7" t="s">
        <v>118</v>
      </c>
      <c r="L1237" s="7" t="s">
        <v>119</v>
      </c>
      <c r="M1237" s="7">
        <v>2</v>
      </c>
      <c r="N1237" s="273"/>
      <c r="O1237" s="225"/>
      <c r="P1237" s="225"/>
      <c r="Q1237" s="225"/>
      <c r="R1237" s="274"/>
      <c r="S1237" s="274"/>
      <c r="T1237" s="275"/>
      <c r="U1237" s="275"/>
      <c r="V1237" s="276"/>
      <c r="W1237" s="276"/>
      <c r="X1237" s="276"/>
      <c r="Y1237" s="276"/>
      <c r="Z1237" s="276"/>
      <c r="AA1237" s="276"/>
      <c r="AB1237" s="276"/>
      <c r="AC1237" s="273"/>
      <c r="AD1237" s="272"/>
      <c r="AE1237" s="272"/>
      <c r="AF1237" s="225"/>
      <c r="AG1237" s="273"/>
      <c r="AH1237" s="273"/>
      <c r="AI1237" s="273"/>
      <c r="AJ1237" s="225"/>
    </row>
    <row r="1238" spans="2:36" s="90" customFormat="1" ht="27.6" x14ac:dyDescent="0.3">
      <c r="B1238" s="225"/>
      <c r="C1238" s="225"/>
      <c r="D1238" s="225"/>
      <c r="E1238" s="227"/>
      <c r="F1238" s="227"/>
      <c r="G1238" s="227"/>
      <c r="H1238" s="225"/>
      <c r="I1238" s="225"/>
      <c r="J1238" s="11" t="s">
        <v>120</v>
      </c>
      <c r="K1238" s="7" t="s">
        <v>121</v>
      </c>
      <c r="L1238" s="7" t="s">
        <v>119</v>
      </c>
      <c r="M1238" s="7">
        <v>2</v>
      </c>
      <c r="N1238" s="273"/>
      <c r="O1238" s="225"/>
      <c r="P1238" s="225"/>
      <c r="Q1238" s="225"/>
      <c r="R1238" s="274"/>
      <c r="S1238" s="274"/>
      <c r="T1238" s="275"/>
      <c r="U1238" s="275"/>
      <c r="V1238" s="276"/>
      <c r="W1238" s="276"/>
      <c r="X1238" s="276"/>
      <c r="Y1238" s="276"/>
      <c r="Z1238" s="276"/>
      <c r="AA1238" s="276"/>
      <c r="AB1238" s="276"/>
      <c r="AC1238" s="273"/>
      <c r="AD1238" s="272"/>
      <c r="AE1238" s="272"/>
      <c r="AF1238" s="225"/>
      <c r="AG1238" s="273"/>
      <c r="AH1238" s="273"/>
      <c r="AI1238" s="273"/>
      <c r="AJ1238" s="225"/>
    </row>
    <row r="1239" spans="2:36" s="79" customFormat="1" ht="95.1" customHeight="1" x14ac:dyDescent="0.3">
      <c r="B1239" s="225" t="s">
        <v>391</v>
      </c>
      <c r="C1239" s="225" t="s">
        <v>392</v>
      </c>
      <c r="D1239" s="225" t="s">
        <v>106</v>
      </c>
      <c r="E1239" s="227" t="s">
        <v>67</v>
      </c>
      <c r="F1239" s="227" t="s">
        <v>802</v>
      </c>
      <c r="G1239" s="227" t="s">
        <v>147</v>
      </c>
      <c r="H1239" s="225" t="s">
        <v>70</v>
      </c>
      <c r="I1239" s="225" t="s">
        <v>79</v>
      </c>
      <c r="J1239" s="28" t="s">
        <v>208</v>
      </c>
      <c r="K1239" s="14" t="s">
        <v>107</v>
      </c>
      <c r="L1239" s="14" t="s">
        <v>86</v>
      </c>
      <c r="M1239" s="14">
        <v>40</v>
      </c>
      <c r="N1239" s="273" t="s">
        <v>108</v>
      </c>
      <c r="O1239" s="225" t="s">
        <v>393</v>
      </c>
      <c r="P1239" s="225" t="s">
        <v>75</v>
      </c>
      <c r="Q1239" s="225" t="s">
        <v>76</v>
      </c>
      <c r="R1239" s="274" t="s">
        <v>77</v>
      </c>
      <c r="S1239" s="274" t="s">
        <v>109</v>
      </c>
      <c r="T1239" s="275">
        <f>V1239+Y1239</f>
        <v>171200</v>
      </c>
      <c r="U1239" s="275">
        <f>T1239/2</f>
        <v>85600</v>
      </c>
      <c r="V1239" s="238">
        <v>85600</v>
      </c>
      <c r="W1239" s="276" t="s">
        <v>79</v>
      </c>
      <c r="X1239" s="276" t="s">
        <v>79</v>
      </c>
      <c r="Y1239" s="276">
        <v>85600</v>
      </c>
      <c r="Z1239" s="276" t="s">
        <v>98</v>
      </c>
      <c r="AA1239" s="276" t="s">
        <v>79</v>
      </c>
      <c r="AB1239" s="276">
        <v>13881.09</v>
      </c>
      <c r="AC1239" s="273" t="s">
        <v>149</v>
      </c>
      <c r="AD1239" s="272">
        <f>V1239+Y1239</f>
        <v>171200</v>
      </c>
      <c r="AE1239" s="272" t="s">
        <v>79</v>
      </c>
      <c r="AF1239" s="273" t="s">
        <v>79</v>
      </c>
      <c r="AG1239" s="273" t="s">
        <v>33</v>
      </c>
      <c r="AH1239" s="273" t="s">
        <v>161</v>
      </c>
      <c r="AI1239" s="273" t="s">
        <v>295</v>
      </c>
      <c r="AJ1239" s="273"/>
    </row>
    <row r="1240" spans="2:36" s="79" customFormat="1" ht="59.1" customHeight="1" x14ac:dyDescent="0.3">
      <c r="B1240" s="225"/>
      <c r="C1240" s="225"/>
      <c r="D1240" s="225"/>
      <c r="E1240" s="227"/>
      <c r="F1240" s="227"/>
      <c r="G1240" s="227"/>
      <c r="H1240" s="225"/>
      <c r="I1240" s="225"/>
      <c r="J1240" s="11" t="s">
        <v>111</v>
      </c>
      <c r="K1240" s="7" t="s">
        <v>112</v>
      </c>
      <c r="L1240" s="7" t="s">
        <v>85</v>
      </c>
      <c r="M1240" s="7">
        <v>2</v>
      </c>
      <c r="N1240" s="273"/>
      <c r="O1240" s="225"/>
      <c r="P1240" s="225"/>
      <c r="Q1240" s="225"/>
      <c r="R1240" s="274"/>
      <c r="S1240" s="274"/>
      <c r="T1240" s="275"/>
      <c r="U1240" s="275"/>
      <c r="V1240" s="239"/>
      <c r="W1240" s="276"/>
      <c r="X1240" s="276"/>
      <c r="Y1240" s="276"/>
      <c r="Z1240" s="276"/>
      <c r="AA1240" s="276"/>
      <c r="AB1240" s="276"/>
      <c r="AC1240" s="273"/>
      <c r="AD1240" s="272"/>
      <c r="AE1240" s="272"/>
      <c r="AF1240" s="225"/>
      <c r="AG1240" s="273"/>
      <c r="AH1240" s="273"/>
      <c r="AI1240" s="273"/>
      <c r="AJ1240" s="225"/>
    </row>
    <row r="1241" spans="2:36" s="79" customFormat="1" ht="59.1" customHeight="1" x14ac:dyDescent="0.3">
      <c r="B1241" s="225"/>
      <c r="C1241" s="225"/>
      <c r="D1241" s="225"/>
      <c r="E1241" s="227"/>
      <c r="F1241" s="227"/>
      <c r="G1241" s="227"/>
      <c r="H1241" s="225"/>
      <c r="I1241" s="225"/>
      <c r="J1241" s="11" t="s">
        <v>127</v>
      </c>
      <c r="K1241" s="7" t="s">
        <v>128</v>
      </c>
      <c r="L1241" s="7" t="s">
        <v>85</v>
      </c>
      <c r="M1241" s="63">
        <v>70</v>
      </c>
      <c r="N1241" s="273"/>
      <c r="O1241" s="225"/>
      <c r="P1241" s="225"/>
      <c r="Q1241" s="225"/>
      <c r="R1241" s="274"/>
      <c r="S1241" s="274"/>
      <c r="T1241" s="275"/>
      <c r="U1241" s="275"/>
      <c r="V1241" s="240"/>
      <c r="W1241" s="276"/>
      <c r="X1241" s="276"/>
      <c r="Y1241" s="276"/>
      <c r="Z1241" s="276"/>
      <c r="AA1241" s="276"/>
      <c r="AB1241" s="276"/>
      <c r="AC1241" s="273"/>
      <c r="AD1241" s="272"/>
      <c r="AE1241" s="272"/>
      <c r="AF1241" s="225"/>
      <c r="AG1241" s="273"/>
      <c r="AH1241" s="273"/>
      <c r="AI1241" s="273"/>
      <c r="AJ1241" s="225"/>
    </row>
    <row r="1242" spans="2:36" s="79" customFormat="1" ht="132" customHeight="1" x14ac:dyDescent="0.3">
      <c r="B1242" s="225" t="s">
        <v>394</v>
      </c>
      <c r="C1242" s="225" t="s">
        <v>385</v>
      </c>
      <c r="D1242" s="225" t="s">
        <v>106</v>
      </c>
      <c r="E1242" s="227" t="s">
        <v>67</v>
      </c>
      <c r="F1242" s="227" t="s">
        <v>802</v>
      </c>
      <c r="G1242" s="227" t="s">
        <v>147</v>
      </c>
      <c r="H1242" s="225" t="s">
        <v>70</v>
      </c>
      <c r="I1242" s="225" t="s">
        <v>79</v>
      </c>
      <c r="J1242" s="11" t="s">
        <v>208</v>
      </c>
      <c r="K1242" s="7" t="s">
        <v>107</v>
      </c>
      <c r="L1242" s="7" t="s">
        <v>86</v>
      </c>
      <c r="M1242" s="7">
        <v>40</v>
      </c>
      <c r="N1242" s="273" t="s">
        <v>108</v>
      </c>
      <c r="O1242" s="225" t="s">
        <v>395</v>
      </c>
      <c r="P1242" s="225" t="s">
        <v>75</v>
      </c>
      <c r="Q1242" s="225" t="s">
        <v>76</v>
      </c>
      <c r="R1242" s="274" t="s">
        <v>77</v>
      </c>
      <c r="S1242" s="274" t="s">
        <v>109</v>
      </c>
      <c r="T1242" s="275">
        <f>V1242+Y1242</f>
        <v>64913.34</v>
      </c>
      <c r="U1242" s="275">
        <f>T1242</f>
        <v>64913.34</v>
      </c>
      <c r="V1242" s="238">
        <v>32456.67</v>
      </c>
      <c r="W1242" s="276" t="s">
        <v>79</v>
      </c>
      <c r="X1242" s="276" t="s">
        <v>79</v>
      </c>
      <c r="Y1242" s="276">
        <v>32456.67</v>
      </c>
      <c r="Z1242" s="276" t="s">
        <v>98</v>
      </c>
      <c r="AA1242" s="276" t="s">
        <v>79</v>
      </c>
      <c r="AB1242" s="276">
        <v>5263.25</v>
      </c>
      <c r="AC1242" s="273" t="s">
        <v>149</v>
      </c>
      <c r="AD1242" s="272">
        <f>V1242+Y1242</f>
        <v>64913.34</v>
      </c>
      <c r="AE1242" s="272" t="s">
        <v>79</v>
      </c>
      <c r="AF1242" s="273" t="s">
        <v>79</v>
      </c>
      <c r="AG1242" s="273" t="s">
        <v>33</v>
      </c>
      <c r="AH1242" s="273" t="s">
        <v>161</v>
      </c>
      <c r="AI1242" s="273" t="s">
        <v>295</v>
      </c>
      <c r="AJ1242" s="273"/>
    </row>
    <row r="1243" spans="2:36" s="79" customFormat="1" ht="86.1" customHeight="1" x14ac:dyDescent="0.3">
      <c r="B1243" s="225"/>
      <c r="C1243" s="225"/>
      <c r="D1243" s="225"/>
      <c r="E1243" s="227"/>
      <c r="F1243" s="227"/>
      <c r="G1243" s="227"/>
      <c r="H1243" s="225"/>
      <c r="I1243" s="225"/>
      <c r="J1243" s="11" t="s">
        <v>111</v>
      </c>
      <c r="K1243" s="7" t="s">
        <v>112</v>
      </c>
      <c r="L1243" s="7" t="s">
        <v>85</v>
      </c>
      <c r="M1243" s="7">
        <v>1</v>
      </c>
      <c r="N1243" s="273"/>
      <c r="O1243" s="225"/>
      <c r="P1243" s="225"/>
      <c r="Q1243" s="225"/>
      <c r="R1243" s="274"/>
      <c r="S1243" s="274"/>
      <c r="T1243" s="275"/>
      <c r="U1243" s="275"/>
      <c r="V1243" s="239"/>
      <c r="W1243" s="276"/>
      <c r="X1243" s="276"/>
      <c r="Y1243" s="276"/>
      <c r="Z1243" s="276"/>
      <c r="AA1243" s="276"/>
      <c r="AB1243" s="276"/>
      <c r="AC1243" s="273"/>
      <c r="AD1243" s="272"/>
      <c r="AE1243" s="272"/>
      <c r="AF1243" s="225"/>
      <c r="AG1243" s="273"/>
      <c r="AH1243" s="273"/>
      <c r="AI1243" s="273"/>
      <c r="AJ1243" s="225"/>
    </row>
    <row r="1244" spans="2:36" s="79" customFormat="1" ht="59.1" customHeight="1" x14ac:dyDescent="0.3">
      <c r="B1244" s="225"/>
      <c r="C1244" s="225"/>
      <c r="D1244" s="225"/>
      <c r="E1244" s="227"/>
      <c r="F1244" s="227"/>
      <c r="G1244" s="227"/>
      <c r="H1244" s="225"/>
      <c r="I1244" s="225"/>
      <c r="J1244" s="11" t="s">
        <v>127</v>
      </c>
      <c r="K1244" s="7" t="s">
        <v>128</v>
      </c>
      <c r="L1244" s="7" t="s">
        <v>85</v>
      </c>
      <c r="M1244" s="63">
        <v>36</v>
      </c>
      <c r="N1244" s="273"/>
      <c r="O1244" s="225"/>
      <c r="P1244" s="225"/>
      <c r="Q1244" s="225"/>
      <c r="R1244" s="274"/>
      <c r="S1244" s="274"/>
      <c r="T1244" s="275"/>
      <c r="U1244" s="275"/>
      <c r="V1244" s="240"/>
      <c r="W1244" s="276"/>
      <c r="X1244" s="276"/>
      <c r="Y1244" s="276"/>
      <c r="Z1244" s="276"/>
      <c r="AA1244" s="276"/>
      <c r="AB1244" s="276"/>
      <c r="AC1244" s="273"/>
      <c r="AD1244" s="272"/>
      <c r="AE1244" s="272"/>
      <c r="AF1244" s="225"/>
      <c r="AG1244" s="273"/>
      <c r="AH1244" s="273"/>
      <c r="AI1244" s="273"/>
      <c r="AJ1244" s="225"/>
    </row>
    <row r="1245" spans="2:36" s="79" customFormat="1" ht="96.6" x14ac:dyDescent="0.3">
      <c r="B1245" s="225" t="s">
        <v>396</v>
      </c>
      <c r="C1245" s="225" t="s">
        <v>388</v>
      </c>
      <c r="D1245" s="225" t="s">
        <v>106</v>
      </c>
      <c r="E1245" s="227" t="s">
        <v>67</v>
      </c>
      <c r="F1245" s="227" t="s">
        <v>802</v>
      </c>
      <c r="G1245" s="227" t="s">
        <v>147</v>
      </c>
      <c r="H1245" s="225" t="s">
        <v>70</v>
      </c>
      <c r="I1245" s="225" t="s">
        <v>79</v>
      </c>
      <c r="J1245" s="11" t="s">
        <v>208</v>
      </c>
      <c r="K1245" s="7" t="s">
        <v>107</v>
      </c>
      <c r="L1245" s="7" t="s">
        <v>86</v>
      </c>
      <c r="M1245" s="7">
        <v>40</v>
      </c>
      <c r="N1245" s="273" t="s">
        <v>108</v>
      </c>
      <c r="O1245" s="225" t="s">
        <v>389</v>
      </c>
      <c r="P1245" s="225" t="s">
        <v>75</v>
      </c>
      <c r="Q1245" s="225" t="s">
        <v>76</v>
      </c>
      <c r="R1245" s="274" t="s">
        <v>77</v>
      </c>
      <c r="S1245" s="274" t="s">
        <v>109</v>
      </c>
      <c r="T1245" s="275">
        <f>V1245+Y1245</f>
        <v>74674.94</v>
      </c>
      <c r="U1245" s="275">
        <f>T1245</f>
        <v>74674.94</v>
      </c>
      <c r="V1245" s="238">
        <v>37337.47</v>
      </c>
      <c r="W1245" s="276" t="s">
        <v>79</v>
      </c>
      <c r="X1245" s="276" t="s">
        <v>79</v>
      </c>
      <c r="Y1245" s="276">
        <v>37337.47</v>
      </c>
      <c r="Z1245" s="276" t="s">
        <v>98</v>
      </c>
      <c r="AA1245" s="276" t="s">
        <v>79</v>
      </c>
      <c r="AB1245" s="276">
        <v>6054.73</v>
      </c>
      <c r="AC1245" s="273" t="s">
        <v>149</v>
      </c>
      <c r="AD1245" s="272">
        <f>V1245+Y1245</f>
        <v>74674.94</v>
      </c>
      <c r="AE1245" s="272" t="s">
        <v>79</v>
      </c>
      <c r="AF1245" s="225" t="s">
        <v>79</v>
      </c>
      <c r="AG1245" s="273" t="s">
        <v>33</v>
      </c>
      <c r="AH1245" s="273" t="s">
        <v>254</v>
      </c>
      <c r="AI1245" s="273" t="s">
        <v>166</v>
      </c>
      <c r="AJ1245" s="225"/>
    </row>
    <row r="1246" spans="2:36" s="79" customFormat="1" ht="86.1" customHeight="1" x14ac:dyDescent="0.3">
      <c r="B1246" s="225"/>
      <c r="C1246" s="225"/>
      <c r="D1246" s="225"/>
      <c r="E1246" s="227"/>
      <c r="F1246" s="227"/>
      <c r="G1246" s="227"/>
      <c r="H1246" s="225"/>
      <c r="I1246" s="225"/>
      <c r="J1246" s="11" t="s">
        <v>111</v>
      </c>
      <c r="K1246" s="7" t="s">
        <v>112</v>
      </c>
      <c r="L1246" s="7" t="s">
        <v>85</v>
      </c>
      <c r="M1246" s="7">
        <v>1</v>
      </c>
      <c r="N1246" s="273"/>
      <c r="O1246" s="225"/>
      <c r="P1246" s="225"/>
      <c r="Q1246" s="225"/>
      <c r="R1246" s="274"/>
      <c r="S1246" s="274"/>
      <c r="T1246" s="275"/>
      <c r="U1246" s="275"/>
      <c r="V1246" s="239"/>
      <c r="W1246" s="276"/>
      <c r="X1246" s="276"/>
      <c r="Y1246" s="276"/>
      <c r="Z1246" s="276"/>
      <c r="AA1246" s="276"/>
      <c r="AB1246" s="276"/>
      <c r="AC1246" s="273"/>
      <c r="AD1246" s="272"/>
      <c r="AE1246" s="272"/>
      <c r="AF1246" s="225"/>
      <c r="AG1246" s="273"/>
      <c r="AH1246" s="273"/>
      <c r="AI1246" s="273"/>
      <c r="AJ1246" s="225"/>
    </row>
    <row r="1247" spans="2:36" s="79" customFormat="1" ht="59.1" customHeight="1" x14ac:dyDescent="0.3">
      <c r="B1247" s="225"/>
      <c r="C1247" s="225"/>
      <c r="D1247" s="225"/>
      <c r="E1247" s="227"/>
      <c r="F1247" s="227"/>
      <c r="G1247" s="227"/>
      <c r="H1247" s="225"/>
      <c r="I1247" s="225"/>
      <c r="J1247" s="11" t="s">
        <v>127</v>
      </c>
      <c r="K1247" s="7" t="s">
        <v>128</v>
      </c>
      <c r="L1247" s="7" t="s">
        <v>85</v>
      </c>
      <c r="M1247" s="63">
        <v>36</v>
      </c>
      <c r="N1247" s="273"/>
      <c r="O1247" s="225"/>
      <c r="P1247" s="225"/>
      <c r="Q1247" s="225"/>
      <c r="R1247" s="274"/>
      <c r="S1247" s="274"/>
      <c r="T1247" s="275"/>
      <c r="U1247" s="275"/>
      <c r="V1247" s="240"/>
      <c r="W1247" s="276"/>
      <c r="X1247" s="276"/>
      <c r="Y1247" s="276"/>
      <c r="Z1247" s="276"/>
      <c r="AA1247" s="276"/>
      <c r="AB1247" s="276"/>
      <c r="AC1247" s="273"/>
      <c r="AD1247" s="272"/>
      <c r="AE1247" s="272"/>
      <c r="AF1247" s="225"/>
      <c r="AG1247" s="273"/>
      <c r="AH1247" s="273"/>
      <c r="AI1247" s="273"/>
      <c r="AJ1247" s="225"/>
    </row>
    <row r="1248" spans="2:36" s="79" customFormat="1" ht="132" customHeight="1" x14ac:dyDescent="0.3">
      <c r="B1248" s="225" t="s">
        <v>941</v>
      </c>
      <c r="C1248" s="225" t="s">
        <v>385</v>
      </c>
      <c r="D1248" s="225" t="s">
        <v>106</v>
      </c>
      <c r="E1248" s="227" t="s">
        <v>67</v>
      </c>
      <c r="F1248" s="227" t="s">
        <v>802</v>
      </c>
      <c r="G1248" s="227" t="s">
        <v>147</v>
      </c>
      <c r="H1248" s="225" t="s">
        <v>70</v>
      </c>
      <c r="I1248" s="225" t="s">
        <v>79</v>
      </c>
      <c r="J1248" s="11" t="s">
        <v>208</v>
      </c>
      <c r="K1248" s="7" t="s">
        <v>107</v>
      </c>
      <c r="L1248" s="7" t="s">
        <v>86</v>
      </c>
      <c r="M1248" s="7">
        <v>40</v>
      </c>
      <c r="N1248" s="273" t="s">
        <v>108</v>
      </c>
      <c r="O1248" s="225" t="s">
        <v>386</v>
      </c>
      <c r="P1248" s="225" t="s">
        <v>75</v>
      </c>
      <c r="Q1248" s="225" t="s">
        <v>76</v>
      </c>
      <c r="R1248" s="274" t="s">
        <v>77</v>
      </c>
      <c r="S1248" s="274" t="s">
        <v>109</v>
      </c>
      <c r="T1248" s="275">
        <f>V1248+Y1248</f>
        <v>64913.32</v>
      </c>
      <c r="U1248" s="275">
        <f>T1248/M1249</f>
        <v>64913.32</v>
      </c>
      <c r="V1248" s="238">
        <v>32456.66</v>
      </c>
      <c r="W1248" s="276" t="s">
        <v>79</v>
      </c>
      <c r="X1248" s="276" t="s">
        <v>79</v>
      </c>
      <c r="Y1248" s="276">
        <v>32456.66</v>
      </c>
      <c r="Z1248" s="276" t="s">
        <v>98</v>
      </c>
      <c r="AA1248" s="276" t="s">
        <v>79</v>
      </c>
      <c r="AB1248" s="276">
        <v>5263.25</v>
      </c>
      <c r="AC1248" s="273" t="s">
        <v>149</v>
      </c>
      <c r="AD1248" s="272">
        <f>V1248+Y1248</f>
        <v>64913.32</v>
      </c>
      <c r="AE1248" s="272" t="s">
        <v>79</v>
      </c>
      <c r="AF1248" s="273" t="s">
        <v>79</v>
      </c>
      <c r="AG1248" s="273" t="s">
        <v>33</v>
      </c>
      <c r="AH1248" s="273" t="s">
        <v>160</v>
      </c>
      <c r="AI1248" s="273" t="s">
        <v>161</v>
      </c>
      <c r="AJ1248" s="273"/>
    </row>
    <row r="1249" spans="2:36" s="79" customFormat="1" ht="86.1" customHeight="1" x14ac:dyDescent="0.3">
      <c r="B1249" s="225"/>
      <c r="C1249" s="225"/>
      <c r="D1249" s="225"/>
      <c r="E1249" s="227"/>
      <c r="F1249" s="227"/>
      <c r="G1249" s="227"/>
      <c r="H1249" s="225"/>
      <c r="I1249" s="225"/>
      <c r="J1249" s="11" t="s">
        <v>111</v>
      </c>
      <c r="K1249" s="7" t="s">
        <v>112</v>
      </c>
      <c r="L1249" s="7" t="s">
        <v>85</v>
      </c>
      <c r="M1249" s="7">
        <v>1</v>
      </c>
      <c r="N1249" s="273"/>
      <c r="O1249" s="225"/>
      <c r="P1249" s="225"/>
      <c r="Q1249" s="225"/>
      <c r="R1249" s="274"/>
      <c r="S1249" s="274"/>
      <c r="T1249" s="275"/>
      <c r="U1249" s="275"/>
      <c r="V1249" s="239"/>
      <c r="W1249" s="276"/>
      <c r="X1249" s="276"/>
      <c r="Y1249" s="276"/>
      <c r="Z1249" s="276"/>
      <c r="AA1249" s="276"/>
      <c r="AB1249" s="276"/>
      <c r="AC1249" s="273"/>
      <c r="AD1249" s="272"/>
      <c r="AE1249" s="272"/>
      <c r="AF1249" s="225"/>
      <c r="AG1249" s="273"/>
      <c r="AH1249" s="273"/>
      <c r="AI1249" s="273"/>
      <c r="AJ1249" s="225"/>
    </row>
    <row r="1250" spans="2:36" s="79" customFormat="1" ht="59.1" customHeight="1" x14ac:dyDescent="0.3">
      <c r="B1250" s="225"/>
      <c r="C1250" s="225"/>
      <c r="D1250" s="225"/>
      <c r="E1250" s="227"/>
      <c r="F1250" s="227"/>
      <c r="G1250" s="227"/>
      <c r="H1250" s="225"/>
      <c r="I1250" s="225"/>
      <c r="J1250" s="11" t="s">
        <v>127</v>
      </c>
      <c r="K1250" s="7" t="s">
        <v>128</v>
      </c>
      <c r="L1250" s="7" t="s">
        <v>85</v>
      </c>
      <c r="M1250" s="63">
        <v>40</v>
      </c>
      <c r="N1250" s="273"/>
      <c r="O1250" s="225"/>
      <c r="P1250" s="225"/>
      <c r="Q1250" s="225"/>
      <c r="R1250" s="274"/>
      <c r="S1250" s="274"/>
      <c r="T1250" s="275"/>
      <c r="U1250" s="275"/>
      <c r="V1250" s="240"/>
      <c r="W1250" s="276"/>
      <c r="X1250" s="276"/>
      <c r="Y1250" s="276"/>
      <c r="Z1250" s="276"/>
      <c r="AA1250" s="276"/>
      <c r="AB1250" s="276"/>
      <c r="AC1250" s="273"/>
      <c r="AD1250" s="272"/>
      <c r="AE1250" s="272"/>
      <c r="AF1250" s="225"/>
      <c r="AG1250" s="273"/>
      <c r="AH1250" s="273"/>
      <c r="AI1250" s="273"/>
      <c r="AJ1250" s="225"/>
    </row>
    <row r="1251" spans="2:36" s="79" customFormat="1" ht="123" customHeight="1" x14ac:dyDescent="0.3">
      <c r="B1251" s="261" t="s">
        <v>942</v>
      </c>
      <c r="C1251" s="261" t="s">
        <v>382</v>
      </c>
      <c r="D1251" s="261" t="s">
        <v>106</v>
      </c>
      <c r="E1251" s="311" t="s">
        <v>67</v>
      </c>
      <c r="F1251" s="299" t="s">
        <v>802</v>
      </c>
      <c r="G1251" s="311" t="s">
        <v>147</v>
      </c>
      <c r="H1251" s="304" t="s">
        <v>70</v>
      </c>
      <c r="I1251" s="304" t="s">
        <v>79</v>
      </c>
      <c r="J1251" s="11" t="s">
        <v>208</v>
      </c>
      <c r="K1251" s="7" t="s">
        <v>107</v>
      </c>
      <c r="L1251" s="7" t="s">
        <v>86</v>
      </c>
      <c r="M1251" s="7">
        <v>40</v>
      </c>
      <c r="N1251" s="303" t="s">
        <v>108</v>
      </c>
      <c r="O1251" s="261" t="s">
        <v>383</v>
      </c>
      <c r="P1251" s="261" t="s">
        <v>75</v>
      </c>
      <c r="Q1251" s="261" t="s">
        <v>76</v>
      </c>
      <c r="R1251" s="309" t="s">
        <v>77</v>
      </c>
      <c r="S1251" s="309" t="s">
        <v>109</v>
      </c>
      <c r="T1251" s="235">
        <f>V1251+Y1251</f>
        <v>171200</v>
      </c>
      <c r="U1251" s="235">
        <f>T1251/M1252</f>
        <v>85600</v>
      </c>
      <c r="V1251" s="238">
        <v>85600</v>
      </c>
      <c r="W1251" s="238" t="s">
        <v>79</v>
      </c>
      <c r="X1251" s="238" t="s">
        <v>79</v>
      </c>
      <c r="Y1251" s="238">
        <v>85600</v>
      </c>
      <c r="Z1251" s="238" t="s">
        <v>98</v>
      </c>
      <c r="AA1251" s="238" t="s">
        <v>79</v>
      </c>
      <c r="AB1251" s="238">
        <v>13881.09</v>
      </c>
      <c r="AC1251" s="232" t="s">
        <v>149</v>
      </c>
      <c r="AD1251" s="292">
        <f>V1251+Y1251</f>
        <v>171200</v>
      </c>
      <c r="AE1251" s="292" t="s">
        <v>79</v>
      </c>
      <c r="AF1251" s="232" t="s">
        <v>79</v>
      </c>
      <c r="AG1251" s="232" t="s">
        <v>33</v>
      </c>
      <c r="AH1251" s="303" t="s">
        <v>254</v>
      </c>
      <c r="AI1251" s="232" t="s">
        <v>166</v>
      </c>
      <c r="AJ1251" s="232"/>
    </row>
    <row r="1252" spans="2:36" s="79" customFormat="1" ht="86.1" customHeight="1" x14ac:dyDescent="0.3">
      <c r="B1252" s="241"/>
      <c r="C1252" s="241"/>
      <c r="D1252" s="241"/>
      <c r="E1252" s="249"/>
      <c r="F1252" s="249"/>
      <c r="G1252" s="249"/>
      <c r="H1252" s="241"/>
      <c r="I1252" s="241"/>
      <c r="J1252" s="11" t="s">
        <v>111</v>
      </c>
      <c r="K1252" s="7" t="s">
        <v>112</v>
      </c>
      <c r="L1252" s="7" t="s">
        <v>85</v>
      </c>
      <c r="M1252" s="7">
        <v>2</v>
      </c>
      <c r="N1252" s="233"/>
      <c r="O1252" s="241"/>
      <c r="P1252" s="241"/>
      <c r="Q1252" s="241"/>
      <c r="R1252" s="255"/>
      <c r="S1252" s="255"/>
      <c r="T1252" s="236"/>
      <c r="U1252" s="236"/>
      <c r="V1252" s="239"/>
      <c r="W1252" s="239"/>
      <c r="X1252" s="239"/>
      <c r="Y1252" s="239"/>
      <c r="Z1252" s="239"/>
      <c r="AA1252" s="239"/>
      <c r="AB1252" s="239"/>
      <c r="AC1252" s="233"/>
      <c r="AD1252" s="257"/>
      <c r="AE1252" s="257"/>
      <c r="AF1252" s="241"/>
      <c r="AG1252" s="233"/>
      <c r="AH1252" s="233"/>
      <c r="AI1252" s="233"/>
      <c r="AJ1252" s="241"/>
    </row>
    <row r="1253" spans="2:36" s="79" customFormat="1" ht="59.1" customHeight="1" x14ac:dyDescent="0.3">
      <c r="B1253" s="242"/>
      <c r="C1253" s="242"/>
      <c r="D1253" s="242"/>
      <c r="E1253" s="265"/>
      <c r="F1253" s="265"/>
      <c r="G1253" s="265"/>
      <c r="H1253" s="242"/>
      <c r="I1253" s="242"/>
      <c r="J1253" s="11" t="s">
        <v>127</v>
      </c>
      <c r="K1253" s="7" t="s">
        <v>128</v>
      </c>
      <c r="L1253" s="7" t="s">
        <v>85</v>
      </c>
      <c r="M1253" s="63">
        <v>70</v>
      </c>
      <c r="N1253" s="234"/>
      <c r="O1253" s="242"/>
      <c r="P1253" s="242"/>
      <c r="Q1253" s="242"/>
      <c r="R1253" s="256"/>
      <c r="S1253" s="256"/>
      <c r="T1253" s="237"/>
      <c r="U1253" s="237"/>
      <c r="V1253" s="240"/>
      <c r="W1253" s="240"/>
      <c r="X1253" s="240"/>
      <c r="Y1253" s="240"/>
      <c r="Z1253" s="240"/>
      <c r="AA1253" s="240"/>
      <c r="AB1253" s="240"/>
      <c r="AC1253" s="234"/>
      <c r="AD1253" s="258"/>
      <c r="AE1253" s="258"/>
      <c r="AF1253" s="242"/>
      <c r="AG1253" s="234"/>
      <c r="AH1253" s="234"/>
      <c r="AI1253" s="234"/>
      <c r="AJ1253" s="242"/>
    </row>
    <row r="1254" spans="2:36" s="90" customFormat="1" ht="52.2" customHeight="1" x14ac:dyDescent="0.3">
      <c r="B1254" s="225" t="s">
        <v>943</v>
      </c>
      <c r="C1254" s="225" t="s">
        <v>379</v>
      </c>
      <c r="D1254" s="225" t="s">
        <v>66</v>
      </c>
      <c r="E1254" s="227" t="s">
        <v>67</v>
      </c>
      <c r="F1254" s="227" t="s">
        <v>803</v>
      </c>
      <c r="G1254" s="227" t="s">
        <v>69</v>
      </c>
      <c r="H1254" s="225" t="s">
        <v>70</v>
      </c>
      <c r="I1254" s="225" t="s">
        <v>79</v>
      </c>
      <c r="J1254" s="11" t="s">
        <v>113</v>
      </c>
      <c r="K1254" s="7" t="s">
        <v>114</v>
      </c>
      <c r="L1254" s="7" t="s">
        <v>115</v>
      </c>
      <c r="M1254" s="7">
        <v>1</v>
      </c>
      <c r="N1254" s="273" t="s">
        <v>108</v>
      </c>
      <c r="O1254" s="225" t="s">
        <v>378</v>
      </c>
      <c r="P1254" s="225" t="s">
        <v>75</v>
      </c>
      <c r="Q1254" s="225" t="s">
        <v>76</v>
      </c>
      <c r="R1254" s="274" t="s">
        <v>77</v>
      </c>
      <c r="S1254" s="274" t="s">
        <v>109</v>
      </c>
      <c r="T1254" s="275">
        <f>V1254+Y1254</f>
        <v>75970</v>
      </c>
      <c r="U1254" s="275">
        <f>T1254/M1255</f>
        <v>75970</v>
      </c>
      <c r="V1254" s="276">
        <v>37985</v>
      </c>
      <c r="W1254" s="276" t="s">
        <v>79</v>
      </c>
      <c r="X1254" s="276" t="s">
        <v>79</v>
      </c>
      <c r="Y1254" s="276">
        <v>37985</v>
      </c>
      <c r="Z1254" s="276" t="s">
        <v>79</v>
      </c>
      <c r="AA1254" s="276" t="s">
        <v>79</v>
      </c>
      <c r="AB1254" s="276">
        <v>6159.73</v>
      </c>
      <c r="AC1254" s="273" t="s">
        <v>80</v>
      </c>
      <c r="AD1254" s="272">
        <f>V1254+Y1254</f>
        <v>75970</v>
      </c>
      <c r="AE1254" s="272" t="s">
        <v>79</v>
      </c>
      <c r="AF1254" s="273" t="s">
        <v>79</v>
      </c>
      <c r="AG1254" s="273" t="s">
        <v>33</v>
      </c>
      <c r="AH1254" s="273" t="s">
        <v>160</v>
      </c>
      <c r="AI1254" s="273" t="s">
        <v>161</v>
      </c>
      <c r="AJ1254" s="273"/>
    </row>
    <row r="1255" spans="2:36" s="90" customFormat="1" ht="85.2" customHeight="1" x14ac:dyDescent="0.3">
      <c r="B1255" s="225"/>
      <c r="C1255" s="225"/>
      <c r="D1255" s="225"/>
      <c r="E1255" s="227"/>
      <c r="F1255" s="227"/>
      <c r="G1255" s="227"/>
      <c r="H1255" s="225"/>
      <c r="I1255" s="225"/>
      <c r="J1255" s="11" t="s">
        <v>116</v>
      </c>
      <c r="K1255" s="7" t="s">
        <v>117</v>
      </c>
      <c r="L1255" s="7" t="s">
        <v>85</v>
      </c>
      <c r="M1255" s="7">
        <v>1</v>
      </c>
      <c r="N1255" s="273"/>
      <c r="O1255" s="225"/>
      <c r="P1255" s="225"/>
      <c r="Q1255" s="225"/>
      <c r="R1255" s="274"/>
      <c r="S1255" s="274"/>
      <c r="T1255" s="275"/>
      <c r="U1255" s="275"/>
      <c r="V1255" s="276"/>
      <c r="W1255" s="276"/>
      <c r="X1255" s="276"/>
      <c r="Y1255" s="276"/>
      <c r="Z1255" s="276"/>
      <c r="AA1255" s="276"/>
      <c r="AB1255" s="276"/>
      <c r="AC1255" s="273"/>
      <c r="AD1255" s="272"/>
      <c r="AE1255" s="272"/>
      <c r="AF1255" s="225"/>
      <c r="AG1255" s="273"/>
      <c r="AH1255" s="273"/>
      <c r="AI1255" s="273"/>
      <c r="AJ1255" s="225"/>
    </row>
    <row r="1256" spans="2:36" s="90" customFormat="1" ht="81" customHeight="1" x14ac:dyDescent="0.3">
      <c r="B1256" s="225"/>
      <c r="C1256" s="225"/>
      <c r="D1256" s="225"/>
      <c r="E1256" s="227"/>
      <c r="F1256" s="227"/>
      <c r="G1256" s="227"/>
      <c r="H1256" s="225"/>
      <c r="I1256" s="225"/>
      <c r="J1256" s="11" t="s">
        <v>209</v>
      </c>
      <c r="K1256" s="7" t="s">
        <v>118</v>
      </c>
      <c r="L1256" s="7" t="s">
        <v>119</v>
      </c>
      <c r="M1256" s="7">
        <v>1</v>
      </c>
      <c r="N1256" s="273"/>
      <c r="O1256" s="225"/>
      <c r="P1256" s="225"/>
      <c r="Q1256" s="225"/>
      <c r="R1256" s="274"/>
      <c r="S1256" s="274"/>
      <c r="T1256" s="275"/>
      <c r="U1256" s="275"/>
      <c r="V1256" s="276"/>
      <c r="W1256" s="276"/>
      <c r="X1256" s="276"/>
      <c r="Y1256" s="276"/>
      <c r="Z1256" s="276"/>
      <c r="AA1256" s="276"/>
      <c r="AB1256" s="276"/>
      <c r="AC1256" s="273"/>
      <c r="AD1256" s="272"/>
      <c r="AE1256" s="272"/>
      <c r="AF1256" s="225"/>
      <c r="AG1256" s="273"/>
      <c r="AH1256" s="273"/>
      <c r="AI1256" s="273"/>
      <c r="AJ1256" s="225"/>
    </row>
    <row r="1257" spans="2:36" s="90" customFormat="1" ht="64.2" customHeight="1" x14ac:dyDescent="0.3">
      <c r="B1257" s="225"/>
      <c r="C1257" s="225"/>
      <c r="D1257" s="225"/>
      <c r="E1257" s="227"/>
      <c r="F1257" s="227"/>
      <c r="G1257" s="227"/>
      <c r="H1257" s="225"/>
      <c r="I1257" s="225"/>
      <c r="J1257" s="11" t="s">
        <v>120</v>
      </c>
      <c r="K1257" s="7" t="s">
        <v>121</v>
      </c>
      <c r="L1257" s="7" t="s">
        <v>119</v>
      </c>
      <c r="M1257" s="63">
        <v>1</v>
      </c>
      <c r="N1257" s="273"/>
      <c r="O1257" s="225"/>
      <c r="P1257" s="225"/>
      <c r="Q1257" s="225"/>
      <c r="R1257" s="274"/>
      <c r="S1257" s="274"/>
      <c r="T1257" s="275"/>
      <c r="U1257" s="275"/>
      <c r="V1257" s="276"/>
      <c r="W1257" s="276"/>
      <c r="X1257" s="276"/>
      <c r="Y1257" s="276"/>
      <c r="Z1257" s="276"/>
      <c r="AA1257" s="276"/>
      <c r="AB1257" s="276"/>
      <c r="AC1257" s="273"/>
      <c r="AD1257" s="272"/>
      <c r="AE1257" s="272"/>
      <c r="AF1257" s="225"/>
      <c r="AG1257" s="273"/>
      <c r="AH1257" s="273"/>
      <c r="AI1257" s="273"/>
      <c r="AJ1257" s="225"/>
    </row>
    <row r="1258" spans="2:36" s="79" customFormat="1" ht="96.6" x14ac:dyDescent="0.3">
      <c r="B1258" s="497" t="s">
        <v>776</v>
      </c>
      <c r="C1258" s="261" t="s">
        <v>777</v>
      </c>
      <c r="D1258" s="311" t="s">
        <v>66</v>
      </c>
      <c r="E1258" s="311" t="s">
        <v>67</v>
      </c>
      <c r="F1258" s="311" t="s">
        <v>802</v>
      </c>
      <c r="G1258" s="227" t="s">
        <v>147</v>
      </c>
      <c r="H1258" s="225" t="s">
        <v>70</v>
      </c>
      <c r="I1258" s="225" t="s">
        <v>79</v>
      </c>
      <c r="J1258" s="11" t="s">
        <v>208</v>
      </c>
      <c r="K1258" s="7" t="s">
        <v>107</v>
      </c>
      <c r="L1258" s="7" t="s">
        <v>86</v>
      </c>
      <c r="M1258" s="7">
        <v>40</v>
      </c>
      <c r="N1258" s="491" t="s">
        <v>644</v>
      </c>
      <c r="O1258" s="486" t="s">
        <v>781</v>
      </c>
      <c r="P1258" s="225" t="s">
        <v>75</v>
      </c>
      <c r="Q1258" s="225" t="s">
        <v>76</v>
      </c>
      <c r="R1258" s="274" t="s">
        <v>77</v>
      </c>
      <c r="S1258" s="274" t="s">
        <v>109</v>
      </c>
      <c r="T1258" s="275">
        <f>V1258+Y1258</f>
        <v>63650.82</v>
      </c>
      <c r="U1258" s="235" t="s">
        <v>98</v>
      </c>
      <c r="V1258" s="292">
        <v>31825.41</v>
      </c>
      <c r="W1258" s="276" t="s">
        <v>79</v>
      </c>
      <c r="X1258" s="276" t="s">
        <v>79</v>
      </c>
      <c r="Y1258" s="292">
        <v>31825.41</v>
      </c>
      <c r="Z1258" s="238"/>
      <c r="AA1258" s="276" t="s">
        <v>79</v>
      </c>
      <c r="AB1258" s="445">
        <v>5160.88</v>
      </c>
      <c r="AC1258" s="238"/>
      <c r="AD1258" s="272">
        <f>V1258+Y1258</f>
        <v>63650.82</v>
      </c>
      <c r="AE1258" s="238"/>
      <c r="AF1258" s="225" t="s">
        <v>79</v>
      </c>
      <c r="AG1258" s="273" t="s">
        <v>33</v>
      </c>
      <c r="AH1258" s="321" t="s">
        <v>158</v>
      </c>
      <c r="AI1258" s="435" t="s">
        <v>176</v>
      </c>
      <c r="AJ1258" s="225"/>
    </row>
    <row r="1259" spans="2:36" s="79" customFormat="1" ht="59.1" customHeight="1" x14ac:dyDescent="0.3">
      <c r="B1259" s="498"/>
      <c r="C1259" s="241"/>
      <c r="D1259" s="249"/>
      <c r="E1259" s="249"/>
      <c r="F1259" s="249"/>
      <c r="G1259" s="227"/>
      <c r="H1259" s="225"/>
      <c r="I1259" s="225"/>
      <c r="J1259" s="11" t="s">
        <v>111</v>
      </c>
      <c r="K1259" s="7" t="s">
        <v>112</v>
      </c>
      <c r="L1259" s="7" t="s">
        <v>85</v>
      </c>
      <c r="M1259" s="87">
        <v>1</v>
      </c>
      <c r="N1259" s="492"/>
      <c r="O1259" s="487"/>
      <c r="P1259" s="225"/>
      <c r="Q1259" s="225"/>
      <c r="R1259" s="274"/>
      <c r="S1259" s="274"/>
      <c r="T1259" s="275"/>
      <c r="U1259" s="236"/>
      <c r="V1259" s="257"/>
      <c r="W1259" s="276"/>
      <c r="X1259" s="276"/>
      <c r="Y1259" s="257"/>
      <c r="Z1259" s="239"/>
      <c r="AA1259" s="276"/>
      <c r="AB1259" s="446"/>
      <c r="AC1259" s="239"/>
      <c r="AD1259" s="272"/>
      <c r="AE1259" s="239"/>
      <c r="AF1259" s="225"/>
      <c r="AG1259" s="273"/>
      <c r="AH1259" s="322"/>
      <c r="AI1259" s="436"/>
      <c r="AJ1259" s="225"/>
    </row>
    <row r="1260" spans="2:36" s="79" customFormat="1" ht="123" customHeight="1" x14ac:dyDescent="0.3">
      <c r="B1260" s="499"/>
      <c r="C1260" s="242"/>
      <c r="D1260" s="265"/>
      <c r="E1260" s="265"/>
      <c r="F1260" s="265"/>
      <c r="G1260" s="227"/>
      <c r="H1260" s="225"/>
      <c r="I1260" s="225"/>
      <c r="J1260" s="11" t="s">
        <v>127</v>
      </c>
      <c r="K1260" s="7" t="s">
        <v>128</v>
      </c>
      <c r="L1260" s="7" t="s">
        <v>85</v>
      </c>
      <c r="M1260" s="52">
        <v>50</v>
      </c>
      <c r="N1260" s="493"/>
      <c r="O1260" s="488"/>
      <c r="P1260" s="225"/>
      <c r="Q1260" s="225"/>
      <c r="R1260" s="274"/>
      <c r="S1260" s="274"/>
      <c r="T1260" s="275"/>
      <c r="U1260" s="237"/>
      <c r="V1260" s="258"/>
      <c r="W1260" s="276"/>
      <c r="X1260" s="276"/>
      <c r="Y1260" s="258"/>
      <c r="Z1260" s="240"/>
      <c r="AA1260" s="276"/>
      <c r="AB1260" s="447"/>
      <c r="AC1260" s="240"/>
      <c r="AD1260" s="272"/>
      <c r="AE1260" s="240"/>
      <c r="AF1260" s="225"/>
      <c r="AG1260" s="273"/>
      <c r="AH1260" s="323"/>
      <c r="AI1260" s="437"/>
      <c r="AJ1260" s="225"/>
    </row>
    <row r="1261" spans="2:36" s="79" customFormat="1" ht="59.1" customHeight="1" x14ac:dyDescent="0.3">
      <c r="B1261" s="494" t="s">
        <v>1074</v>
      </c>
      <c r="C1261" s="266" t="s">
        <v>778</v>
      </c>
      <c r="D1261" s="308" t="s">
        <v>66</v>
      </c>
      <c r="E1261" s="308" t="s">
        <v>67</v>
      </c>
      <c r="F1261" s="308" t="s">
        <v>803</v>
      </c>
      <c r="G1261" s="308" t="s">
        <v>69</v>
      </c>
      <c r="H1261" s="291" t="s">
        <v>70</v>
      </c>
      <c r="I1261" s="291" t="s">
        <v>98</v>
      </c>
      <c r="J1261" s="20" t="s">
        <v>113</v>
      </c>
      <c r="K1261" s="27" t="s">
        <v>114</v>
      </c>
      <c r="L1261" s="27" t="s">
        <v>115</v>
      </c>
      <c r="M1261" s="61">
        <v>4</v>
      </c>
      <c r="N1261" s="473" t="s">
        <v>644</v>
      </c>
      <c r="O1261" s="324" t="s">
        <v>782</v>
      </c>
      <c r="P1261" s="291" t="s">
        <v>75</v>
      </c>
      <c r="Q1261" s="291" t="s">
        <v>76</v>
      </c>
      <c r="R1261" s="291" t="s">
        <v>77</v>
      </c>
      <c r="S1261" s="291" t="s">
        <v>109</v>
      </c>
      <c r="T1261" s="412">
        <f>+V1261+Y1261</f>
        <v>120700</v>
      </c>
      <c r="U1261" s="291" t="s">
        <v>98</v>
      </c>
      <c r="V1261" s="313">
        <v>60350</v>
      </c>
      <c r="W1261" s="285"/>
      <c r="X1261" s="285"/>
      <c r="Y1261" s="313">
        <v>60350</v>
      </c>
      <c r="Z1261" s="285"/>
      <c r="AA1261" s="285"/>
      <c r="AB1261" s="440">
        <v>9786.49</v>
      </c>
      <c r="AC1261" s="285" t="s">
        <v>80</v>
      </c>
      <c r="AD1261" s="412">
        <f>+V1261+Y1261</f>
        <v>120700</v>
      </c>
      <c r="AE1261" s="285"/>
      <c r="AF1261" s="291"/>
      <c r="AG1261" s="285" t="s">
        <v>33</v>
      </c>
      <c r="AH1261" s="325" t="s">
        <v>158</v>
      </c>
      <c r="AI1261" s="326" t="s">
        <v>176</v>
      </c>
      <c r="AJ1261" s="291"/>
    </row>
    <row r="1262" spans="2:36" s="79" customFormat="1" ht="59.1" customHeight="1" x14ac:dyDescent="0.3">
      <c r="B1262" s="495"/>
      <c r="C1262" s="266"/>
      <c r="D1262" s="324"/>
      <c r="E1262" s="324"/>
      <c r="F1262" s="308"/>
      <c r="G1262" s="308"/>
      <c r="H1262" s="289"/>
      <c r="I1262" s="289"/>
      <c r="J1262" s="20" t="s">
        <v>116</v>
      </c>
      <c r="K1262" s="27" t="s">
        <v>117</v>
      </c>
      <c r="L1262" s="27" t="s">
        <v>85</v>
      </c>
      <c r="M1262" s="61">
        <v>1</v>
      </c>
      <c r="N1262" s="474"/>
      <c r="O1262" s="324"/>
      <c r="P1262" s="289"/>
      <c r="Q1262" s="289"/>
      <c r="R1262" s="289"/>
      <c r="S1262" s="289"/>
      <c r="T1262" s="413"/>
      <c r="U1262" s="289"/>
      <c r="V1262" s="361"/>
      <c r="W1262" s="296"/>
      <c r="X1262" s="296"/>
      <c r="Y1262" s="361"/>
      <c r="Z1262" s="296"/>
      <c r="AA1262" s="296"/>
      <c r="AB1262" s="441"/>
      <c r="AC1262" s="296"/>
      <c r="AD1262" s="413"/>
      <c r="AE1262" s="296"/>
      <c r="AF1262" s="289"/>
      <c r="AG1262" s="296"/>
      <c r="AH1262" s="325"/>
      <c r="AI1262" s="326"/>
      <c r="AJ1262" s="289"/>
    </row>
    <row r="1263" spans="2:36" s="79" customFormat="1" ht="59.1" customHeight="1" x14ac:dyDescent="0.3">
      <c r="B1263" s="495"/>
      <c r="C1263" s="266"/>
      <c r="D1263" s="324"/>
      <c r="E1263" s="324"/>
      <c r="F1263" s="308"/>
      <c r="G1263" s="308"/>
      <c r="H1263" s="289"/>
      <c r="I1263" s="289"/>
      <c r="J1263" s="20" t="s">
        <v>209</v>
      </c>
      <c r="K1263" s="27" t="s">
        <v>118</v>
      </c>
      <c r="L1263" s="27" t="s">
        <v>119</v>
      </c>
      <c r="M1263" s="61">
        <v>1</v>
      </c>
      <c r="N1263" s="474"/>
      <c r="O1263" s="324"/>
      <c r="P1263" s="289"/>
      <c r="Q1263" s="289"/>
      <c r="R1263" s="289"/>
      <c r="S1263" s="289"/>
      <c r="T1263" s="413"/>
      <c r="U1263" s="289"/>
      <c r="V1263" s="361"/>
      <c r="W1263" s="296"/>
      <c r="X1263" s="296"/>
      <c r="Y1263" s="361"/>
      <c r="Z1263" s="296"/>
      <c r="AA1263" s="296"/>
      <c r="AB1263" s="441"/>
      <c r="AC1263" s="296"/>
      <c r="AD1263" s="413"/>
      <c r="AE1263" s="296"/>
      <c r="AF1263" s="289"/>
      <c r="AG1263" s="296"/>
      <c r="AH1263" s="325"/>
      <c r="AI1263" s="326"/>
      <c r="AJ1263" s="289"/>
    </row>
    <row r="1264" spans="2:36" s="79" customFormat="1" ht="59.1" customHeight="1" x14ac:dyDescent="0.3">
      <c r="B1264" s="495"/>
      <c r="C1264" s="266"/>
      <c r="D1264" s="324"/>
      <c r="E1264" s="324"/>
      <c r="F1264" s="308"/>
      <c r="G1264" s="308"/>
      <c r="H1264" s="290"/>
      <c r="I1264" s="290"/>
      <c r="J1264" s="20" t="s">
        <v>120</v>
      </c>
      <c r="K1264" s="27" t="s">
        <v>121</v>
      </c>
      <c r="L1264" s="27" t="s">
        <v>119</v>
      </c>
      <c r="M1264" s="61">
        <v>1</v>
      </c>
      <c r="N1264" s="474"/>
      <c r="O1264" s="324"/>
      <c r="P1264" s="290"/>
      <c r="Q1264" s="290"/>
      <c r="R1264" s="290"/>
      <c r="S1264" s="290"/>
      <c r="T1264" s="414"/>
      <c r="U1264" s="290"/>
      <c r="V1264" s="361"/>
      <c r="W1264" s="297"/>
      <c r="X1264" s="297"/>
      <c r="Y1264" s="361"/>
      <c r="Z1264" s="297"/>
      <c r="AA1264" s="297"/>
      <c r="AB1264" s="441"/>
      <c r="AC1264" s="297"/>
      <c r="AD1264" s="414"/>
      <c r="AE1264" s="297"/>
      <c r="AF1264" s="290"/>
      <c r="AG1264" s="297"/>
      <c r="AH1264" s="325"/>
      <c r="AI1264" s="326"/>
      <c r="AJ1264" s="290"/>
    </row>
    <row r="1265" spans="2:36" s="79" customFormat="1" ht="96.6" x14ac:dyDescent="0.3">
      <c r="B1265" s="489" t="s">
        <v>923</v>
      </c>
      <c r="C1265" s="261" t="s">
        <v>779</v>
      </c>
      <c r="D1265" s="261" t="s">
        <v>66</v>
      </c>
      <c r="E1265" s="311" t="s">
        <v>67</v>
      </c>
      <c r="F1265" s="311" t="s">
        <v>802</v>
      </c>
      <c r="G1265" s="227" t="s">
        <v>147</v>
      </c>
      <c r="H1265" s="261" t="s">
        <v>70</v>
      </c>
      <c r="I1265" s="261" t="s">
        <v>98</v>
      </c>
      <c r="J1265" s="11" t="s">
        <v>208</v>
      </c>
      <c r="K1265" s="7" t="s">
        <v>107</v>
      </c>
      <c r="L1265" s="7" t="s">
        <v>86</v>
      </c>
      <c r="M1265" s="7">
        <v>40</v>
      </c>
      <c r="N1265" s="334" t="s">
        <v>644</v>
      </c>
      <c r="O1265" s="448" t="s">
        <v>781</v>
      </c>
      <c r="P1265" s="225" t="s">
        <v>75</v>
      </c>
      <c r="Q1265" s="225" t="s">
        <v>76</v>
      </c>
      <c r="R1265" s="274" t="s">
        <v>77</v>
      </c>
      <c r="S1265" s="274" t="s">
        <v>109</v>
      </c>
      <c r="T1265" s="275">
        <f>V1265+Y1265</f>
        <v>180556.38</v>
      </c>
      <c r="U1265" s="235" t="s">
        <v>98</v>
      </c>
      <c r="V1265" s="277">
        <v>90278.19</v>
      </c>
      <c r="W1265" s="276" t="s">
        <v>79</v>
      </c>
      <c r="X1265" s="276" t="s">
        <v>79</v>
      </c>
      <c r="Y1265" s="277">
        <v>90278.19</v>
      </c>
      <c r="Z1265" s="276" t="s">
        <v>98</v>
      </c>
      <c r="AA1265" s="276" t="s">
        <v>79</v>
      </c>
      <c r="AB1265" s="277">
        <v>14639.71</v>
      </c>
      <c r="AC1265" s="273" t="s">
        <v>149</v>
      </c>
      <c r="AD1265" s="272">
        <f>V1265+Y1265</f>
        <v>180556.38</v>
      </c>
      <c r="AE1265" s="272" t="s">
        <v>79</v>
      </c>
      <c r="AF1265" s="225" t="s">
        <v>79</v>
      </c>
      <c r="AG1265" s="273" t="s">
        <v>33</v>
      </c>
      <c r="AH1265" s="321" t="s">
        <v>158</v>
      </c>
      <c r="AI1265" s="435" t="s">
        <v>176</v>
      </c>
      <c r="AJ1265" s="261"/>
    </row>
    <row r="1266" spans="2:36" s="79" customFormat="1" ht="59.1" customHeight="1" x14ac:dyDescent="0.3">
      <c r="B1266" s="490"/>
      <c r="C1266" s="241"/>
      <c r="D1266" s="241"/>
      <c r="E1266" s="249"/>
      <c r="F1266" s="249"/>
      <c r="G1266" s="227"/>
      <c r="H1266" s="241"/>
      <c r="I1266" s="241"/>
      <c r="J1266" s="11" t="s">
        <v>111</v>
      </c>
      <c r="K1266" s="7" t="s">
        <v>112</v>
      </c>
      <c r="L1266" s="7" t="s">
        <v>85</v>
      </c>
      <c r="M1266" s="87">
        <v>8</v>
      </c>
      <c r="N1266" s="335"/>
      <c r="O1266" s="449"/>
      <c r="P1266" s="225"/>
      <c r="Q1266" s="225"/>
      <c r="R1266" s="274"/>
      <c r="S1266" s="274"/>
      <c r="T1266" s="275"/>
      <c r="U1266" s="236"/>
      <c r="V1266" s="278"/>
      <c r="W1266" s="276"/>
      <c r="X1266" s="276"/>
      <c r="Y1266" s="278"/>
      <c r="Z1266" s="276"/>
      <c r="AA1266" s="276"/>
      <c r="AB1266" s="278"/>
      <c r="AC1266" s="273"/>
      <c r="AD1266" s="272"/>
      <c r="AE1266" s="272"/>
      <c r="AF1266" s="225"/>
      <c r="AG1266" s="273"/>
      <c r="AH1266" s="322"/>
      <c r="AI1266" s="436"/>
      <c r="AJ1266" s="241"/>
    </row>
    <row r="1267" spans="2:36" s="79" customFormat="1" ht="144" customHeight="1" x14ac:dyDescent="0.3">
      <c r="B1267" s="496"/>
      <c r="C1267" s="242"/>
      <c r="D1267" s="242"/>
      <c r="E1267" s="265"/>
      <c r="F1267" s="265"/>
      <c r="G1267" s="227"/>
      <c r="H1267" s="242"/>
      <c r="I1267" s="242"/>
      <c r="J1267" s="11" t="s">
        <v>127</v>
      </c>
      <c r="K1267" s="7" t="s">
        <v>128</v>
      </c>
      <c r="L1267" s="7" t="s">
        <v>85</v>
      </c>
      <c r="M1267" s="87">
        <v>430</v>
      </c>
      <c r="N1267" s="336"/>
      <c r="O1267" s="450"/>
      <c r="P1267" s="225"/>
      <c r="Q1267" s="225"/>
      <c r="R1267" s="274"/>
      <c r="S1267" s="274"/>
      <c r="T1267" s="275"/>
      <c r="U1267" s="237"/>
      <c r="V1267" s="279"/>
      <c r="W1267" s="276"/>
      <c r="X1267" s="276"/>
      <c r="Y1267" s="279"/>
      <c r="Z1267" s="276"/>
      <c r="AA1267" s="276"/>
      <c r="AB1267" s="279"/>
      <c r="AC1267" s="273"/>
      <c r="AD1267" s="272"/>
      <c r="AE1267" s="272"/>
      <c r="AF1267" s="225"/>
      <c r="AG1267" s="273"/>
      <c r="AH1267" s="323"/>
      <c r="AI1267" s="437"/>
      <c r="AJ1267" s="242"/>
    </row>
    <row r="1268" spans="2:36" s="79" customFormat="1" ht="96.6" x14ac:dyDescent="0.3">
      <c r="B1268" s="489" t="s">
        <v>775</v>
      </c>
      <c r="C1268" s="261" t="s">
        <v>780</v>
      </c>
      <c r="D1268" s="261" t="s">
        <v>66</v>
      </c>
      <c r="E1268" s="311" t="s">
        <v>67</v>
      </c>
      <c r="F1268" s="311" t="s">
        <v>813</v>
      </c>
      <c r="G1268" s="227" t="s">
        <v>147</v>
      </c>
      <c r="H1268" s="261" t="s">
        <v>70</v>
      </c>
      <c r="I1268" s="261" t="s">
        <v>98</v>
      </c>
      <c r="J1268" s="11" t="s">
        <v>208</v>
      </c>
      <c r="K1268" s="7" t="s">
        <v>107</v>
      </c>
      <c r="L1268" s="7" t="s">
        <v>86</v>
      </c>
      <c r="M1268" s="7">
        <v>40</v>
      </c>
      <c r="N1268" s="334" t="s">
        <v>644</v>
      </c>
      <c r="O1268" s="448" t="s">
        <v>781</v>
      </c>
      <c r="P1268" s="225" t="s">
        <v>75</v>
      </c>
      <c r="Q1268" s="225" t="s">
        <v>76</v>
      </c>
      <c r="R1268" s="274" t="s">
        <v>77</v>
      </c>
      <c r="S1268" s="274" t="s">
        <v>109</v>
      </c>
      <c r="T1268" s="275">
        <f>V1268+Y1268</f>
        <v>185607.02</v>
      </c>
      <c r="U1268" s="235" t="s">
        <v>98</v>
      </c>
      <c r="V1268" s="277">
        <v>92803.51</v>
      </c>
      <c r="W1268" s="276" t="s">
        <v>79</v>
      </c>
      <c r="X1268" s="276" t="s">
        <v>79</v>
      </c>
      <c r="Y1268" s="277">
        <v>92803.51</v>
      </c>
      <c r="Z1268" s="276" t="s">
        <v>98</v>
      </c>
      <c r="AA1268" s="276" t="s">
        <v>79</v>
      </c>
      <c r="AB1268" s="277">
        <v>15049.22</v>
      </c>
      <c r="AC1268" s="273" t="s">
        <v>149</v>
      </c>
      <c r="AD1268" s="272">
        <f>V1268+Y1268</f>
        <v>185607.02</v>
      </c>
      <c r="AE1268" s="272" t="s">
        <v>79</v>
      </c>
      <c r="AF1268" s="225" t="s">
        <v>79</v>
      </c>
      <c r="AG1268" s="273" t="s">
        <v>33</v>
      </c>
      <c r="AH1268" s="321" t="s">
        <v>158</v>
      </c>
      <c r="AI1268" s="435" t="s">
        <v>176</v>
      </c>
      <c r="AJ1268" s="235"/>
    </row>
    <row r="1269" spans="2:36" s="79" customFormat="1" ht="59.1" customHeight="1" x14ac:dyDescent="0.3">
      <c r="B1269" s="490"/>
      <c r="C1269" s="241"/>
      <c r="D1269" s="241"/>
      <c r="E1269" s="249"/>
      <c r="F1269" s="249"/>
      <c r="G1269" s="227"/>
      <c r="H1269" s="241"/>
      <c r="I1269" s="241"/>
      <c r="J1269" s="11" t="s">
        <v>111</v>
      </c>
      <c r="K1269" s="7" t="s">
        <v>112</v>
      </c>
      <c r="L1269" s="7" t="s">
        <v>85</v>
      </c>
      <c r="M1269" s="87">
        <v>5</v>
      </c>
      <c r="N1269" s="335"/>
      <c r="O1269" s="449"/>
      <c r="P1269" s="225"/>
      <c r="Q1269" s="225"/>
      <c r="R1269" s="274"/>
      <c r="S1269" s="274"/>
      <c r="T1269" s="275"/>
      <c r="U1269" s="236"/>
      <c r="V1269" s="278"/>
      <c r="W1269" s="276"/>
      <c r="X1269" s="276"/>
      <c r="Y1269" s="278"/>
      <c r="Z1269" s="276"/>
      <c r="AA1269" s="276"/>
      <c r="AB1269" s="278"/>
      <c r="AC1269" s="273"/>
      <c r="AD1269" s="272"/>
      <c r="AE1269" s="272"/>
      <c r="AF1269" s="225"/>
      <c r="AG1269" s="273"/>
      <c r="AH1269" s="322"/>
      <c r="AI1269" s="436"/>
      <c r="AJ1269" s="236"/>
    </row>
    <row r="1270" spans="2:36" s="79" customFormat="1" ht="140.69999999999999" customHeight="1" x14ac:dyDescent="0.3">
      <c r="B1270" s="496"/>
      <c r="C1270" s="242"/>
      <c r="D1270" s="242"/>
      <c r="E1270" s="265"/>
      <c r="F1270" s="265"/>
      <c r="G1270" s="227"/>
      <c r="H1270" s="242"/>
      <c r="I1270" s="242"/>
      <c r="J1270" s="11" t="s">
        <v>127</v>
      </c>
      <c r="K1270" s="7" t="s">
        <v>128</v>
      </c>
      <c r="L1270" s="7" t="s">
        <v>85</v>
      </c>
      <c r="M1270" s="87">
        <v>122</v>
      </c>
      <c r="N1270" s="336"/>
      <c r="O1270" s="450"/>
      <c r="P1270" s="225"/>
      <c r="Q1270" s="225"/>
      <c r="R1270" s="274"/>
      <c r="S1270" s="274"/>
      <c r="T1270" s="275"/>
      <c r="U1270" s="237"/>
      <c r="V1270" s="279"/>
      <c r="W1270" s="276"/>
      <c r="X1270" s="276"/>
      <c r="Y1270" s="279"/>
      <c r="Z1270" s="276"/>
      <c r="AA1270" s="276"/>
      <c r="AB1270" s="279"/>
      <c r="AC1270" s="273"/>
      <c r="AD1270" s="272"/>
      <c r="AE1270" s="272"/>
      <c r="AF1270" s="225"/>
      <c r="AG1270" s="273"/>
      <c r="AH1270" s="323"/>
      <c r="AI1270" s="437"/>
      <c r="AJ1270" s="237"/>
    </row>
    <row r="1271" spans="2:36" s="79" customFormat="1" ht="96.6" x14ac:dyDescent="0.3">
      <c r="B1271" s="497" t="s">
        <v>774</v>
      </c>
      <c r="C1271" s="261" t="s">
        <v>777</v>
      </c>
      <c r="D1271" s="261" t="s">
        <v>66</v>
      </c>
      <c r="E1271" s="311" t="s">
        <v>67</v>
      </c>
      <c r="F1271" s="311" t="s">
        <v>813</v>
      </c>
      <c r="G1271" s="227" t="s">
        <v>147</v>
      </c>
      <c r="H1271" s="261" t="s">
        <v>70</v>
      </c>
      <c r="I1271" s="261" t="s">
        <v>98</v>
      </c>
      <c r="J1271" s="11" t="s">
        <v>208</v>
      </c>
      <c r="K1271" s="7" t="s">
        <v>107</v>
      </c>
      <c r="L1271" s="7" t="s">
        <v>86</v>
      </c>
      <c r="M1271" s="7">
        <v>40</v>
      </c>
      <c r="N1271" s="334" t="s">
        <v>644</v>
      </c>
      <c r="O1271" s="448" t="s">
        <v>781</v>
      </c>
      <c r="P1271" s="225" t="s">
        <v>75</v>
      </c>
      <c r="Q1271" s="225" t="s">
        <v>76</v>
      </c>
      <c r="R1271" s="274" t="s">
        <v>77</v>
      </c>
      <c r="S1271" s="274" t="s">
        <v>109</v>
      </c>
      <c r="T1271" s="275">
        <f>V1271+Y1271</f>
        <v>64178.34</v>
      </c>
      <c r="U1271" s="235" t="s">
        <v>98</v>
      </c>
      <c r="V1271" s="292">
        <v>32089.17</v>
      </c>
      <c r="W1271" s="276" t="s">
        <v>79</v>
      </c>
      <c r="X1271" s="276" t="s">
        <v>79</v>
      </c>
      <c r="Y1271" s="292">
        <v>32089.17</v>
      </c>
      <c r="Z1271" s="276" t="s">
        <v>98</v>
      </c>
      <c r="AA1271" s="276" t="s">
        <v>79</v>
      </c>
      <c r="AB1271" s="445">
        <v>5203.6499999999996</v>
      </c>
      <c r="AC1271" s="273" t="s">
        <v>149</v>
      </c>
      <c r="AD1271" s="272">
        <f>V1271+Y1271</f>
        <v>64178.34</v>
      </c>
      <c r="AE1271" s="272" t="s">
        <v>79</v>
      </c>
      <c r="AF1271" s="225" t="s">
        <v>79</v>
      </c>
      <c r="AG1271" s="273" t="s">
        <v>33</v>
      </c>
      <c r="AH1271" s="321" t="s">
        <v>166</v>
      </c>
      <c r="AI1271" s="435" t="s">
        <v>167</v>
      </c>
      <c r="AJ1271" s="235"/>
    </row>
    <row r="1272" spans="2:36" s="79" customFormat="1" ht="59.1" customHeight="1" x14ac:dyDescent="0.3">
      <c r="B1272" s="498"/>
      <c r="C1272" s="241"/>
      <c r="D1272" s="241"/>
      <c r="E1272" s="249"/>
      <c r="F1272" s="249"/>
      <c r="G1272" s="227"/>
      <c r="H1272" s="241"/>
      <c r="I1272" s="241"/>
      <c r="J1272" s="11" t="s">
        <v>111</v>
      </c>
      <c r="K1272" s="7" t="s">
        <v>112</v>
      </c>
      <c r="L1272" s="7" t="s">
        <v>85</v>
      </c>
      <c r="M1272" s="52">
        <v>1</v>
      </c>
      <c r="N1272" s="335"/>
      <c r="O1272" s="449"/>
      <c r="P1272" s="225"/>
      <c r="Q1272" s="225"/>
      <c r="R1272" s="274"/>
      <c r="S1272" s="274"/>
      <c r="T1272" s="275"/>
      <c r="U1272" s="236"/>
      <c r="V1272" s="257"/>
      <c r="W1272" s="276"/>
      <c r="X1272" s="276"/>
      <c r="Y1272" s="257"/>
      <c r="Z1272" s="276"/>
      <c r="AA1272" s="276"/>
      <c r="AB1272" s="446"/>
      <c r="AC1272" s="273"/>
      <c r="AD1272" s="272"/>
      <c r="AE1272" s="272"/>
      <c r="AF1272" s="225"/>
      <c r="AG1272" s="273"/>
      <c r="AH1272" s="322"/>
      <c r="AI1272" s="436"/>
      <c r="AJ1272" s="236"/>
    </row>
    <row r="1273" spans="2:36" s="79" customFormat="1" ht="134.1" customHeight="1" x14ac:dyDescent="0.3">
      <c r="B1273" s="499"/>
      <c r="C1273" s="242"/>
      <c r="D1273" s="242"/>
      <c r="E1273" s="265"/>
      <c r="F1273" s="265"/>
      <c r="G1273" s="227"/>
      <c r="H1273" s="242"/>
      <c r="I1273" s="242"/>
      <c r="J1273" s="11" t="s">
        <v>127</v>
      </c>
      <c r="K1273" s="7" t="s">
        <v>128</v>
      </c>
      <c r="L1273" s="7" t="s">
        <v>85</v>
      </c>
      <c r="M1273" s="52">
        <v>50</v>
      </c>
      <c r="N1273" s="336"/>
      <c r="O1273" s="450"/>
      <c r="P1273" s="225"/>
      <c r="Q1273" s="225"/>
      <c r="R1273" s="274"/>
      <c r="S1273" s="274"/>
      <c r="T1273" s="275"/>
      <c r="U1273" s="237"/>
      <c r="V1273" s="258"/>
      <c r="W1273" s="276"/>
      <c r="X1273" s="276"/>
      <c r="Y1273" s="258"/>
      <c r="Z1273" s="276"/>
      <c r="AA1273" s="276"/>
      <c r="AB1273" s="447"/>
      <c r="AC1273" s="273"/>
      <c r="AD1273" s="272"/>
      <c r="AE1273" s="272"/>
      <c r="AF1273" s="225"/>
      <c r="AG1273" s="273"/>
      <c r="AH1273" s="323"/>
      <c r="AI1273" s="437"/>
      <c r="AJ1273" s="237"/>
    </row>
    <row r="1274" spans="2:36" s="79" customFormat="1" ht="96.6" x14ac:dyDescent="0.3">
      <c r="B1274" s="497" t="s">
        <v>773</v>
      </c>
      <c r="C1274" s="261" t="s">
        <v>779</v>
      </c>
      <c r="D1274" s="261" t="s">
        <v>66</v>
      </c>
      <c r="E1274" s="311" t="s">
        <v>67</v>
      </c>
      <c r="F1274" s="311" t="s">
        <v>813</v>
      </c>
      <c r="G1274" s="227" t="s">
        <v>147</v>
      </c>
      <c r="H1274" s="261" t="s">
        <v>70</v>
      </c>
      <c r="I1274" s="261" t="s">
        <v>98</v>
      </c>
      <c r="J1274" s="11" t="s">
        <v>208</v>
      </c>
      <c r="K1274" s="7" t="s">
        <v>107</v>
      </c>
      <c r="L1274" s="7" t="s">
        <v>86</v>
      </c>
      <c r="M1274" s="7">
        <v>40</v>
      </c>
      <c r="N1274" s="334" t="s">
        <v>644</v>
      </c>
      <c r="O1274" s="448" t="s">
        <v>781</v>
      </c>
      <c r="P1274" s="225" t="s">
        <v>75</v>
      </c>
      <c r="Q1274" s="225" t="s">
        <v>76</v>
      </c>
      <c r="R1274" s="274" t="s">
        <v>77</v>
      </c>
      <c r="S1274" s="274" t="s">
        <v>109</v>
      </c>
      <c r="T1274" s="275">
        <f>V1274+Y1274</f>
        <v>219800.44</v>
      </c>
      <c r="U1274" s="235" t="s">
        <v>98</v>
      </c>
      <c r="V1274" s="238">
        <v>109900.22</v>
      </c>
      <c r="W1274" s="276" t="s">
        <v>79</v>
      </c>
      <c r="X1274" s="276" t="s">
        <v>79</v>
      </c>
      <c r="Y1274" s="238">
        <v>109900.22</v>
      </c>
      <c r="Z1274" s="276" t="s">
        <v>98</v>
      </c>
      <c r="AA1274" s="276" t="s">
        <v>79</v>
      </c>
      <c r="AB1274" s="238">
        <v>17821.66</v>
      </c>
      <c r="AC1274" s="273" t="s">
        <v>149</v>
      </c>
      <c r="AD1274" s="272">
        <f>V1274+Y1274</f>
        <v>219800.44</v>
      </c>
      <c r="AE1274" s="272" t="s">
        <v>79</v>
      </c>
      <c r="AF1274" s="225" t="s">
        <v>79</v>
      </c>
      <c r="AG1274" s="273" t="s">
        <v>33</v>
      </c>
      <c r="AH1274" s="321" t="s">
        <v>166</v>
      </c>
      <c r="AI1274" s="435" t="s">
        <v>167</v>
      </c>
      <c r="AJ1274" s="235"/>
    </row>
    <row r="1275" spans="2:36" s="79" customFormat="1" ht="59.1" customHeight="1" x14ac:dyDescent="0.3">
      <c r="B1275" s="498"/>
      <c r="C1275" s="241"/>
      <c r="D1275" s="241"/>
      <c r="E1275" s="249"/>
      <c r="F1275" s="249"/>
      <c r="G1275" s="227"/>
      <c r="H1275" s="241"/>
      <c r="I1275" s="241"/>
      <c r="J1275" s="11" t="s">
        <v>111</v>
      </c>
      <c r="K1275" s="7" t="s">
        <v>112</v>
      </c>
      <c r="L1275" s="7" t="s">
        <v>85</v>
      </c>
      <c r="M1275" s="63">
        <v>9</v>
      </c>
      <c r="N1275" s="335"/>
      <c r="O1275" s="449"/>
      <c r="P1275" s="225"/>
      <c r="Q1275" s="225"/>
      <c r="R1275" s="274"/>
      <c r="S1275" s="274"/>
      <c r="T1275" s="275"/>
      <c r="U1275" s="236"/>
      <c r="V1275" s="239"/>
      <c r="W1275" s="276"/>
      <c r="X1275" s="276"/>
      <c r="Y1275" s="239"/>
      <c r="Z1275" s="276"/>
      <c r="AA1275" s="276"/>
      <c r="AB1275" s="239"/>
      <c r="AC1275" s="273"/>
      <c r="AD1275" s="272"/>
      <c r="AE1275" s="272"/>
      <c r="AF1275" s="225"/>
      <c r="AG1275" s="273"/>
      <c r="AH1275" s="322"/>
      <c r="AI1275" s="436"/>
      <c r="AJ1275" s="236"/>
    </row>
    <row r="1276" spans="2:36" s="79" customFormat="1" ht="143.1" customHeight="1" x14ac:dyDescent="0.3">
      <c r="B1276" s="498"/>
      <c r="C1276" s="241"/>
      <c r="D1276" s="241"/>
      <c r="E1276" s="249"/>
      <c r="F1276" s="249"/>
      <c r="G1276" s="227"/>
      <c r="H1276" s="242"/>
      <c r="I1276" s="242"/>
      <c r="J1276" s="11" t="s">
        <v>127</v>
      </c>
      <c r="K1276" s="7" t="s">
        <v>128</v>
      </c>
      <c r="L1276" s="7" t="s">
        <v>85</v>
      </c>
      <c r="M1276" s="63">
        <v>102</v>
      </c>
      <c r="N1276" s="336"/>
      <c r="O1276" s="450"/>
      <c r="P1276" s="225"/>
      <c r="Q1276" s="225"/>
      <c r="R1276" s="274"/>
      <c r="S1276" s="274"/>
      <c r="T1276" s="275"/>
      <c r="U1276" s="237"/>
      <c r="V1276" s="240"/>
      <c r="W1276" s="276"/>
      <c r="X1276" s="276"/>
      <c r="Y1276" s="240"/>
      <c r="Z1276" s="276"/>
      <c r="AA1276" s="276"/>
      <c r="AB1276" s="240"/>
      <c r="AC1276" s="273"/>
      <c r="AD1276" s="272"/>
      <c r="AE1276" s="272"/>
      <c r="AF1276" s="225"/>
      <c r="AG1276" s="273"/>
      <c r="AH1276" s="323"/>
      <c r="AI1276" s="437"/>
      <c r="AJ1276" s="237"/>
    </row>
    <row r="1277" spans="2:36" s="79" customFormat="1" ht="107.1" customHeight="1" x14ac:dyDescent="0.3">
      <c r="B1277" s="489" t="s">
        <v>772</v>
      </c>
      <c r="C1277" s="261" t="s">
        <v>780</v>
      </c>
      <c r="D1277" s="261" t="s">
        <v>66</v>
      </c>
      <c r="E1277" s="311" t="s">
        <v>67</v>
      </c>
      <c r="F1277" s="311" t="s">
        <v>802</v>
      </c>
      <c r="G1277" s="227" t="s">
        <v>147</v>
      </c>
      <c r="H1277" s="261" t="s">
        <v>70</v>
      </c>
      <c r="I1277" s="225" t="s">
        <v>79</v>
      </c>
      <c r="J1277" s="11" t="s">
        <v>208</v>
      </c>
      <c r="K1277" s="7" t="s">
        <v>107</v>
      </c>
      <c r="L1277" s="7" t="s">
        <v>86</v>
      </c>
      <c r="M1277" s="7">
        <v>40</v>
      </c>
      <c r="N1277" s="334" t="s">
        <v>644</v>
      </c>
      <c r="O1277" s="448" t="s">
        <v>781</v>
      </c>
      <c r="P1277" s="225" t="s">
        <v>75</v>
      </c>
      <c r="Q1277" s="225" t="s">
        <v>76</v>
      </c>
      <c r="R1277" s="274" t="s">
        <v>77</v>
      </c>
      <c r="S1277" s="274" t="s">
        <v>109</v>
      </c>
      <c r="T1277" s="275">
        <f>V1277+Y1277</f>
        <v>171892.38</v>
      </c>
      <c r="U1277" s="235" t="s">
        <v>98</v>
      </c>
      <c r="V1277" s="238">
        <v>85946.19</v>
      </c>
      <c r="W1277" s="276" t="s">
        <v>79</v>
      </c>
      <c r="X1277" s="276" t="s">
        <v>79</v>
      </c>
      <c r="Y1277" s="238">
        <v>85946.19</v>
      </c>
      <c r="Z1277" s="276" t="s">
        <v>98</v>
      </c>
      <c r="AA1277" s="276" t="s">
        <v>79</v>
      </c>
      <c r="AB1277" s="238">
        <v>13937.22</v>
      </c>
      <c r="AC1277" s="273" t="s">
        <v>149</v>
      </c>
      <c r="AD1277" s="272">
        <f>V1277+Y1277</f>
        <v>171892.38</v>
      </c>
      <c r="AE1277" s="272" t="s">
        <v>79</v>
      </c>
      <c r="AF1277" s="225" t="s">
        <v>79</v>
      </c>
      <c r="AG1277" s="273" t="s">
        <v>33</v>
      </c>
      <c r="AH1277" s="321" t="s">
        <v>166</v>
      </c>
      <c r="AI1277" s="435" t="s">
        <v>167</v>
      </c>
      <c r="AJ1277" s="232"/>
    </row>
    <row r="1278" spans="2:36" s="79" customFormat="1" ht="59.1" customHeight="1" x14ac:dyDescent="0.3">
      <c r="B1278" s="490"/>
      <c r="C1278" s="241"/>
      <c r="D1278" s="241"/>
      <c r="E1278" s="249"/>
      <c r="F1278" s="249"/>
      <c r="G1278" s="227"/>
      <c r="H1278" s="241"/>
      <c r="I1278" s="225"/>
      <c r="J1278" s="11" t="s">
        <v>111</v>
      </c>
      <c r="K1278" s="7" t="s">
        <v>112</v>
      </c>
      <c r="L1278" s="7" t="s">
        <v>85</v>
      </c>
      <c r="M1278" s="63">
        <v>4</v>
      </c>
      <c r="N1278" s="335"/>
      <c r="O1278" s="449"/>
      <c r="P1278" s="225"/>
      <c r="Q1278" s="225"/>
      <c r="R1278" s="274"/>
      <c r="S1278" s="274"/>
      <c r="T1278" s="275"/>
      <c r="U1278" s="236"/>
      <c r="V1278" s="239"/>
      <c r="W1278" s="276"/>
      <c r="X1278" s="276"/>
      <c r="Y1278" s="239"/>
      <c r="Z1278" s="276"/>
      <c r="AA1278" s="276"/>
      <c r="AB1278" s="239"/>
      <c r="AC1278" s="273"/>
      <c r="AD1278" s="272"/>
      <c r="AE1278" s="272"/>
      <c r="AF1278" s="225"/>
      <c r="AG1278" s="273"/>
      <c r="AH1278" s="322"/>
      <c r="AI1278" s="436"/>
      <c r="AJ1278" s="233"/>
    </row>
    <row r="1279" spans="2:36" s="79" customFormat="1" ht="145.5" customHeight="1" x14ac:dyDescent="0.3">
      <c r="B1279" s="490"/>
      <c r="C1279" s="241"/>
      <c r="D1279" s="241"/>
      <c r="E1279" s="249"/>
      <c r="F1279" s="249"/>
      <c r="G1279" s="311"/>
      <c r="H1279" s="242"/>
      <c r="I1279" s="225"/>
      <c r="J1279" s="11" t="s">
        <v>127</v>
      </c>
      <c r="K1279" s="7" t="s">
        <v>128</v>
      </c>
      <c r="L1279" s="7" t="s">
        <v>85</v>
      </c>
      <c r="M1279" s="63">
        <v>35</v>
      </c>
      <c r="N1279" s="336"/>
      <c r="O1279" s="450"/>
      <c r="P1279" s="225"/>
      <c r="Q1279" s="225"/>
      <c r="R1279" s="274"/>
      <c r="S1279" s="274"/>
      <c r="T1279" s="275"/>
      <c r="U1279" s="237"/>
      <c r="V1279" s="240"/>
      <c r="W1279" s="276"/>
      <c r="X1279" s="276"/>
      <c r="Y1279" s="240"/>
      <c r="Z1279" s="276"/>
      <c r="AA1279" s="276"/>
      <c r="AB1279" s="240"/>
      <c r="AC1279" s="273"/>
      <c r="AD1279" s="272"/>
      <c r="AE1279" s="272"/>
      <c r="AF1279" s="225"/>
      <c r="AG1279" s="273"/>
      <c r="AH1279" s="323"/>
      <c r="AI1279" s="437"/>
      <c r="AJ1279" s="234"/>
    </row>
    <row r="1280" spans="2:36" s="79" customFormat="1" ht="59.1" customHeight="1" x14ac:dyDescent="0.3">
      <c r="B1280" s="494" t="s">
        <v>1075</v>
      </c>
      <c r="C1280" s="266" t="s">
        <v>778</v>
      </c>
      <c r="D1280" s="308" t="s">
        <v>66</v>
      </c>
      <c r="E1280" s="308" t="s">
        <v>67</v>
      </c>
      <c r="F1280" s="308" t="s">
        <v>803</v>
      </c>
      <c r="G1280" s="308" t="s">
        <v>69</v>
      </c>
      <c r="H1280" s="291" t="s">
        <v>70</v>
      </c>
      <c r="I1280" s="291" t="s">
        <v>98</v>
      </c>
      <c r="J1280" s="20" t="s">
        <v>113</v>
      </c>
      <c r="K1280" s="27" t="s">
        <v>114</v>
      </c>
      <c r="L1280" s="27" t="s">
        <v>115</v>
      </c>
      <c r="M1280" s="61">
        <v>4</v>
      </c>
      <c r="N1280" s="473" t="s">
        <v>644</v>
      </c>
      <c r="O1280" s="324" t="s">
        <v>782</v>
      </c>
      <c r="P1280" s="291" t="s">
        <v>75</v>
      </c>
      <c r="Q1280" s="291" t="s">
        <v>76</v>
      </c>
      <c r="R1280" s="291" t="s">
        <v>77</v>
      </c>
      <c r="S1280" s="291" t="s">
        <v>109</v>
      </c>
      <c r="T1280" s="327">
        <f>+V1280+Y1280</f>
        <v>120700</v>
      </c>
      <c r="U1280" s="291" t="s">
        <v>98</v>
      </c>
      <c r="V1280" s="313">
        <v>60350</v>
      </c>
      <c r="W1280" s="285"/>
      <c r="X1280" s="285"/>
      <c r="Y1280" s="313">
        <v>60350</v>
      </c>
      <c r="Z1280" s="285"/>
      <c r="AA1280" s="285"/>
      <c r="AB1280" s="440">
        <v>9786.49</v>
      </c>
      <c r="AC1280" s="285" t="s">
        <v>80</v>
      </c>
      <c r="AD1280" s="412">
        <f>+V1280+Y1280</f>
        <v>120700</v>
      </c>
      <c r="AE1280" s="285"/>
      <c r="AF1280" s="291"/>
      <c r="AG1280" s="285" t="s">
        <v>33</v>
      </c>
      <c r="AH1280" s="325" t="s">
        <v>161</v>
      </c>
      <c r="AI1280" s="326" t="s">
        <v>179</v>
      </c>
      <c r="AJ1280" s="291"/>
    </row>
    <row r="1281" spans="2:36" s="79" customFormat="1" ht="59.1" customHeight="1" x14ac:dyDescent="0.3">
      <c r="B1281" s="495"/>
      <c r="C1281" s="266"/>
      <c r="D1281" s="324"/>
      <c r="E1281" s="324"/>
      <c r="F1281" s="308"/>
      <c r="G1281" s="308"/>
      <c r="H1281" s="289"/>
      <c r="I1281" s="289"/>
      <c r="J1281" s="20" t="s">
        <v>116</v>
      </c>
      <c r="K1281" s="27" t="s">
        <v>117</v>
      </c>
      <c r="L1281" s="27" t="s">
        <v>85</v>
      </c>
      <c r="M1281" s="61">
        <v>1</v>
      </c>
      <c r="N1281" s="474"/>
      <c r="O1281" s="324"/>
      <c r="P1281" s="289"/>
      <c r="Q1281" s="289"/>
      <c r="R1281" s="289"/>
      <c r="S1281" s="289"/>
      <c r="T1281" s="328"/>
      <c r="U1281" s="289"/>
      <c r="V1281" s="361"/>
      <c r="W1281" s="296"/>
      <c r="X1281" s="296"/>
      <c r="Y1281" s="361"/>
      <c r="Z1281" s="296"/>
      <c r="AA1281" s="296"/>
      <c r="AB1281" s="441"/>
      <c r="AC1281" s="296"/>
      <c r="AD1281" s="413"/>
      <c r="AE1281" s="296"/>
      <c r="AF1281" s="289"/>
      <c r="AG1281" s="296"/>
      <c r="AH1281" s="325"/>
      <c r="AI1281" s="326"/>
      <c r="AJ1281" s="289"/>
    </row>
    <row r="1282" spans="2:36" s="79" customFormat="1" ht="59.1" customHeight="1" x14ac:dyDescent="0.3">
      <c r="B1282" s="495"/>
      <c r="C1282" s="266"/>
      <c r="D1282" s="324"/>
      <c r="E1282" s="324"/>
      <c r="F1282" s="308"/>
      <c r="G1282" s="308"/>
      <c r="H1282" s="289"/>
      <c r="I1282" s="289"/>
      <c r="J1282" s="20" t="s">
        <v>209</v>
      </c>
      <c r="K1282" s="27" t="s">
        <v>118</v>
      </c>
      <c r="L1282" s="27" t="s">
        <v>119</v>
      </c>
      <c r="M1282" s="61">
        <v>1</v>
      </c>
      <c r="N1282" s="474"/>
      <c r="O1282" s="324"/>
      <c r="P1282" s="289"/>
      <c r="Q1282" s="289"/>
      <c r="R1282" s="289"/>
      <c r="S1282" s="289"/>
      <c r="T1282" s="328"/>
      <c r="U1282" s="289"/>
      <c r="V1282" s="361"/>
      <c r="W1282" s="296"/>
      <c r="X1282" s="296"/>
      <c r="Y1282" s="361"/>
      <c r="Z1282" s="296"/>
      <c r="AA1282" s="296"/>
      <c r="AB1282" s="441"/>
      <c r="AC1282" s="296"/>
      <c r="AD1282" s="413"/>
      <c r="AE1282" s="296"/>
      <c r="AF1282" s="289"/>
      <c r="AG1282" s="296"/>
      <c r="AH1282" s="325"/>
      <c r="AI1282" s="326"/>
      <c r="AJ1282" s="289"/>
    </row>
    <row r="1283" spans="2:36" s="79" customFormat="1" ht="59.1" customHeight="1" x14ac:dyDescent="0.3">
      <c r="B1283" s="495"/>
      <c r="C1283" s="266"/>
      <c r="D1283" s="324"/>
      <c r="E1283" s="324"/>
      <c r="F1283" s="308"/>
      <c r="G1283" s="308"/>
      <c r="H1283" s="290"/>
      <c r="I1283" s="290"/>
      <c r="J1283" s="20" t="s">
        <v>120</v>
      </c>
      <c r="K1283" s="27" t="s">
        <v>121</v>
      </c>
      <c r="L1283" s="27" t="s">
        <v>119</v>
      </c>
      <c r="M1283" s="61">
        <v>1</v>
      </c>
      <c r="N1283" s="474"/>
      <c r="O1283" s="324"/>
      <c r="P1283" s="290"/>
      <c r="Q1283" s="290"/>
      <c r="R1283" s="290"/>
      <c r="S1283" s="290"/>
      <c r="T1283" s="329"/>
      <c r="U1283" s="290"/>
      <c r="V1283" s="361"/>
      <c r="W1283" s="297"/>
      <c r="X1283" s="297"/>
      <c r="Y1283" s="361"/>
      <c r="Z1283" s="297"/>
      <c r="AA1283" s="297"/>
      <c r="AB1283" s="441"/>
      <c r="AC1283" s="297"/>
      <c r="AD1283" s="414"/>
      <c r="AE1283" s="297"/>
      <c r="AF1283" s="290"/>
      <c r="AG1283" s="297"/>
      <c r="AH1283" s="325"/>
      <c r="AI1283" s="326"/>
      <c r="AJ1283" s="290"/>
    </row>
    <row r="1284" spans="2:36" s="79" customFormat="1" ht="96.6" x14ac:dyDescent="0.3">
      <c r="B1284" s="489" t="s">
        <v>948</v>
      </c>
      <c r="C1284" s="261" t="s">
        <v>779</v>
      </c>
      <c r="D1284" s="261" t="s">
        <v>66</v>
      </c>
      <c r="E1284" s="311" t="s">
        <v>67</v>
      </c>
      <c r="F1284" s="311" t="s">
        <v>802</v>
      </c>
      <c r="G1284" s="227" t="s">
        <v>147</v>
      </c>
      <c r="H1284" s="261" t="s">
        <v>70</v>
      </c>
      <c r="I1284" s="261" t="s">
        <v>98</v>
      </c>
      <c r="J1284" s="11" t="s">
        <v>208</v>
      </c>
      <c r="K1284" s="7" t="s">
        <v>107</v>
      </c>
      <c r="L1284" s="7" t="s">
        <v>86</v>
      </c>
      <c r="M1284" s="7">
        <v>40</v>
      </c>
      <c r="N1284" s="334" t="s">
        <v>644</v>
      </c>
      <c r="O1284" s="448" t="s">
        <v>781</v>
      </c>
      <c r="P1284" s="225" t="s">
        <v>75</v>
      </c>
      <c r="Q1284" s="225" t="s">
        <v>76</v>
      </c>
      <c r="R1284" s="274" t="s">
        <v>77</v>
      </c>
      <c r="S1284" s="274" t="s">
        <v>109</v>
      </c>
      <c r="T1284" s="275">
        <f>V1284+Y1284</f>
        <v>185116.78</v>
      </c>
      <c r="U1284" s="235" t="s">
        <v>98</v>
      </c>
      <c r="V1284" s="277">
        <v>92558.39</v>
      </c>
      <c r="W1284" s="276" t="s">
        <v>79</v>
      </c>
      <c r="X1284" s="276" t="s">
        <v>79</v>
      </c>
      <c r="Y1284" s="277">
        <v>92558.39</v>
      </c>
      <c r="Z1284" s="276" t="s">
        <v>98</v>
      </c>
      <c r="AA1284" s="276" t="s">
        <v>79</v>
      </c>
      <c r="AB1284" s="277">
        <v>15009.47</v>
      </c>
      <c r="AC1284" s="273" t="s">
        <v>149</v>
      </c>
      <c r="AD1284" s="272">
        <f>V1284+Y1284</f>
        <v>185116.78</v>
      </c>
      <c r="AE1284" s="272" t="s">
        <v>79</v>
      </c>
      <c r="AF1284" s="225" t="s">
        <v>79</v>
      </c>
      <c r="AG1284" s="273" t="s">
        <v>33</v>
      </c>
      <c r="AH1284" s="321" t="s">
        <v>161</v>
      </c>
      <c r="AI1284" s="435" t="s">
        <v>179</v>
      </c>
      <c r="AJ1284" s="261"/>
    </row>
    <row r="1285" spans="2:36" s="79" customFormat="1" ht="59.1" customHeight="1" x14ac:dyDescent="0.3">
      <c r="B1285" s="490"/>
      <c r="C1285" s="241"/>
      <c r="D1285" s="241"/>
      <c r="E1285" s="249"/>
      <c r="F1285" s="249"/>
      <c r="G1285" s="227"/>
      <c r="H1285" s="241"/>
      <c r="I1285" s="241"/>
      <c r="J1285" s="11" t="s">
        <v>111</v>
      </c>
      <c r="K1285" s="7" t="s">
        <v>112</v>
      </c>
      <c r="L1285" s="7" t="s">
        <v>85</v>
      </c>
      <c r="M1285" s="87">
        <v>2</v>
      </c>
      <c r="N1285" s="335"/>
      <c r="O1285" s="449"/>
      <c r="P1285" s="225"/>
      <c r="Q1285" s="225"/>
      <c r="R1285" s="274"/>
      <c r="S1285" s="274"/>
      <c r="T1285" s="275"/>
      <c r="U1285" s="236"/>
      <c r="V1285" s="278"/>
      <c r="W1285" s="276"/>
      <c r="X1285" s="276"/>
      <c r="Y1285" s="278"/>
      <c r="Z1285" s="276"/>
      <c r="AA1285" s="276"/>
      <c r="AB1285" s="278"/>
      <c r="AC1285" s="273"/>
      <c r="AD1285" s="272"/>
      <c r="AE1285" s="272"/>
      <c r="AF1285" s="225"/>
      <c r="AG1285" s="273"/>
      <c r="AH1285" s="322"/>
      <c r="AI1285" s="436"/>
      <c r="AJ1285" s="241"/>
    </row>
    <row r="1286" spans="2:36" s="79" customFormat="1" ht="144" customHeight="1" x14ac:dyDescent="0.3">
      <c r="B1286" s="496"/>
      <c r="C1286" s="242"/>
      <c r="D1286" s="242"/>
      <c r="E1286" s="265"/>
      <c r="F1286" s="265"/>
      <c r="G1286" s="227"/>
      <c r="H1286" s="242"/>
      <c r="I1286" s="242"/>
      <c r="J1286" s="11" t="s">
        <v>127</v>
      </c>
      <c r="K1286" s="7" t="s">
        <v>128</v>
      </c>
      <c r="L1286" s="7" t="s">
        <v>85</v>
      </c>
      <c r="M1286" s="87">
        <v>110</v>
      </c>
      <c r="N1286" s="336"/>
      <c r="O1286" s="450"/>
      <c r="P1286" s="225"/>
      <c r="Q1286" s="225"/>
      <c r="R1286" s="274"/>
      <c r="S1286" s="274"/>
      <c r="T1286" s="275"/>
      <c r="U1286" s="237"/>
      <c r="V1286" s="279"/>
      <c r="W1286" s="276"/>
      <c r="X1286" s="276"/>
      <c r="Y1286" s="279"/>
      <c r="Z1286" s="276"/>
      <c r="AA1286" s="276"/>
      <c r="AB1286" s="279"/>
      <c r="AC1286" s="273"/>
      <c r="AD1286" s="272"/>
      <c r="AE1286" s="272"/>
      <c r="AF1286" s="225"/>
      <c r="AG1286" s="273"/>
      <c r="AH1286" s="323"/>
      <c r="AI1286" s="437"/>
      <c r="AJ1286" s="242"/>
    </row>
    <row r="1287" spans="2:36" s="79" customFormat="1" ht="116.1" customHeight="1" x14ac:dyDescent="0.3">
      <c r="B1287" s="489" t="s">
        <v>949</v>
      </c>
      <c r="C1287" s="261" t="s">
        <v>780</v>
      </c>
      <c r="D1287" s="261" t="s">
        <v>66</v>
      </c>
      <c r="E1287" s="311" t="s">
        <v>67</v>
      </c>
      <c r="F1287" s="311" t="s">
        <v>813</v>
      </c>
      <c r="G1287" s="227" t="s">
        <v>147</v>
      </c>
      <c r="H1287" s="261" t="s">
        <v>70</v>
      </c>
      <c r="I1287" s="261" t="s">
        <v>98</v>
      </c>
      <c r="J1287" s="11" t="s">
        <v>208</v>
      </c>
      <c r="K1287" s="7" t="s">
        <v>107</v>
      </c>
      <c r="L1287" s="7" t="s">
        <v>86</v>
      </c>
      <c r="M1287" s="7">
        <v>40</v>
      </c>
      <c r="N1287" s="334" t="s">
        <v>644</v>
      </c>
      <c r="O1287" s="448" t="s">
        <v>781</v>
      </c>
      <c r="P1287" s="225" t="s">
        <v>75</v>
      </c>
      <c r="Q1287" s="225" t="s">
        <v>76</v>
      </c>
      <c r="R1287" s="274" t="s">
        <v>77</v>
      </c>
      <c r="S1287" s="274" t="s">
        <v>109</v>
      </c>
      <c r="T1287" s="275">
        <f>V1287+Y1287</f>
        <v>186065.8</v>
      </c>
      <c r="U1287" s="235" t="s">
        <v>98</v>
      </c>
      <c r="V1287" s="277">
        <v>93032.9</v>
      </c>
      <c r="W1287" s="276" t="s">
        <v>79</v>
      </c>
      <c r="X1287" s="276" t="s">
        <v>79</v>
      </c>
      <c r="Y1287" s="277">
        <v>93032.9</v>
      </c>
      <c r="Z1287" s="276" t="s">
        <v>98</v>
      </c>
      <c r="AA1287" s="276" t="s">
        <v>79</v>
      </c>
      <c r="AB1287" s="277">
        <v>15086.42</v>
      </c>
      <c r="AC1287" s="273" t="s">
        <v>149</v>
      </c>
      <c r="AD1287" s="272">
        <f>V1287+Y1287</f>
        <v>186065.8</v>
      </c>
      <c r="AE1287" s="272" t="s">
        <v>79</v>
      </c>
      <c r="AF1287" s="225" t="s">
        <v>79</v>
      </c>
      <c r="AG1287" s="273" t="s">
        <v>33</v>
      </c>
      <c r="AH1287" s="321" t="s">
        <v>161</v>
      </c>
      <c r="AI1287" s="435" t="s">
        <v>179</v>
      </c>
      <c r="AJ1287" s="235"/>
    </row>
    <row r="1288" spans="2:36" s="79" customFormat="1" ht="59.1" customHeight="1" x14ac:dyDescent="0.3">
      <c r="B1288" s="490"/>
      <c r="C1288" s="241"/>
      <c r="D1288" s="241"/>
      <c r="E1288" s="249"/>
      <c r="F1288" s="249"/>
      <c r="G1288" s="227"/>
      <c r="H1288" s="241"/>
      <c r="I1288" s="241"/>
      <c r="J1288" s="11" t="s">
        <v>111</v>
      </c>
      <c r="K1288" s="7" t="s">
        <v>112</v>
      </c>
      <c r="L1288" s="7" t="s">
        <v>85</v>
      </c>
      <c r="M1288" s="87">
        <v>5</v>
      </c>
      <c r="N1288" s="335"/>
      <c r="O1288" s="449"/>
      <c r="P1288" s="225"/>
      <c r="Q1288" s="225"/>
      <c r="R1288" s="274"/>
      <c r="S1288" s="274"/>
      <c r="T1288" s="275"/>
      <c r="U1288" s="236"/>
      <c r="V1288" s="278"/>
      <c r="W1288" s="276"/>
      <c r="X1288" s="276"/>
      <c r="Y1288" s="278"/>
      <c r="Z1288" s="276"/>
      <c r="AA1288" s="276"/>
      <c r="AB1288" s="278"/>
      <c r="AC1288" s="273"/>
      <c r="AD1288" s="272"/>
      <c r="AE1288" s="272"/>
      <c r="AF1288" s="225"/>
      <c r="AG1288" s="273"/>
      <c r="AH1288" s="322"/>
      <c r="AI1288" s="436"/>
      <c r="AJ1288" s="236"/>
    </row>
    <row r="1289" spans="2:36" s="79" customFormat="1" ht="140.69999999999999" customHeight="1" x14ac:dyDescent="0.3">
      <c r="B1289" s="496"/>
      <c r="C1289" s="242"/>
      <c r="D1289" s="242"/>
      <c r="E1289" s="265"/>
      <c r="F1289" s="265"/>
      <c r="G1289" s="227"/>
      <c r="H1289" s="242"/>
      <c r="I1289" s="242"/>
      <c r="J1289" s="11" t="s">
        <v>127</v>
      </c>
      <c r="K1289" s="7" t="s">
        <v>128</v>
      </c>
      <c r="L1289" s="7" t="s">
        <v>85</v>
      </c>
      <c r="M1289" s="87">
        <v>100</v>
      </c>
      <c r="N1289" s="336"/>
      <c r="O1289" s="450"/>
      <c r="P1289" s="225"/>
      <c r="Q1289" s="225"/>
      <c r="R1289" s="274"/>
      <c r="S1289" s="274"/>
      <c r="T1289" s="275"/>
      <c r="U1289" s="237"/>
      <c r="V1289" s="279"/>
      <c r="W1289" s="276"/>
      <c r="X1289" s="276"/>
      <c r="Y1289" s="279"/>
      <c r="Z1289" s="276"/>
      <c r="AA1289" s="276"/>
      <c r="AB1289" s="279"/>
      <c r="AC1289" s="273"/>
      <c r="AD1289" s="272"/>
      <c r="AE1289" s="272"/>
      <c r="AF1289" s="225"/>
      <c r="AG1289" s="273"/>
      <c r="AH1289" s="323"/>
      <c r="AI1289" s="437"/>
      <c r="AJ1289" s="237"/>
    </row>
    <row r="1290" spans="2:36" s="79" customFormat="1" ht="59.1" customHeight="1" x14ac:dyDescent="0.3">
      <c r="B1290" s="494" t="s">
        <v>1168</v>
      </c>
      <c r="C1290" s="266" t="s">
        <v>778</v>
      </c>
      <c r="D1290" s="308" t="s">
        <v>66</v>
      </c>
      <c r="E1290" s="308" t="s">
        <v>67</v>
      </c>
      <c r="F1290" s="308" t="s">
        <v>803</v>
      </c>
      <c r="G1290" s="308" t="s">
        <v>69</v>
      </c>
      <c r="H1290" s="291" t="s">
        <v>70</v>
      </c>
      <c r="I1290" s="291" t="s">
        <v>98</v>
      </c>
      <c r="J1290" s="20" t="s">
        <v>113</v>
      </c>
      <c r="K1290" s="27" t="s">
        <v>114</v>
      </c>
      <c r="L1290" s="27" t="s">
        <v>115</v>
      </c>
      <c r="M1290" s="61">
        <v>4</v>
      </c>
      <c r="N1290" s="473" t="s">
        <v>644</v>
      </c>
      <c r="O1290" s="324" t="s">
        <v>782</v>
      </c>
      <c r="P1290" s="291" t="s">
        <v>75</v>
      </c>
      <c r="Q1290" s="291" t="s">
        <v>76</v>
      </c>
      <c r="R1290" s="291" t="s">
        <v>77</v>
      </c>
      <c r="S1290" s="291" t="s">
        <v>109</v>
      </c>
      <c r="T1290" s="327">
        <f>+V1290+Y1290</f>
        <v>120700</v>
      </c>
      <c r="U1290" s="291" t="s">
        <v>98</v>
      </c>
      <c r="V1290" s="313">
        <v>60350</v>
      </c>
      <c r="W1290" s="285"/>
      <c r="X1290" s="285"/>
      <c r="Y1290" s="313">
        <v>60350</v>
      </c>
      <c r="Z1290" s="285"/>
      <c r="AA1290" s="285"/>
      <c r="AB1290" s="440">
        <v>9786.49</v>
      </c>
      <c r="AC1290" s="285" t="s">
        <v>80</v>
      </c>
      <c r="AD1290" s="412">
        <f>+V1290+Y1290</f>
        <v>120700</v>
      </c>
      <c r="AE1290" s="285"/>
      <c r="AF1290" s="291"/>
      <c r="AG1290" s="285" t="s">
        <v>33</v>
      </c>
      <c r="AH1290" s="325" t="s">
        <v>248</v>
      </c>
      <c r="AI1290" s="326" t="s">
        <v>253</v>
      </c>
      <c r="AJ1290" s="261"/>
    </row>
    <row r="1291" spans="2:36" s="79" customFormat="1" ht="59.1" customHeight="1" x14ac:dyDescent="0.3">
      <c r="B1291" s="495"/>
      <c r="C1291" s="266"/>
      <c r="D1291" s="324"/>
      <c r="E1291" s="324"/>
      <c r="F1291" s="308"/>
      <c r="G1291" s="308"/>
      <c r="H1291" s="289"/>
      <c r="I1291" s="289"/>
      <c r="J1291" s="20" t="s">
        <v>116</v>
      </c>
      <c r="K1291" s="27" t="s">
        <v>117</v>
      </c>
      <c r="L1291" s="27" t="s">
        <v>85</v>
      </c>
      <c r="M1291" s="61">
        <v>1</v>
      </c>
      <c r="N1291" s="474"/>
      <c r="O1291" s="324"/>
      <c r="P1291" s="289"/>
      <c r="Q1291" s="289"/>
      <c r="R1291" s="289"/>
      <c r="S1291" s="289"/>
      <c r="T1291" s="328"/>
      <c r="U1291" s="289"/>
      <c r="V1291" s="361"/>
      <c r="W1291" s="296"/>
      <c r="X1291" s="296"/>
      <c r="Y1291" s="361"/>
      <c r="Z1291" s="296"/>
      <c r="AA1291" s="296"/>
      <c r="AB1291" s="441"/>
      <c r="AC1291" s="296"/>
      <c r="AD1291" s="413"/>
      <c r="AE1291" s="296"/>
      <c r="AF1291" s="289"/>
      <c r="AG1291" s="296"/>
      <c r="AH1291" s="325"/>
      <c r="AI1291" s="326"/>
      <c r="AJ1291" s="241"/>
    </row>
    <row r="1292" spans="2:36" s="79" customFormat="1" ht="59.1" customHeight="1" x14ac:dyDescent="0.3">
      <c r="B1292" s="495"/>
      <c r="C1292" s="266"/>
      <c r="D1292" s="324"/>
      <c r="E1292" s="324"/>
      <c r="F1292" s="308"/>
      <c r="G1292" s="308"/>
      <c r="H1292" s="289"/>
      <c r="I1292" s="289"/>
      <c r="J1292" s="20" t="s">
        <v>209</v>
      </c>
      <c r="K1292" s="27" t="s">
        <v>118</v>
      </c>
      <c r="L1292" s="27" t="s">
        <v>119</v>
      </c>
      <c r="M1292" s="61">
        <v>1</v>
      </c>
      <c r="N1292" s="474"/>
      <c r="O1292" s="324"/>
      <c r="P1292" s="289"/>
      <c r="Q1292" s="289"/>
      <c r="R1292" s="289"/>
      <c r="S1292" s="289"/>
      <c r="T1292" s="328"/>
      <c r="U1292" s="289"/>
      <c r="V1292" s="361"/>
      <c r="W1292" s="296"/>
      <c r="X1292" s="296"/>
      <c r="Y1292" s="361"/>
      <c r="Z1292" s="296"/>
      <c r="AA1292" s="296"/>
      <c r="AB1292" s="441"/>
      <c r="AC1292" s="296"/>
      <c r="AD1292" s="413"/>
      <c r="AE1292" s="296"/>
      <c r="AF1292" s="289"/>
      <c r="AG1292" s="296"/>
      <c r="AH1292" s="325"/>
      <c r="AI1292" s="326"/>
      <c r="AJ1292" s="241"/>
    </row>
    <row r="1293" spans="2:36" s="79" customFormat="1" ht="59.1" customHeight="1" x14ac:dyDescent="0.3">
      <c r="B1293" s="495"/>
      <c r="C1293" s="266"/>
      <c r="D1293" s="324"/>
      <c r="E1293" s="324"/>
      <c r="F1293" s="308"/>
      <c r="G1293" s="308"/>
      <c r="H1293" s="290"/>
      <c r="I1293" s="290"/>
      <c r="J1293" s="20" t="s">
        <v>120</v>
      </c>
      <c r="K1293" s="27" t="s">
        <v>121</v>
      </c>
      <c r="L1293" s="27" t="s">
        <v>119</v>
      </c>
      <c r="M1293" s="61">
        <v>1</v>
      </c>
      <c r="N1293" s="474"/>
      <c r="O1293" s="324"/>
      <c r="P1293" s="290"/>
      <c r="Q1293" s="290"/>
      <c r="R1293" s="290"/>
      <c r="S1293" s="290"/>
      <c r="T1293" s="329"/>
      <c r="U1293" s="290"/>
      <c r="V1293" s="361"/>
      <c r="W1293" s="297"/>
      <c r="X1293" s="297"/>
      <c r="Y1293" s="361"/>
      <c r="Z1293" s="297"/>
      <c r="AA1293" s="297"/>
      <c r="AB1293" s="441"/>
      <c r="AC1293" s="297"/>
      <c r="AD1293" s="414"/>
      <c r="AE1293" s="297"/>
      <c r="AF1293" s="290"/>
      <c r="AG1293" s="297"/>
      <c r="AH1293" s="325"/>
      <c r="AI1293" s="326"/>
      <c r="AJ1293" s="242"/>
    </row>
    <row r="1294" spans="2:36" s="79" customFormat="1" ht="96.6" x14ac:dyDescent="0.3">
      <c r="B1294" s="489" t="s">
        <v>999</v>
      </c>
      <c r="C1294" s="261" t="s">
        <v>779</v>
      </c>
      <c r="D1294" s="261" t="s">
        <v>66</v>
      </c>
      <c r="E1294" s="311" t="s">
        <v>67</v>
      </c>
      <c r="F1294" s="311" t="s">
        <v>802</v>
      </c>
      <c r="G1294" s="227" t="s">
        <v>147</v>
      </c>
      <c r="H1294" s="261" t="s">
        <v>70</v>
      </c>
      <c r="I1294" s="261" t="s">
        <v>98</v>
      </c>
      <c r="J1294" s="11" t="s">
        <v>208</v>
      </c>
      <c r="K1294" s="7" t="s">
        <v>107</v>
      </c>
      <c r="L1294" s="7" t="s">
        <v>86</v>
      </c>
      <c r="M1294" s="7">
        <v>40</v>
      </c>
      <c r="N1294" s="334" t="s">
        <v>644</v>
      </c>
      <c r="O1294" s="448" t="s">
        <v>781</v>
      </c>
      <c r="P1294" s="225" t="s">
        <v>75</v>
      </c>
      <c r="Q1294" s="225" t="s">
        <v>76</v>
      </c>
      <c r="R1294" s="274" t="s">
        <v>77</v>
      </c>
      <c r="S1294" s="274" t="s">
        <v>109</v>
      </c>
      <c r="T1294" s="275">
        <f>V1294+Y1294</f>
        <v>214479.76</v>
      </c>
      <c r="U1294" s="235" t="s">
        <v>98</v>
      </c>
      <c r="V1294" s="277">
        <v>107239.88</v>
      </c>
      <c r="W1294" s="276" t="s">
        <v>79</v>
      </c>
      <c r="X1294" s="276" t="s">
        <v>79</v>
      </c>
      <c r="Y1294" s="277">
        <v>107239.88</v>
      </c>
      <c r="Z1294" s="276" t="s">
        <v>98</v>
      </c>
      <c r="AA1294" s="276" t="s">
        <v>79</v>
      </c>
      <c r="AB1294" s="277">
        <v>17390.25</v>
      </c>
      <c r="AC1294" s="273" t="s">
        <v>149</v>
      </c>
      <c r="AD1294" s="272">
        <f>V1294+Y1294</f>
        <v>214479.76</v>
      </c>
      <c r="AE1294" s="272" t="s">
        <v>79</v>
      </c>
      <c r="AF1294" s="225" t="s">
        <v>79</v>
      </c>
      <c r="AG1294" s="273" t="s">
        <v>33</v>
      </c>
      <c r="AH1294" s="321" t="s">
        <v>248</v>
      </c>
      <c r="AI1294" s="435" t="s">
        <v>253</v>
      </c>
      <c r="AJ1294" s="261"/>
    </row>
    <row r="1295" spans="2:36" s="79" customFormat="1" ht="59.1" customHeight="1" x14ac:dyDescent="0.3">
      <c r="B1295" s="490"/>
      <c r="C1295" s="241"/>
      <c r="D1295" s="241"/>
      <c r="E1295" s="249"/>
      <c r="F1295" s="249"/>
      <c r="G1295" s="227"/>
      <c r="H1295" s="241"/>
      <c r="I1295" s="241"/>
      <c r="J1295" s="11" t="s">
        <v>111</v>
      </c>
      <c r="K1295" s="7" t="s">
        <v>112</v>
      </c>
      <c r="L1295" s="7" t="s">
        <v>85</v>
      </c>
      <c r="M1295" s="87">
        <v>9</v>
      </c>
      <c r="N1295" s="335"/>
      <c r="O1295" s="449"/>
      <c r="P1295" s="225"/>
      <c r="Q1295" s="225"/>
      <c r="R1295" s="274"/>
      <c r="S1295" s="274"/>
      <c r="T1295" s="275"/>
      <c r="U1295" s="236"/>
      <c r="V1295" s="278"/>
      <c r="W1295" s="276"/>
      <c r="X1295" s="276"/>
      <c r="Y1295" s="278"/>
      <c r="Z1295" s="276"/>
      <c r="AA1295" s="276"/>
      <c r="AB1295" s="278"/>
      <c r="AC1295" s="273"/>
      <c r="AD1295" s="272"/>
      <c r="AE1295" s="272"/>
      <c r="AF1295" s="225"/>
      <c r="AG1295" s="273"/>
      <c r="AH1295" s="322"/>
      <c r="AI1295" s="436"/>
      <c r="AJ1295" s="241"/>
    </row>
    <row r="1296" spans="2:36" s="79" customFormat="1" ht="144" customHeight="1" x14ac:dyDescent="0.3">
      <c r="B1296" s="496"/>
      <c r="C1296" s="242"/>
      <c r="D1296" s="242"/>
      <c r="E1296" s="265"/>
      <c r="F1296" s="265"/>
      <c r="G1296" s="227"/>
      <c r="H1296" s="242"/>
      <c r="I1296" s="242"/>
      <c r="J1296" s="11" t="s">
        <v>127</v>
      </c>
      <c r="K1296" s="7" t="s">
        <v>128</v>
      </c>
      <c r="L1296" s="7" t="s">
        <v>85</v>
      </c>
      <c r="M1296" s="87">
        <v>474</v>
      </c>
      <c r="N1296" s="336"/>
      <c r="O1296" s="450"/>
      <c r="P1296" s="225"/>
      <c r="Q1296" s="225"/>
      <c r="R1296" s="274"/>
      <c r="S1296" s="274"/>
      <c r="T1296" s="275"/>
      <c r="U1296" s="237"/>
      <c r="V1296" s="279"/>
      <c r="W1296" s="276"/>
      <c r="X1296" s="276"/>
      <c r="Y1296" s="279"/>
      <c r="Z1296" s="276"/>
      <c r="AA1296" s="276"/>
      <c r="AB1296" s="279"/>
      <c r="AC1296" s="273"/>
      <c r="AD1296" s="272"/>
      <c r="AE1296" s="272"/>
      <c r="AF1296" s="225"/>
      <c r="AG1296" s="273"/>
      <c r="AH1296" s="323"/>
      <c r="AI1296" s="437"/>
      <c r="AJ1296" s="242"/>
    </row>
    <row r="1297" spans="2:36" s="79" customFormat="1" ht="116.1" customHeight="1" x14ac:dyDescent="0.3">
      <c r="B1297" s="489" t="s">
        <v>1000</v>
      </c>
      <c r="C1297" s="261" t="s">
        <v>780</v>
      </c>
      <c r="D1297" s="261" t="s">
        <v>66</v>
      </c>
      <c r="E1297" s="311" t="s">
        <v>67</v>
      </c>
      <c r="F1297" s="311" t="s">
        <v>813</v>
      </c>
      <c r="G1297" s="227" t="s">
        <v>147</v>
      </c>
      <c r="H1297" s="261" t="s">
        <v>70</v>
      </c>
      <c r="I1297" s="261" t="s">
        <v>98</v>
      </c>
      <c r="J1297" s="11" t="s">
        <v>208</v>
      </c>
      <c r="K1297" s="7" t="s">
        <v>107</v>
      </c>
      <c r="L1297" s="7" t="s">
        <v>86</v>
      </c>
      <c r="M1297" s="7">
        <v>40</v>
      </c>
      <c r="N1297" s="334" t="s">
        <v>644</v>
      </c>
      <c r="O1297" s="448" t="s">
        <v>781</v>
      </c>
      <c r="P1297" s="225" t="s">
        <v>75</v>
      </c>
      <c r="Q1297" s="225" t="s">
        <v>76</v>
      </c>
      <c r="R1297" s="274" t="s">
        <v>77</v>
      </c>
      <c r="S1297" s="274" t="s">
        <v>109</v>
      </c>
      <c r="T1297" s="275">
        <f>V1297+Y1297</f>
        <v>185853.98</v>
      </c>
      <c r="U1297" s="235" t="s">
        <v>98</v>
      </c>
      <c r="V1297" s="277">
        <v>92926.99</v>
      </c>
      <c r="W1297" s="276" t="s">
        <v>79</v>
      </c>
      <c r="X1297" s="276" t="s">
        <v>79</v>
      </c>
      <c r="Y1297" s="277">
        <v>92926.99</v>
      </c>
      <c r="Z1297" s="276" t="s">
        <v>98</v>
      </c>
      <c r="AA1297" s="276" t="s">
        <v>79</v>
      </c>
      <c r="AB1297" s="277">
        <v>15068.98</v>
      </c>
      <c r="AC1297" s="273" t="s">
        <v>149</v>
      </c>
      <c r="AD1297" s="272">
        <f>V1297+Y1297</f>
        <v>185853.98</v>
      </c>
      <c r="AE1297" s="272" t="s">
        <v>79</v>
      </c>
      <c r="AF1297" s="225" t="s">
        <v>79</v>
      </c>
      <c r="AG1297" s="273" t="s">
        <v>33</v>
      </c>
      <c r="AH1297" s="321" t="s">
        <v>248</v>
      </c>
      <c r="AI1297" s="435" t="s">
        <v>253</v>
      </c>
      <c r="AJ1297" s="235"/>
    </row>
    <row r="1298" spans="2:36" s="79" customFormat="1" ht="59.1" customHeight="1" x14ac:dyDescent="0.3">
      <c r="B1298" s="490"/>
      <c r="C1298" s="241"/>
      <c r="D1298" s="241"/>
      <c r="E1298" s="249"/>
      <c r="F1298" s="249"/>
      <c r="G1298" s="227"/>
      <c r="H1298" s="241"/>
      <c r="I1298" s="241"/>
      <c r="J1298" s="11" t="s">
        <v>111</v>
      </c>
      <c r="K1298" s="7" t="s">
        <v>112</v>
      </c>
      <c r="L1298" s="7" t="s">
        <v>85</v>
      </c>
      <c r="M1298" s="87">
        <v>5</v>
      </c>
      <c r="N1298" s="335"/>
      <c r="O1298" s="449"/>
      <c r="P1298" s="225"/>
      <c r="Q1298" s="225"/>
      <c r="R1298" s="274"/>
      <c r="S1298" s="274"/>
      <c r="T1298" s="275"/>
      <c r="U1298" s="236"/>
      <c r="V1298" s="278"/>
      <c r="W1298" s="276"/>
      <c r="X1298" s="276"/>
      <c r="Y1298" s="278"/>
      <c r="Z1298" s="276"/>
      <c r="AA1298" s="276"/>
      <c r="AB1298" s="278"/>
      <c r="AC1298" s="273"/>
      <c r="AD1298" s="272"/>
      <c r="AE1298" s="272"/>
      <c r="AF1298" s="225"/>
      <c r="AG1298" s="273"/>
      <c r="AH1298" s="322"/>
      <c r="AI1298" s="436"/>
      <c r="AJ1298" s="236"/>
    </row>
    <row r="1299" spans="2:36" s="79" customFormat="1" ht="140.69999999999999" customHeight="1" x14ac:dyDescent="0.3">
      <c r="B1299" s="496"/>
      <c r="C1299" s="242"/>
      <c r="D1299" s="242"/>
      <c r="E1299" s="265"/>
      <c r="F1299" s="265"/>
      <c r="G1299" s="227"/>
      <c r="H1299" s="242"/>
      <c r="I1299" s="242"/>
      <c r="J1299" s="11" t="s">
        <v>127</v>
      </c>
      <c r="K1299" s="7" t="s">
        <v>128</v>
      </c>
      <c r="L1299" s="7" t="s">
        <v>85</v>
      </c>
      <c r="M1299" s="87">
        <v>70</v>
      </c>
      <c r="N1299" s="336"/>
      <c r="O1299" s="450"/>
      <c r="P1299" s="225"/>
      <c r="Q1299" s="225"/>
      <c r="R1299" s="274"/>
      <c r="S1299" s="274"/>
      <c r="T1299" s="275"/>
      <c r="U1299" s="237"/>
      <c r="V1299" s="279"/>
      <c r="W1299" s="276"/>
      <c r="X1299" s="276"/>
      <c r="Y1299" s="279"/>
      <c r="Z1299" s="276"/>
      <c r="AA1299" s="276"/>
      <c r="AB1299" s="279"/>
      <c r="AC1299" s="273"/>
      <c r="AD1299" s="272"/>
      <c r="AE1299" s="272"/>
      <c r="AF1299" s="225"/>
      <c r="AG1299" s="273"/>
      <c r="AH1299" s="323"/>
      <c r="AI1299" s="437"/>
      <c r="AJ1299" s="237"/>
    </row>
    <row r="1300" spans="2:36" s="79" customFormat="1" ht="59.1" customHeight="1" x14ac:dyDescent="0.3">
      <c r="B1300" s="316" t="s">
        <v>1133</v>
      </c>
      <c r="C1300" s="225" t="s">
        <v>778</v>
      </c>
      <c r="D1300" s="227" t="s">
        <v>66</v>
      </c>
      <c r="E1300" s="227" t="s">
        <v>67</v>
      </c>
      <c r="F1300" s="227" t="s">
        <v>803</v>
      </c>
      <c r="G1300" s="227" t="s">
        <v>69</v>
      </c>
      <c r="H1300" s="261" t="s">
        <v>70</v>
      </c>
      <c r="I1300" s="261" t="s">
        <v>98</v>
      </c>
      <c r="J1300" s="11" t="s">
        <v>113</v>
      </c>
      <c r="K1300" s="7" t="s">
        <v>114</v>
      </c>
      <c r="L1300" s="7" t="s">
        <v>115</v>
      </c>
      <c r="M1300" s="63">
        <v>4</v>
      </c>
      <c r="N1300" s="301" t="s">
        <v>644</v>
      </c>
      <c r="O1300" s="318" t="s">
        <v>782</v>
      </c>
      <c r="P1300" s="261" t="s">
        <v>75</v>
      </c>
      <c r="Q1300" s="261" t="s">
        <v>76</v>
      </c>
      <c r="R1300" s="261" t="s">
        <v>77</v>
      </c>
      <c r="S1300" s="261" t="s">
        <v>109</v>
      </c>
      <c r="T1300" s="235">
        <f>+V1300+Y1300</f>
        <v>120700</v>
      </c>
      <c r="U1300" s="261" t="s">
        <v>98</v>
      </c>
      <c r="V1300" s="272">
        <v>60350</v>
      </c>
      <c r="W1300" s="232"/>
      <c r="X1300" s="232"/>
      <c r="Y1300" s="272">
        <v>60350</v>
      </c>
      <c r="Z1300" s="232"/>
      <c r="AA1300" s="232"/>
      <c r="AB1300" s="443">
        <v>9786.49</v>
      </c>
      <c r="AC1300" s="232" t="s">
        <v>80</v>
      </c>
      <c r="AD1300" s="409">
        <f>+V1300+Y1300</f>
        <v>120700</v>
      </c>
      <c r="AE1300" s="232"/>
      <c r="AF1300" s="261"/>
      <c r="AG1300" s="232" t="s">
        <v>33</v>
      </c>
      <c r="AH1300" s="376" t="s">
        <v>166</v>
      </c>
      <c r="AI1300" s="438" t="s">
        <v>1136</v>
      </c>
      <c r="AJ1300" s="261"/>
    </row>
    <row r="1301" spans="2:36" s="79" customFormat="1" ht="59.1" customHeight="1" x14ac:dyDescent="0.3">
      <c r="B1301" s="317"/>
      <c r="C1301" s="225"/>
      <c r="D1301" s="318"/>
      <c r="E1301" s="318"/>
      <c r="F1301" s="227"/>
      <c r="G1301" s="227"/>
      <c r="H1301" s="241"/>
      <c r="I1301" s="241"/>
      <c r="J1301" s="11" t="s">
        <v>116</v>
      </c>
      <c r="K1301" s="7" t="s">
        <v>117</v>
      </c>
      <c r="L1301" s="7" t="s">
        <v>85</v>
      </c>
      <c r="M1301" s="63">
        <v>1</v>
      </c>
      <c r="N1301" s="319"/>
      <c r="O1301" s="318"/>
      <c r="P1301" s="241"/>
      <c r="Q1301" s="241"/>
      <c r="R1301" s="241"/>
      <c r="S1301" s="241"/>
      <c r="T1301" s="236"/>
      <c r="U1301" s="241"/>
      <c r="V1301" s="364"/>
      <c r="W1301" s="233"/>
      <c r="X1301" s="233"/>
      <c r="Y1301" s="364"/>
      <c r="Z1301" s="233"/>
      <c r="AA1301" s="233"/>
      <c r="AB1301" s="444"/>
      <c r="AC1301" s="233"/>
      <c r="AD1301" s="442"/>
      <c r="AE1301" s="233"/>
      <c r="AF1301" s="241"/>
      <c r="AG1301" s="233"/>
      <c r="AH1301" s="376"/>
      <c r="AI1301" s="438"/>
      <c r="AJ1301" s="241"/>
    </row>
    <row r="1302" spans="2:36" s="79" customFormat="1" ht="59.1" customHeight="1" x14ac:dyDescent="0.3">
      <c r="B1302" s="317"/>
      <c r="C1302" s="225"/>
      <c r="D1302" s="318"/>
      <c r="E1302" s="318"/>
      <c r="F1302" s="227"/>
      <c r="G1302" s="227"/>
      <c r="H1302" s="241"/>
      <c r="I1302" s="241"/>
      <c r="J1302" s="11" t="s">
        <v>209</v>
      </c>
      <c r="K1302" s="7" t="s">
        <v>118</v>
      </c>
      <c r="L1302" s="7" t="s">
        <v>119</v>
      </c>
      <c r="M1302" s="63">
        <v>1</v>
      </c>
      <c r="N1302" s="319"/>
      <c r="O1302" s="318"/>
      <c r="P1302" s="241"/>
      <c r="Q1302" s="241"/>
      <c r="R1302" s="241"/>
      <c r="S1302" s="241"/>
      <c r="T1302" s="236"/>
      <c r="U1302" s="241"/>
      <c r="V1302" s="364"/>
      <c r="W1302" s="233"/>
      <c r="X1302" s="233"/>
      <c r="Y1302" s="364"/>
      <c r="Z1302" s="233"/>
      <c r="AA1302" s="233"/>
      <c r="AB1302" s="444"/>
      <c r="AC1302" s="233"/>
      <c r="AD1302" s="442"/>
      <c r="AE1302" s="233"/>
      <c r="AF1302" s="241"/>
      <c r="AG1302" s="233"/>
      <c r="AH1302" s="376"/>
      <c r="AI1302" s="438"/>
      <c r="AJ1302" s="241"/>
    </row>
    <row r="1303" spans="2:36" s="79" customFormat="1" ht="59.1" customHeight="1" x14ac:dyDescent="0.3">
      <c r="B1303" s="317"/>
      <c r="C1303" s="225"/>
      <c r="D1303" s="318"/>
      <c r="E1303" s="318"/>
      <c r="F1303" s="227"/>
      <c r="G1303" s="227"/>
      <c r="H1303" s="242"/>
      <c r="I1303" s="242"/>
      <c r="J1303" s="11" t="s">
        <v>120</v>
      </c>
      <c r="K1303" s="7" t="s">
        <v>121</v>
      </c>
      <c r="L1303" s="7" t="s">
        <v>119</v>
      </c>
      <c r="M1303" s="63">
        <v>1</v>
      </c>
      <c r="N1303" s="319"/>
      <c r="O1303" s="318"/>
      <c r="P1303" s="242"/>
      <c r="Q1303" s="242"/>
      <c r="R1303" s="242"/>
      <c r="S1303" s="242"/>
      <c r="T1303" s="237"/>
      <c r="U1303" s="242"/>
      <c r="V1303" s="364"/>
      <c r="W1303" s="234"/>
      <c r="X1303" s="234"/>
      <c r="Y1303" s="364"/>
      <c r="Z1303" s="234"/>
      <c r="AA1303" s="234"/>
      <c r="AB1303" s="444"/>
      <c r="AC1303" s="234"/>
      <c r="AD1303" s="417"/>
      <c r="AE1303" s="234"/>
      <c r="AF1303" s="242"/>
      <c r="AG1303" s="234"/>
      <c r="AH1303" s="376"/>
      <c r="AI1303" s="438"/>
      <c r="AJ1303" s="242"/>
    </row>
    <row r="1304" spans="2:36" s="207" customFormat="1" ht="75.45" customHeight="1" x14ac:dyDescent="0.3">
      <c r="B1304" s="699" t="s">
        <v>1273</v>
      </c>
      <c r="C1304" s="683" t="s">
        <v>1274</v>
      </c>
      <c r="D1304" s="683" t="s">
        <v>66</v>
      </c>
      <c r="E1304" s="683" t="s">
        <v>1020</v>
      </c>
      <c r="F1304" s="683" t="s">
        <v>813</v>
      </c>
      <c r="G1304" s="683" t="s">
        <v>635</v>
      </c>
      <c r="H1304" s="702" t="s">
        <v>70</v>
      </c>
      <c r="I1304" s="261" t="s">
        <v>98</v>
      </c>
      <c r="J1304" s="209" t="s">
        <v>966</v>
      </c>
      <c r="K1304" s="210" t="s">
        <v>1275</v>
      </c>
      <c r="L1304" s="211" t="s">
        <v>85</v>
      </c>
      <c r="M1304" s="210">
        <v>7</v>
      </c>
      <c r="N1304" s="208" t="s">
        <v>644</v>
      </c>
      <c r="O1304" s="683" t="s">
        <v>781</v>
      </c>
      <c r="P1304" s="595" t="s">
        <v>75</v>
      </c>
      <c r="Q1304" s="595" t="s">
        <v>76</v>
      </c>
      <c r="R1304" s="595" t="s">
        <v>77</v>
      </c>
      <c r="S1304" s="595" t="s">
        <v>109</v>
      </c>
      <c r="T1304" s="685">
        <f>+V1304+Y1304</f>
        <v>182282</v>
      </c>
      <c r="U1304" s="212" t="s">
        <v>1276</v>
      </c>
      <c r="V1304" s="212">
        <v>91141</v>
      </c>
      <c r="W1304" s="688" t="s">
        <v>79</v>
      </c>
      <c r="X1304" s="688" t="s">
        <v>79</v>
      </c>
      <c r="Y1304" s="691">
        <v>91141</v>
      </c>
      <c r="Z1304" s="688" t="s">
        <v>79</v>
      </c>
      <c r="AA1304" s="688" t="s">
        <v>79</v>
      </c>
      <c r="AB1304" s="691">
        <v>14779.63</v>
      </c>
      <c r="AC1304" s="688" t="s">
        <v>149</v>
      </c>
      <c r="AD1304" s="694">
        <f>+V1304+Y1304</f>
        <v>182282</v>
      </c>
      <c r="AE1304" s="688" t="s">
        <v>79</v>
      </c>
      <c r="AF1304" s="688" t="s">
        <v>79</v>
      </c>
      <c r="AG1304" s="688" t="s">
        <v>33</v>
      </c>
      <c r="AH1304" s="683" t="s">
        <v>407</v>
      </c>
      <c r="AI1304" s="677" t="s">
        <v>1277</v>
      </c>
      <c r="AJ1304" s="595"/>
    </row>
    <row r="1305" spans="2:36" s="207" customFormat="1" ht="131.69999999999999" customHeight="1" x14ac:dyDescent="0.3">
      <c r="B1305" s="700"/>
      <c r="C1305" s="684"/>
      <c r="D1305" s="684"/>
      <c r="E1305" s="684"/>
      <c r="F1305" s="684"/>
      <c r="G1305" s="684"/>
      <c r="H1305" s="703"/>
      <c r="I1305" s="241"/>
      <c r="J1305" s="209" t="s">
        <v>127</v>
      </c>
      <c r="K1305" s="210" t="s">
        <v>641</v>
      </c>
      <c r="L1305" s="211" t="s">
        <v>85</v>
      </c>
      <c r="M1305" s="210">
        <v>351</v>
      </c>
      <c r="N1305" s="213"/>
      <c r="O1305" s="684"/>
      <c r="P1305" s="680"/>
      <c r="Q1305" s="680"/>
      <c r="R1305" s="680"/>
      <c r="S1305" s="680"/>
      <c r="T1305" s="686"/>
      <c r="U1305" s="214"/>
      <c r="V1305" s="215"/>
      <c r="W1305" s="689"/>
      <c r="X1305" s="689"/>
      <c r="Y1305" s="692"/>
      <c r="Z1305" s="689"/>
      <c r="AA1305" s="689"/>
      <c r="AB1305" s="692"/>
      <c r="AC1305" s="689"/>
      <c r="AD1305" s="695"/>
      <c r="AE1305" s="689"/>
      <c r="AF1305" s="689"/>
      <c r="AG1305" s="689"/>
      <c r="AH1305" s="684"/>
      <c r="AI1305" s="678"/>
      <c r="AJ1305" s="680"/>
    </row>
    <row r="1306" spans="2:36" s="207" customFormat="1" ht="91.8" customHeight="1" x14ac:dyDescent="0.3">
      <c r="B1306" s="700"/>
      <c r="C1306" s="701"/>
      <c r="D1306" s="701"/>
      <c r="E1306" s="701"/>
      <c r="F1306" s="701"/>
      <c r="G1306" s="701"/>
      <c r="H1306" s="704"/>
      <c r="I1306" s="242"/>
      <c r="J1306" s="209" t="s">
        <v>1278</v>
      </c>
      <c r="K1306" s="210" t="s">
        <v>1279</v>
      </c>
      <c r="L1306" s="210" t="s">
        <v>718</v>
      </c>
      <c r="M1306" s="210">
        <v>40</v>
      </c>
      <c r="N1306" s="216"/>
      <c r="O1306" s="216"/>
      <c r="P1306" s="596"/>
      <c r="Q1306" s="596"/>
      <c r="R1306" s="596"/>
      <c r="S1306" s="596"/>
      <c r="T1306" s="687"/>
      <c r="U1306" s="217"/>
      <c r="V1306" s="218"/>
      <c r="W1306" s="690"/>
      <c r="X1306" s="690"/>
      <c r="Y1306" s="705"/>
      <c r="Z1306" s="690"/>
      <c r="AA1306" s="690"/>
      <c r="AB1306" s="705"/>
      <c r="AC1306" s="690"/>
      <c r="AD1306" s="696"/>
      <c r="AE1306" s="690"/>
      <c r="AF1306" s="690"/>
      <c r="AG1306" s="690"/>
      <c r="AH1306" s="701"/>
      <c r="AI1306" s="679"/>
      <c r="AJ1306" s="596"/>
    </row>
    <row r="1307" spans="2:36" s="207" customFormat="1" ht="90" customHeight="1" x14ac:dyDescent="0.3">
      <c r="B1307" s="682" t="s">
        <v>1280</v>
      </c>
      <c r="C1307" s="682" t="s">
        <v>1281</v>
      </c>
      <c r="D1307" s="682" t="s">
        <v>66</v>
      </c>
      <c r="E1307" s="682" t="s">
        <v>1020</v>
      </c>
      <c r="F1307" s="682" t="s">
        <v>802</v>
      </c>
      <c r="G1307" s="682" t="s">
        <v>635</v>
      </c>
      <c r="H1307" s="207" t="s">
        <v>70</v>
      </c>
      <c r="I1307" s="261" t="s">
        <v>98</v>
      </c>
      <c r="J1307" s="209" t="s">
        <v>966</v>
      </c>
      <c r="K1307" s="210" t="s">
        <v>1275</v>
      </c>
      <c r="L1307" s="211" t="s">
        <v>85</v>
      </c>
      <c r="M1307" s="210">
        <v>3</v>
      </c>
      <c r="N1307" s="210" t="s">
        <v>644</v>
      </c>
      <c r="O1307" s="683" t="s">
        <v>781</v>
      </c>
      <c r="P1307" s="595" t="s">
        <v>75</v>
      </c>
      <c r="Q1307" s="595" t="s">
        <v>76</v>
      </c>
      <c r="R1307" s="595" t="s">
        <v>77</v>
      </c>
      <c r="S1307" s="595" t="s">
        <v>109</v>
      </c>
      <c r="T1307" s="685">
        <f t="shared" ref="T1307" si="0">+V1307+Y1307</f>
        <v>139568.44</v>
      </c>
      <c r="U1307" s="212" t="s">
        <v>1276</v>
      </c>
      <c r="V1307" s="212">
        <v>69784.22</v>
      </c>
      <c r="W1307" s="688" t="s">
        <v>79</v>
      </c>
      <c r="X1307" s="688" t="s">
        <v>79</v>
      </c>
      <c r="Y1307" s="691">
        <v>69784.22</v>
      </c>
      <c r="Z1307" s="688" t="s">
        <v>79</v>
      </c>
      <c r="AA1307" s="688" t="s">
        <v>79</v>
      </c>
      <c r="AB1307" s="691">
        <v>11316.36</v>
      </c>
      <c r="AC1307" s="688" t="s">
        <v>149</v>
      </c>
      <c r="AD1307" s="694">
        <f>+V1307+Y1307</f>
        <v>139568.44</v>
      </c>
      <c r="AE1307" s="688" t="s">
        <v>79</v>
      </c>
      <c r="AF1307" s="688" t="s">
        <v>79</v>
      </c>
      <c r="AG1307" s="688" t="s">
        <v>33</v>
      </c>
      <c r="AH1307" s="683" t="s">
        <v>407</v>
      </c>
      <c r="AI1307" s="677" t="s">
        <v>1277</v>
      </c>
      <c r="AJ1307" s="595"/>
    </row>
    <row r="1308" spans="2:36" s="207" customFormat="1" ht="129.6" customHeight="1" x14ac:dyDescent="0.3">
      <c r="B1308" s="682"/>
      <c r="C1308" s="682"/>
      <c r="D1308" s="682"/>
      <c r="E1308" s="682"/>
      <c r="F1308" s="682"/>
      <c r="G1308" s="682"/>
      <c r="I1308" s="241"/>
      <c r="J1308" s="210" t="s">
        <v>127</v>
      </c>
      <c r="K1308" s="210" t="s">
        <v>641</v>
      </c>
      <c r="L1308" s="211" t="s">
        <v>85</v>
      </c>
      <c r="M1308" s="210">
        <v>60</v>
      </c>
      <c r="N1308" s="210"/>
      <c r="O1308" s="684"/>
      <c r="P1308" s="680"/>
      <c r="Q1308" s="680"/>
      <c r="R1308" s="680"/>
      <c r="S1308" s="680"/>
      <c r="T1308" s="686"/>
      <c r="U1308" s="214"/>
      <c r="V1308" s="215"/>
      <c r="W1308" s="689"/>
      <c r="X1308" s="689"/>
      <c r="Y1308" s="692"/>
      <c r="Z1308" s="689"/>
      <c r="AA1308" s="689"/>
      <c r="AB1308" s="692"/>
      <c r="AC1308" s="689"/>
      <c r="AD1308" s="695"/>
      <c r="AE1308" s="689"/>
      <c r="AF1308" s="689"/>
      <c r="AG1308" s="689"/>
      <c r="AH1308" s="684"/>
      <c r="AI1308" s="678"/>
      <c r="AJ1308" s="680"/>
    </row>
    <row r="1309" spans="2:36" s="207" customFormat="1" ht="123" customHeight="1" thickBot="1" x14ac:dyDescent="0.35">
      <c r="B1309" s="682"/>
      <c r="C1309" s="682"/>
      <c r="D1309" s="682"/>
      <c r="E1309" s="682"/>
      <c r="F1309" s="682"/>
      <c r="G1309" s="682"/>
      <c r="I1309" s="242"/>
      <c r="J1309" s="209" t="s">
        <v>1278</v>
      </c>
      <c r="K1309" s="210" t="s">
        <v>1279</v>
      </c>
      <c r="L1309" s="210" t="s">
        <v>718</v>
      </c>
      <c r="M1309" s="210">
        <v>40</v>
      </c>
      <c r="N1309" s="210"/>
      <c r="O1309" s="210"/>
      <c r="P1309" s="596"/>
      <c r="Q1309" s="596"/>
      <c r="R1309" s="596"/>
      <c r="S1309" s="596"/>
      <c r="T1309" s="687"/>
      <c r="U1309" s="219"/>
      <c r="V1309" s="219"/>
      <c r="W1309" s="690"/>
      <c r="X1309" s="690"/>
      <c r="Y1309" s="693"/>
      <c r="Z1309" s="690"/>
      <c r="AA1309" s="690"/>
      <c r="AB1309" s="693"/>
      <c r="AC1309" s="690"/>
      <c r="AD1309" s="696"/>
      <c r="AE1309" s="690"/>
      <c r="AF1309" s="690"/>
      <c r="AG1309" s="690"/>
      <c r="AH1309" s="697"/>
      <c r="AI1309" s="698"/>
      <c r="AJ1309" s="596"/>
    </row>
    <row r="1310" spans="2:36" s="79" customFormat="1" ht="131.69999999999999" customHeight="1" x14ac:dyDescent="0.3">
      <c r="B1310" s="241" t="s">
        <v>794</v>
      </c>
      <c r="C1310" s="241" t="s">
        <v>795</v>
      </c>
      <c r="D1310" s="241" t="s">
        <v>66</v>
      </c>
      <c r="E1310" s="249" t="s">
        <v>67</v>
      </c>
      <c r="F1310" s="249" t="s">
        <v>802</v>
      </c>
      <c r="G1310" s="249" t="s">
        <v>147</v>
      </c>
      <c r="H1310" s="261" t="s">
        <v>70</v>
      </c>
      <c r="I1310" s="261" t="s">
        <v>98</v>
      </c>
      <c r="J1310" s="72" t="s">
        <v>208</v>
      </c>
      <c r="K1310" s="22" t="s">
        <v>107</v>
      </c>
      <c r="L1310" s="22" t="s">
        <v>86</v>
      </c>
      <c r="M1310" s="73">
        <v>40</v>
      </c>
      <c r="N1310" s="335" t="s">
        <v>108</v>
      </c>
      <c r="O1310" s="241" t="s">
        <v>503</v>
      </c>
      <c r="P1310" s="225" t="s">
        <v>75</v>
      </c>
      <c r="Q1310" s="225" t="s">
        <v>76</v>
      </c>
      <c r="R1310" s="274" t="s">
        <v>77</v>
      </c>
      <c r="S1310" s="274" t="s">
        <v>109</v>
      </c>
      <c r="T1310" s="275">
        <f>V1310+Y1310</f>
        <v>427999.99</v>
      </c>
      <c r="U1310" s="275">
        <v>53499.99</v>
      </c>
      <c r="V1310" s="276">
        <v>213999.99</v>
      </c>
      <c r="W1310" s="276" t="s">
        <v>79</v>
      </c>
      <c r="X1310" s="276" t="s">
        <v>79</v>
      </c>
      <c r="Y1310" s="276">
        <v>214000</v>
      </c>
      <c r="Z1310" s="276" t="s">
        <v>98</v>
      </c>
      <c r="AA1310" s="276" t="s">
        <v>79</v>
      </c>
      <c r="AB1310" s="276">
        <v>34702.71</v>
      </c>
      <c r="AC1310" s="273" t="s">
        <v>149</v>
      </c>
      <c r="AD1310" s="275">
        <f>+V1310+Y1310</f>
        <v>427999.99</v>
      </c>
      <c r="AE1310" s="276" t="s">
        <v>98</v>
      </c>
      <c r="AF1310" s="276" t="s">
        <v>79</v>
      </c>
      <c r="AG1310" s="273" t="s">
        <v>33</v>
      </c>
      <c r="AH1310" s="276" t="s">
        <v>160</v>
      </c>
      <c r="AI1310" s="276" t="s">
        <v>179</v>
      </c>
      <c r="AJ1310" s="275"/>
    </row>
    <row r="1311" spans="2:36" s="79" customFormat="1" ht="58.5" customHeight="1" x14ac:dyDescent="0.3">
      <c r="B1311" s="241"/>
      <c r="C1311" s="241"/>
      <c r="D1311" s="241"/>
      <c r="E1311" s="249"/>
      <c r="F1311" s="249"/>
      <c r="G1311" s="249"/>
      <c r="H1311" s="241"/>
      <c r="I1311" s="241"/>
      <c r="J1311" s="11" t="s">
        <v>111</v>
      </c>
      <c r="K1311" s="7" t="s">
        <v>112</v>
      </c>
      <c r="L1311" s="7" t="s">
        <v>85</v>
      </c>
      <c r="M1311" s="73">
        <v>8</v>
      </c>
      <c r="N1311" s="335"/>
      <c r="O1311" s="241"/>
      <c r="P1311" s="225"/>
      <c r="Q1311" s="225"/>
      <c r="R1311" s="274"/>
      <c r="S1311" s="274"/>
      <c r="T1311" s="275"/>
      <c r="U1311" s="275"/>
      <c r="V1311" s="276"/>
      <c r="W1311" s="276"/>
      <c r="X1311" s="276"/>
      <c r="Y1311" s="276"/>
      <c r="Z1311" s="276"/>
      <c r="AA1311" s="276"/>
      <c r="AB1311" s="276"/>
      <c r="AC1311" s="273"/>
      <c r="AD1311" s="275"/>
      <c r="AE1311" s="276"/>
      <c r="AF1311" s="276"/>
      <c r="AG1311" s="273"/>
      <c r="AH1311" s="276"/>
      <c r="AI1311" s="276"/>
      <c r="AJ1311" s="275"/>
    </row>
    <row r="1312" spans="2:36" s="79" customFormat="1" ht="45.6" customHeight="1" x14ac:dyDescent="0.3">
      <c r="B1312" s="242"/>
      <c r="C1312" s="242"/>
      <c r="D1312" s="242"/>
      <c r="E1312" s="265"/>
      <c r="F1312" s="265"/>
      <c r="G1312" s="265"/>
      <c r="H1312" s="242"/>
      <c r="I1312" s="242"/>
      <c r="J1312" s="11" t="s">
        <v>127</v>
      </c>
      <c r="K1312" s="7" t="s">
        <v>128</v>
      </c>
      <c r="L1312" s="7" t="s">
        <v>85</v>
      </c>
      <c r="M1312" s="73">
        <v>185</v>
      </c>
      <c r="N1312" s="336"/>
      <c r="O1312" s="242"/>
      <c r="P1312" s="225"/>
      <c r="Q1312" s="225"/>
      <c r="R1312" s="274"/>
      <c r="S1312" s="274"/>
      <c r="T1312" s="275"/>
      <c r="U1312" s="275"/>
      <c r="V1312" s="276"/>
      <c r="W1312" s="276"/>
      <c r="X1312" s="276"/>
      <c r="Y1312" s="276"/>
      <c r="Z1312" s="276"/>
      <c r="AA1312" s="276"/>
      <c r="AB1312" s="276"/>
      <c r="AC1312" s="273"/>
      <c r="AD1312" s="275"/>
      <c r="AE1312" s="276"/>
      <c r="AF1312" s="276"/>
      <c r="AG1312" s="273"/>
      <c r="AH1312" s="276"/>
      <c r="AI1312" s="276"/>
      <c r="AJ1312" s="275"/>
    </row>
    <row r="1313" spans="2:36" s="79" customFormat="1" ht="129.6" customHeight="1" x14ac:dyDescent="0.3">
      <c r="B1313" s="261" t="s">
        <v>796</v>
      </c>
      <c r="C1313" s="261" t="s">
        <v>797</v>
      </c>
      <c r="D1313" s="261" t="s">
        <v>66</v>
      </c>
      <c r="E1313" s="311" t="s">
        <v>67</v>
      </c>
      <c r="F1313" s="311" t="s">
        <v>802</v>
      </c>
      <c r="G1313" s="311" t="s">
        <v>147</v>
      </c>
      <c r="H1313" s="261" t="s">
        <v>70</v>
      </c>
      <c r="I1313" s="261" t="s">
        <v>98</v>
      </c>
      <c r="J1313" s="11" t="s">
        <v>208</v>
      </c>
      <c r="K1313" s="7" t="s">
        <v>107</v>
      </c>
      <c r="L1313" s="7" t="s">
        <v>86</v>
      </c>
      <c r="M1313" s="73">
        <v>40</v>
      </c>
      <c r="N1313" s="334" t="s">
        <v>108</v>
      </c>
      <c r="O1313" s="261" t="s">
        <v>503</v>
      </c>
      <c r="P1313" s="225" t="s">
        <v>75</v>
      </c>
      <c r="Q1313" s="225" t="s">
        <v>76</v>
      </c>
      <c r="R1313" s="274" t="s">
        <v>77</v>
      </c>
      <c r="S1313" s="274" t="s">
        <v>109</v>
      </c>
      <c r="T1313" s="275">
        <f>V1313+Y1313</f>
        <v>333840</v>
      </c>
      <c r="U1313" s="275">
        <f>+T1313/M1314</f>
        <v>55640</v>
      </c>
      <c r="V1313" s="276">
        <v>166920</v>
      </c>
      <c r="W1313" s="276" t="s">
        <v>79</v>
      </c>
      <c r="X1313" s="276" t="s">
        <v>79</v>
      </c>
      <c r="Y1313" s="276">
        <v>166920</v>
      </c>
      <c r="Z1313" s="276" t="s">
        <v>98</v>
      </c>
      <c r="AA1313" s="276" t="s">
        <v>79</v>
      </c>
      <c r="AB1313" s="276">
        <v>27068.11</v>
      </c>
      <c r="AC1313" s="273" t="s">
        <v>149</v>
      </c>
      <c r="AD1313" s="275">
        <f>+V1313+Y1313</f>
        <v>333840</v>
      </c>
      <c r="AE1313" s="276" t="s">
        <v>98</v>
      </c>
      <c r="AF1313" s="276" t="s">
        <v>79</v>
      </c>
      <c r="AG1313" s="273" t="s">
        <v>33</v>
      </c>
      <c r="AH1313" s="276" t="s">
        <v>253</v>
      </c>
      <c r="AI1313" s="276" t="s">
        <v>166</v>
      </c>
      <c r="AJ1313" s="275"/>
    </row>
    <row r="1314" spans="2:36" s="79" customFormat="1" ht="57" customHeight="1" x14ac:dyDescent="0.3">
      <c r="B1314" s="241"/>
      <c r="C1314" s="241"/>
      <c r="D1314" s="241"/>
      <c r="E1314" s="249"/>
      <c r="F1314" s="249"/>
      <c r="G1314" s="249"/>
      <c r="H1314" s="241"/>
      <c r="I1314" s="241"/>
      <c r="J1314" s="11" t="s">
        <v>111</v>
      </c>
      <c r="K1314" s="7" t="s">
        <v>112</v>
      </c>
      <c r="L1314" s="7" t="s">
        <v>85</v>
      </c>
      <c r="M1314" s="73">
        <v>6</v>
      </c>
      <c r="N1314" s="335"/>
      <c r="O1314" s="241"/>
      <c r="P1314" s="225"/>
      <c r="Q1314" s="225"/>
      <c r="R1314" s="274"/>
      <c r="S1314" s="274"/>
      <c r="T1314" s="275"/>
      <c r="U1314" s="275"/>
      <c r="V1314" s="276"/>
      <c r="W1314" s="276"/>
      <c r="X1314" s="276"/>
      <c r="Y1314" s="276"/>
      <c r="Z1314" s="276"/>
      <c r="AA1314" s="276"/>
      <c r="AB1314" s="276"/>
      <c r="AC1314" s="273"/>
      <c r="AD1314" s="275"/>
      <c r="AE1314" s="276"/>
      <c r="AF1314" s="276"/>
      <c r="AG1314" s="273"/>
      <c r="AH1314" s="276"/>
      <c r="AI1314" s="276"/>
      <c r="AJ1314" s="275"/>
    </row>
    <row r="1315" spans="2:36" s="79" customFormat="1" ht="45" customHeight="1" x14ac:dyDescent="0.3">
      <c r="B1315" s="241"/>
      <c r="C1315" s="241"/>
      <c r="D1315" s="241"/>
      <c r="E1315" s="249"/>
      <c r="F1315" s="249"/>
      <c r="G1315" s="249"/>
      <c r="H1315" s="242"/>
      <c r="I1315" s="242"/>
      <c r="J1315" s="11" t="s">
        <v>127</v>
      </c>
      <c r="K1315" s="7" t="s">
        <v>128</v>
      </c>
      <c r="L1315" s="7" t="s">
        <v>85</v>
      </c>
      <c r="M1315" s="73">
        <v>156</v>
      </c>
      <c r="N1315" s="336"/>
      <c r="O1315" s="242"/>
      <c r="P1315" s="225"/>
      <c r="Q1315" s="225"/>
      <c r="R1315" s="274"/>
      <c r="S1315" s="274"/>
      <c r="T1315" s="275"/>
      <c r="U1315" s="275"/>
      <c r="V1315" s="276"/>
      <c r="W1315" s="276"/>
      <c r="X1315" s="276"/>
      <c r="Y1315" s="276"/>
      <c r="Z1315" s="276"/>
      <c r="AA1315" s="276"/>
      <c r="AB1315" s="276"/>
      <c r="AC1315" s="273"/>
      <c r="AD1315" s="275"/>
      <c r="AE1315" s="276"/>
      <c r="AF1315" s="276"/>
      <c r="AG1315" s="273"/>
      <c r="AH1315" s="276"/>
      <c r="AI1315" s="276"/>
      <c r="AJ1315" s="275"/>
    </row>
    <row r="1316" spans="2:36" s="79" customFormat="1" ht="57" customHeight="1" x14ac:dyDescent="0.3">
      <c r="B1316" s="225" t="s">
        <v>798</v>
      </c>
      <c r="C1316" s="225" t="s">
        <v>799</v>
      </c>
      <c r="D1316" s="225" t="s">
        <v>66</v>
      </c>
      <c r="E1316" s="311" t="s">
        <v>67</v>
      </c>
      <c r="F1316" s="311" t="s">
        <v>803</v>
      </c>
      <c r="G1316" s="311" t="s">
        <v>69</v>
      </c>
      <c r="H1316" s="261" t="s">
        <v>70</v>
      </c>
      <c r="I1316" s="261" t="s">
        <v>98</v>
      </c>
      <c r="J1316" s="11" t="s">
        <v>113</v>
      </c>
      <c r="K1316" s="7" t="s">
        <v>114</v>
      </c>
      <c r="L1316" s="7" t="s">
        <v>115</v>
      </c>
      <c r="M1316" s="73">
        <v>2</v>
      </c>
      <c r="N1316" s="334" t="s">
        <v>108</v>
      </c>
      <c r="O1316" s="448" t="s">
        <v>503</v>
      </c>
      <c r="P1316" s="261" t="s">
        <v>75</v>
      </c>
      <c r="Q1316" s="261" t="s">
        <v>76</v>
      </c>
      <c r="R1316" s="309" t="s">
        <v>77</v>
      </c>
      <c r="S1316" s="309" t="s">
        <v>109</v>
      </c>
      <c r="T1316" s="235">
        <f>+V1316+Y1316</f>
        <v>151940</v>
      </c>
      <c r="U1316" s="235">
        <f>+T1316/2</f>
        <v>75970</v>
      </c>
      <c r="V1316" s="238">
        <v>75970</v>
      </c>
      <c r="W1316" s="238" t="s">
        <v>98</v>
      </c>
      <c r="X1316" s="238" t="s">
        <v>98</v>
      </c>
      <c r="Y1316" s="238">
        <v>75970</v>
      </c>
      <c r="Z1316" s="238" t="s">
        <v>98</v>
      </c>
      <c r="AA1316" s="238" t="s">
        <v>98</v>
      </c>
      <c r="AB1316" s="238">
        <v>12319.46</v>
      </c>
      <c r="AC1316" s="238" t="s">
        <v>80</v>
      </c>
      <c r="AD1316" s="235">
        <f>+V1316+Y1316</f>
        <v>151940</v>
      </c>
      <c r="AE1316" s="238" t="s">
        <v>98</v>
      </c>
      <c r="AF1316" s="235" t="s">
        <v>98</v>
      </c>
      <c r="AG1316" s="238" t="s">
        <v>33</v>
      </c>
      <c r="AH1316" s="238" t="s">
        <v>253</v>
      </c>
      <c r="AI1316" s="238" t="s">
        <v>166</v>
      </c>
      <c r="AJ1316" s="235"/>
    </row>
    <row r="1317" spans="2:36" s="79" customFormat="1" ht="61.2" customHeight="1" x14ac:dyDescent="0.3">
      <c r="B1317" s="225"/>
      <c r="C1317" s="225"/>
      <c r="D1317" s="225"/>
      <c r="E1317" s="249"/>
      <c r="F1317" s="249"/>
      <c r="G1317" s="249"/>
      <c r="H1317" s="241"/>
      <c r="I1317" s="241"/>
      <c r="J1317" s="11" t="s">
        <v>116</v>
      </c>
      <c r="K1317" s="7" t="s">
        <v>117</v>
      </c>
      <c r="L1317" s="7" t="s">
        <v>85</v>
      </c>
      <c r="M1317" s="73">
        <v>2</v>
      </c>
      <c r="N1317" s="335"/>
      <c r="O1317" s="449"/>
      <c r="P1317" s="241"/>
      <c r="Q1317" s="241"/>
      <c r="R1317" s="255"/>
      <c r="S1317" s="255"/>
      <c r="T1317" s="236"/>
      <c r="U1317" s="236"/>
      <c r="V1317" s="239"/>
      <c r="W1317" s="239"/>
      <c r="X1317" s="239"/>
      <c r="Y1317" s="239"/>
      <c r="Z1317" s="239"/>
      <c r="AA1317" s="239"/>
      <c r="AB1317" s="239"/>
      <c r="AC1317" s="239"/>
      <c r="AD1317" s="236"/>
      <c r="AE1317" s="239"/>
      <c r="AF1317" s="236"/>
      <c r="AG1317" s="239"/>
      <c r="AH1317" s="239"/>
      <c r="AI1317" s="239"/>
      <c r="AJ1317" s="236"/>
    </row>
    <row r="1318" spans="2:36" s="79" customFormat="1" ht="53.7" customHeight="1" x14ac:dyDescent="0.3">
      <c r="B1318" s="225"/>
      <c r="C1318" s="225"/>
      <c r="D1318" s="225"/>
      <c r="E1318" s="249"/>
      <c r="F1318" s="249"/>
      <c r="G1318" s="249"/>
      <c r="H1318" s="241"/>
      <c r="I1318" s="241"/>
      <c r="J1318" s="11" t="s">
        <v>209</v>
      </c>
      <c r="K1318" s="7" t="s">
        <v>118</v>
      </c>
      <c r="L1318" s="7" t="s">
        <v>119</v>
      </c>
      <c r="M1318" s="73">
        <v>2</v>
      </c>
      <c r="N1318" s="335"/>
      <c r="O1318" s="449"/>
      <c r="P1318" s="241"/>
      <c r="Q1318" s="241"/>
      <c r="R1318" s="255"/>
      <c r="S1318" s="255"/>
      <c r="T1318" s="236"/>
      <c r="U1318" s="236"/>
      <c r="V1318" s="239"/>
      <c r="W1318" s="239"/>
      <c r="X1318" s="239"/>
      <c r="Y1318" s="239"/>
      <c r="Z1318" s="239"/>
      <c r="AA1318" s="239"/>
      <c r="AB1318" s="239"/>
      <c r="AC1318" s="239"/>
      <c r="AD1318" s="236"/>
      <c r="AE1318" s="239"/>
      <c r="AF1318" s="236"/>
      <c r="AG1318" s="239"/>
      <c r="AH1318" s="239"/>
      <c r="AI1318" s="239"/>
      <c r="AJ1318" s="236"/>
    </row>
    <row r="1319" spans="2:36" s="79" customFormat="1" ht="40.200000000000003" customHeight="1" x14ac:dyDescent="0.3">
      <c r="B1319" s="225"/>
      <c r="C1319" s="225"/>
      <c r="D1319" s="225"/>
      <c r="E1319" s="265"/>
      <c r="F1319" s="265"/>
      <c r="G1319" s="265"/>
      <c r="H1319" s="242"/>
      <c r="I1319" s="242"/>
      <c r="J1319" s="11" t="s">
        <v>120</v>
      </c>
      <c r="K1319" s="7" t="s">
        <v>121</v>
      </c>
      <c r="L1319" s="7" t="s">
        <v>119</v>
      </c>
      <c r="M1319" s="73">
        <v>2</v>
      </c>
      <c r="N1319" s="336"/>
      <c r="O1319" s="450"/>
      <c r="P1319" s="242"/>
      <c r="Q1319" s="242"/>
      <c r="R1319" s="256"/>
      <c r="S1319" s="256"/>
      <c r="T1319" s="237"/>
      <c r="U1319" s="237"/>
      <c r="V1319" s="240"/>
      <c r="W1319" s="240"/>
      <c r="X1319" s="240"/>
      <c r="Y1319" s="240"/>
      <c r="Z1319" s="240"/>
      <c r="AA1319" s="240"/>
      <c r="AB1319" s="240"/>
      <c r="AC1319" s="240"/>
      <c r="AD1319" s="237"/>
      <c r="AE1319" s="240"/>
      <c r="AF1319" s="237"/>
      <c r="AG1319" s="240"/>
      <c r="AH1319" s="240"/>
      <c r="AI1319" s="240"/>
      <c r="AJ1319" s="237"/>
    </row>
    <row r="1320" spans="2:36" s="79" customFormat="1" ht="69" customHeight="1" x14ac:dyDescent="0.3">
      <c r="B1320" s="225" t="s">
        <v>800</v>
      </c>
      <c r="C1320" s="225" t="s">
        <v>801</v>
      </c>
      <c r="D1320" s="225" t="s">
        <v>66</v>
      </c>
      <c r="E1320" s="311" t="s">
        <v>67</v>
      </c>
      <c r="F1320" s="311" t="s">
        <v>802</v>
      </c>
      <c r="G1320" s="311" t="s">
        <v>147</v>
      </c>
      <c r="H1320" s="261" t="s">
        <v>70</v>
      </c>
      <c r="I1320" s="261" t="s">
        <v>98</v>
      </c>
      <c r="J1320" s="11" t="s">
        <v>111</v>
      </c>
      <c r="K1320" s="7" t="s">
        <v>112</v>
      </c>
      <c r="L1320" s="7" t="s">
        <v>85</v>
      </c>
      <c r="M1320" s="73">
        <v>3</v>
      </c>
      <c r="N1320" s="334" t="s">
        <v>108</v>
      </c>
      <c r="O1320" s="448" t="s">
        <v>503</v>
      </c>
      <c r="P1320" s="261" t="s">
        <v>75</v>
      </c>
      <c r="Q1320" s="261" t="s">
        <v>76</v>
      </c>
      <c r="R1320" s="309" t="s">
        <v>77</v>
      </c>
      <c r="S1320" s="309" t="s">
        <v>109</v>
      </c>
      <c r="T1320" s="235">
        <f>+V1320+Y1320</f>
        <v>85600</v>
      </c>
      <c r="U1320" s="235">
        <f>+T1320/3</f>
        <v>28533.333333333332</v>
      </c>
      <c r="V1320" s="238">
        <v>42800</v>
      </c>
      <c r="W1320" s="238" t="s">
        <v>98</v>
      </c>
      <c r="X1320" s="238" t="s">
        <v>98</v>
      </c>
      <c r="Y1320" s="238">
        <v>42800</v>
      </c>
      <c r="Z1320" s="238" t="s">
        <v>98</v>
      </c>
      <c r="AA1320" s="238" t="s">
        <v>98</v>
      </c>
      <c r="AB1320" s="238">
        <v>6940.55</v>
      </c>
      <c r="AC1320" s="238" t="s">
        <v>149</v>
      </c>
      <c r="AD1320" s="235">
        <f>+V1320+Y1320</f>
        <v>85600</v>
      </c>
      <c r="AE1320" s="238" t="s">
        <v>98</v>
      </c>
      <c r="AF1320" s="235" t="s">
        <v>98</v>
      </c>
      <c r="AG1320" s="238" t="s">
        <v>33</v>
      </c>
      <c r="AH1320" s="238" t="s">
        <v>253</v>
      </c>
      <c r="AI1320" s="238" t="s">
        <v>166</v>
      </c>
      <c r="AJ1320" s="235"/>
    </row>
    <row r="1321" spans="2:36" s="79" customFormat="1" ht="53.7" customHeight="1" x14ac:dyDescent="0.3">
      <c r="B1321" s="225"/>
      <c r="C1321" s="225"/>
      <c r="D1321" s="225"/>
      <c r="E1321" s="265"/>
      <c r="F1321" s="265"/>
      <c r="G1321" s="265"/>
      <c r="H1321" s="242"/>
      <c r="I1321" s="242"/>
      <c r="J1321" s="11" t="s">
        <v>127</v>
      </c>
      <c r="K1321" s="7" t="s">
        <v>128</v>
      </c>
      <c r="L1321" s="7" t="s">
        <v>85</v>
      </c>
      <c r="M1321" s="73">
        <v>15</v>
      </c>
      <c r="N1321" s="336"/>
      <c r="O1321" s="450"/>
      <c r="P1321" s="242"/>
      <c r="Q1321" s="242"/>
      <c r="R1321" s="256"/>
      <c r="S1321" s="256"/>
      <c r="T1321" s="237"/>
      <c r="U1321" s="237"/>
      <c r="V1321" s="240"/>
      <c r="W1321" s="240"/>
      <c r="X1321" s="240"/>
      <c r="Y1321" s="240"/>
      <c r="Z1321" s="240"/>
      <c r="AA1321" s="240"/>
      <c r="AB1321" s="240"/>
      <c r="AC1321" s="240"/>
      <c r="AD1321" s="237"/>
      <c r="AE1321" s="240"/>
      <c r="AF1321" s="237"/>
      <c r="AG1321" s="240"/>
      <c r="AH1321" s="240"/>
      <c r="AI1321" s="240"/>
      <c r="AJ1321" s="237"/>
    </row>
    <row r="1322" spans="2:36" s="79" customFormat="1" ht="131.69999999999999" customHeight="1" x14ac:dyDescent="0.3">
      <c r="B1322" s="261" t="s">
        <v>1005</v>
      </c>
      <c r="C1322" s="261" t="s">
        <v>795</v>
      </c>
      <c r="D1322" s="261" t="s">
        <v>66</v>
      </c>
      <c r="E1322" s="311" t="s">
        <v>67</v>
      </c>
      <c r="F1322" s="311" t="s">
        <v>802</v>
      </c>
      <c r="G1322" s="311" t="s">
        <v>147</v>
      </c>
      <c r="H1322" s="261" t="s">
        <v>70</v>
      </c>
      <c r="I1322" s="261" t="s">
        <v>98</v>
      </c>
      <c r="J1322" s="11" t="s">
        <v>208</v>
      </c>
      <c r="K1322" s="7" t="s">
        <v>107</v>
      </c>
      <c r="L1322" s="7" t="s">
        <v>86</v>
      </c>
      <c r="M1322" s="73">
        <v>40</v>
      </c>
      <c r="N1322" s="334" t="s">
        <v>108</v>
      </c>
      <c r="O1322" s="261" t="s">
        <v>503</v>
      </c>
      <c r="P1322" s="225" t="s">
        <v>75</v>
      </c>
      <c r="Q1322" s="225" t="s">
        <v>76</v>
      </c>
      <c r="R1322" s="274" t="s">
        <v>77</v>
      </c>
      <c r="S1322" s="274" t="s">
        <v>109</v>
      </c>
      <c r="T1322" s="275">
        <f>V1322+Y1322</f>
        <v>378703.62</v>
      </c>
      <c r="U1322" s="275"/>
      <c r="V1322" s="276">
        <v>189351.81</v>
      </c>
      <c r="W1322" s="276" t="s">
        <v>79</v>
      </c>
      <c r="X1322" s="276" t="s">
        <v>79</v>
      </c>
      <c r="Y1322" s="276">
        <v>189351.81</v>
      </c>
      <c r="Z1322" s="276" t="s">
        <v>98</v>
      </c>
      <c r="AA1322" s="276" t="s">
        <v>79</v>
      </c>
      <c r="AB1322" s="276">
        <v>30705.7</v>
      </c>
      <c r="AC1322" s="273" t="s">
        <v>149</v>
      </c>
      <c r="AD1322" s="275">
        <f>+V1322+Y1322</f>
        <v>378703.62</v>
      </c>
      <c r="AE1322" s="276" t="s">
        <v>98</v>
      </c>
      <c r="AF1322" s="276" t="s">
        <v>79</v>
      </c>
      <c r="AG1322" s="273" t="s">
        <v>33</v>
      </c>
      <c r="AH1322" s="276" t="s">
        <v>254</v>
      </c>
      <c r="AI1322" s="276" t="s">
        <v>166</v>
      </c>
      <c r="AJ1322" s="275"/>
    </row>
    <row r="1323" spans="2:36" s="79" customFormat="1" ht="58.5" customHeight="1" x14ac:dyDescent="0.3">
      <c r="B1323" s="241"/>
      <c r="C1323" s="241"/>
      <c r="D1323" s="241"/>
      <c r="E1323" s="249"/>
      <c r="F1323" s="249"/>
      <c r="G1323" s="249"/>
      <c r="H1323" s="241"/>
      <c r="I1323" s="241"/>
      <c r="J1323" s="11" t="s">
        <v>111</v>
      </c>
      <c r="K1323" s="7" t="s">
        <v>112</v>
      </c>
      <c r="L1323" s="7" t="s">
        <v>85</v>
      </c>
      <c r="M1323" s="73">
        <v>7</v>
      </c>
      <c r="N1323" s="335"/>
      <c r="O1323" s="241"/>
      <c r="P1323" s="225"/>
      <c r="Q1323" s="225"/>
      <c r="R1323" s="274"/>
      <c r="S1323" s="274"/>
      <c r="T1323" s="275"/>
      <c r="U1323" s="275"/>
      <c r="V1323" s="276"/>
      <c r="W1323" s="276"/>
      <c r="X1323" s="276"/>
      <c r="Y1323" s="276"/>
      <c r="Z1323" s="276"/>
      <c r="AA1323" s="276"/>
      <c r="AB1323" s="276"/>
      <c r="AC1323" s="273"/>
      <c r="AD1323" s="275"/>
      <c r="AE1323" s="276"/>
      <c r="AF1323" s="276"/>
      <c r="AG1323" s="273"/>
      <c r="AH1323" s="276"/>
      <c r="AI1323" s="276"/>
      <c r="AJ1323" s="275"/>
    </row>
    <row r="1324" spans="2:36" s="79" customFormat="1" ht="45.6" customHeight="1" x14ac:dyDescent="0.3">
      <c r="B1324" s="242"/>
      <c r="C1324" s="242"/>
      <c r="D1324" s="242"/>
      <c r="E1324" s="265"/>
      <c r="F1324" s="265"/>
      <c r="G1324" s="265"/>
      <c r="H1324" s="242"/>
      <c r="I1324" s="242"/>
      <c r="J1324" s="11" t="s">
        <v>127</v>
      </c>
      <c r="K1324" s="7" t="s">
        <v>128</v>
      </c>
      <c r="L1324" s="7" t="s">
        <v>85</v>
      </c>
      <c r="M1324" s="73">
        <v>185</v>
      </c>
      <c r="N1324" s="336"/>
      <c r="O1324" s="242"/>
      <c r="P1324" s="225"/>
      <c r="Q1324" s="225"/>
      <c r="R1324" s="274"/>
      <c r="S1324" s="274"/>
      <c r="T1324" s="275"/>
      <c r="U1324" s="275"/>
      <c r="V1324" s="276"/>
      <c r="W1324" s="276"/>
      <c r="X1324" s="276"/>
      <c r="Y1324" s="276"/>
      <c r="Z1324" s="276"/>
      <c r="AA1324" s="276"/>
      <c r="AB1324" s="276"/>
      <c r="AC1324" s="273"/>
      <c r="AD1324" s="275"/>
      <c r="AE1324" s="276"/>
      <c r="AF1324" s="276"/>
      <c r="AG1324" s="273"/>
      <c r="AH1324" s="276"/>
      <c r="AI1324" s="276"/>
      <c r="AJ1324" s="275"/>
    </row>
    <row r="1325" spans="2:36" s="79" customFormat="1" ht="96.6" x14ac:dyDescent="0.3">
      <c r="B1325" s="261" t="s">
        <v>852</v>
      </c>
      <c r="C1325" s="249" t="s">
        <v>859</v>
      </c>
      <c r="D1325" s="261" t="s">
        <v>66</v>
      </c>
      <c r="E1325" s="311" t="s">
        <v>67</v>
      </c>
      <c r="F1325" s="227" t="s">
        <v>134</v>
      </c>
      <c r="G1325" s="227" t="s">
        <v>147</v>
      </c>
      <c r="H1325" s="261" t="s">
        <v>70</v>
      </c>
      <c r="I1325" s="225" t="s">
        <v>79</v>
      </c>
      <c r="J1325" s="72" t="s">
        <v>208</v>
      </c>
      <c r="K1325" s="22" t="s">
        <v>107</v>
      </c>
      <c r="L1325" s="22" t="s">
        <v>86</v>
      </c>
      <c r="M1325" s="73">
        <v>40</v>
      </c>
      <c r="N1325" s="318" t="s">
        <v>644</v>
      </c>
      <c r="O1325" s="318" t="s">
        <v>853</v>
      </c>
      <c r="P1325" s="242" t="s">
        <v>75</v>
      </c>
      <c r="Q1325" s="242" t="s">
        <v>76</v>
      </c>
      <c r="R1325" s="256" t="s">
        <v>77</v>
      </c>
      <c r="S1325" s="256" t="s">
        <v>109</v>
      </c>
      <c r="T1325" s="237">
        <f>Y1325+V1325</f>
        <v>256800</v>
      </c>
      <c r="U1325" s="237">
        <f>+T1325/M1326</f>
        <v>64200</v>
      </c>
      <c r="V1325" s="432">
        <v>218280</v>
      </c>
      <c r="W1325" s="240" t="s">
        <v>98</v>
      </c>
      <c r="X1325" s="240" t="s">
        <v>79</v>
      </c>
      <c r="Y1325" s="432">
        <v>38520</v>
      </c>
      <c r="Z1325" s="240" t="s">
        <v>98</v>
      </c>
      <c r="AA1325" s="240" t="s">
        <v>79</v>
      </c>
      <c r="AB1325" s="425">
        <v>94980.81</v>
      </c>
      <c r="AC1325" s="234" t="s">
        <v>149</v>
      </c>
      <c r="AD1325" s="257" t="s">
        <v>98</v>
      </c>
      <c r="AE1325" s="258">
        <f>+V1325+Y1325</f>
        <v>256800</v>
      </c>
      <c r="AF1325" s="242" t="s">
        <v>79</v>
      </c>
      <c r="AG1325" s="234" t="s">
        <v>33</v>
      </c>
      <c r="AH1325" s="347" t="s">
        <v>854</v>
      </c>
      <c r="AI1325" s="347" t="s">
        <v>161</v>
      </c>
      <c r="AJ1325" s="237"/>
    </row>
    <row r="1326" spans="2:36" s="79" customFormat="1" ht="65.7" customHeight="1" x14ac:dyDescent="0.3">
      <c r="B1326" s="241"/>
      <c r="C1326" s="249"/>
      <c r="D1326" s="241"/>
      <c r="E1326" s="249"/>
      <c r="F1326" s="227"/>
      <c r="G1326" s="227"/>
      <c r="H1326" s="241"/>
      <c r="I1326" s="225"/>
      <c r="J1326" s="11" t="s">
        <v>111</v>
      </c>
      <c r="K1326" s="7" t="s">
        <v>112</v>
      </c>
      <c r="L1326" s="7" t="s">
        <v>85</v>
      </c>
      <c r="M1326" s="73">
        <v>4</v>
      </c>
      <c r="N1326" s="475"/>
      <c r="O1326" s="318"/>
      <c r="P1326" s="225"/>
      <c r="Q1326" s="225"/>
      <c r="R1326" s="274"/>
      <c r="S1326" s="274"/>
      <c r="T1326" s="275"/>
      <c r="U1326" s="275"/>
      <c r="V1326" s="433"/>
      <c r="W1326" s="276"/>
      <c r="X1326" s="276"/>
      <c r="Y1326" s="433"/>
      <c r="Z1326" s="276"/>
      <c r="AA1326" s="276"/>
      <c r="AB1326" s="425"/>
      <c r="AC1326" s="273"/>
      <c r="AD1326" s="257"/>
      <c r="AE1326" s="272"/>
      <c r="AF1326" s="225"/>
      <c r="AG1326" s="273"/>
      <c r="AH1326" s="347"/>
      <c r="AI1326" s="347"/>
      <c r="AJ1326" s="275"/>
    </row>
    <row r="1327" spans="2:36" s="79" customFormat="1" ht="48.6" customHeight="1" x14ac:dyDescent="0.3">
      <c r="B1327" s="242"/>
      <c r="C1327" s="265"/>
      <c r="D1327" s="241"/>
      <c r="E1327" s="249"/>
      <c r="F1327" s="227"/>
      <c r="G1327" s="227"/>
      <c r="H1327" s="242"/>
      <c r="I1327" s="225"/>
      <c r="J1327" s="11" t="s">
        <v>127</v>
      </c>
      <c r="K1327" s="7" t="s">
        <v>128</v>
      </c>
      <c r="L1327" s="7" t="s">
        <v>85</v>
      </c>
      <c r="M1327" s="73">
        <v>120</v>
      </c>
      <c r="N1327" s="475"/>
      <c r="O1327" s="318"/>
      <c r="P1327" s="225"/>
      <c r="Q1327" s="225"/>
      <c r="R1327" s="274"/>
      <c r="S1327" s="274"/>
      <c r="T1327" s="275"/>
      <c r="U1327" s="275"/>
      <c r="V1327" s="434"/>
      <c r="W1327" s="276"/>
      <c r="X1327" s="276"/>
      <c r="Y1327" s="434"/>
      <c r="Z1327" s="276"/>
      <c r="AA1327" s="276"/>
      <c r="AB1327" s="425"/>
      <c r="AC1327" s="273"/>
      <c r="AD1327" s="258"/>
      <c r="AE1327" s="272"/>
      <c r="AF1327" s="225"/>
      <c r="AG1327" s="273"/>
      <c r="AH1327" s="347"/>
      <c r="AI1327" s="347"/>
      <c r="AJ1327" s="275"/>
    </row>
    <row r="1328" spans="2:36" s="79" customFormat="1" ht="133.5" customHeight="1" x14ac:dyDescent="0.3">
      <c r="B1328" s="291" t="s">
        <v>1076</v>
      </c>
      <c r="C1328" s="308" t="s">
        <v>858</v>
      </c>
      <c r="D1328" s="291" t="s">
        <v>66</v>
      </c>
      <c r="E1328" s="305" t="s">
        <v>67</v>
      </c>
      <c r="F1328" s="308" t="s">
        <v>134</v>
      </c>
      <c r="G1328" s="308" t="s">
        <v>147</v>
      </c>
      <c r="H1328" s="291" t="s">
        <v>70</v>
      </c>
      <c r="I1328" s="266" t="s">
        <v>79</v>
      </c>
      <c r="J1328" s="59" t="s">
        <v>208</v>
      </c>
      <c r="K1328" s="60" t="s">
        <v>107</v>
      </c>
      <c r="L1328" s="60" t="s">
        <v>86</v>
      </c>
      <c r="M1328" s="76">
        <v>40</v>
      </c>
      <c r="N1328" s="324" t="s">
        <v>644</v>
      </c>
      <c r="O1328" s="324" t="s">
        <v>853</v>
      </c>
      <c r="P1328" s="290" t="s">
        <v>75</v>
      </c>
      <c r="Q1328" s="290" t="s">
        <v>76</v>
      </c>
      <c r="R1328" s="439" t="s">
        <v>77</v>
      </c>
      <c r="S1328" s="439" t="s">
        <v>109</v>
      </c>
      <c r="T1328" s="329">
        <f>Y1328+V1328</f>
        <v>42800</v>
      </c>
      <c r="U1328" s="329">
        <f>+T1328/M1329</f>
        <v>42800</v>
      </c>
      <c r="V1328" s="431">
        <v>36380</v>
      </c>
      <c r="W1328" s="288" t="s">
        <v>98</v>
      </c>
      <c r="X1328" s="288" t="s">
        <v>79</v>
      </c>
      <c r="Y1328" s="431">
        <v>6420</v>
      </c>
      <c r="Z1328" s="288" t="s">
        <v>98</v>
      </c>
      <c r="AA1328" s="288" t="s">
        <v>79</v>
      </c>
      <c r="AB1328" s="431">
        <v>15830.14</v>
      </c>
      <c r="AC1328" s="297" t="s">
        <v>149</v>
      </c>
      <c r="AD1328" s="294" t="s">
        <v>98</v>
      </c>
      <c r="AE1328" s="295">
        <f>+V1328+Y1328</f>
        <v>42800</v>
      </c>
      <c r="AF1328" s="290" t="s">
        <v>79</v>
      </c>
      <c r="AG1328" s="297" t="s">
        <v>33</v>
      </c>
      <c r="AH1328" s="352" t="s">
        <v>176</v>
      </c>
      <c r="AI1328" s="352" t="s">
        <v>161</v>
      </c>
      <c r="AJ1328" s="329"/>
    </row>
    <row r="1329" spans="2:36" s="79" customFormat="1" ht="76.5" customHeight="1" x14ac:dyDescent="0.3">
      <c r="B1329" s="289"/>
      <c r="C1329" s="308"/>
      <c r="D1329" s="289"/>
      <c r="E1329" s="306"/>
      <c r="F1329" s="308"/>
      <c r="G1329" s="308"/>
      <c r="H1329" s="289"/>
      <c r="I1329" s="266"/>
      <c r="J1329" s="20" t="s">
        <v>111</v>
      </c>
      <c r="K1329" s="27" t="s">
        <v>112</v>
      </c>
      <c r="L1329" s="27" t="s">
        <v>85</v>
      </c>
      <c r="M1329" s="76">
        <v>1</v>
      </c>
      <c r="N1329" s="629"/>
      <c r="O1329" s="324"/>
      <c r="P1329" s="266"/>
      <c r="Q1329" s="266"/>
      <c r="R1329" s="408"/>
      <c r="S1329" s="408"/>
      <c r="T1329" s="312"/>
      <c r="U1329" s="312"/>
      <c r="V1329" s="431"/>
      <c r="W1329" s="284"/>
      <c r="X1329" s="284"/>
      <c r="Y1329" s="431"/>
      <c r="Z1329" s="284"/>
      <c r="AA1329" s="284"/>
      <c r="AB1329" s="431"/>
      <c r="AC1329" s="314"/>
      <c r="AD1329" s="294"/>
      <c r="AE1329" s="313"/>
      <c r="AF1329" s="266"/>
      <c r="AG1329" s="314"/>
      <c r="AH1329" s="352"/>
      <c r="AI1329" s="352"/>
      <c r="AJ1329" s="312"/>
    </row>
    <row r="1330" spans="2:36" s="79" customFormat="1" ht="48.6" customHeight="1" x14ac:dyDescent="0.3">
      <c r="B1330" s="290"/>
      <c r="C1330" s="308"/>
      <c r="D1330" s="289"/>
      <c r="E1330" s="306"/>
      <c r="F1330" s="308"/>
      <c r="G1330" s="308"/>
      <c r="H1330" s="290"/>
      <c r="I1330" s="266"/>
      <c r="J1330" s="20" t="s">
        <v>127</v>
      </c>
      <c r="K1330" s="27" t="s">
        <v>128</v>
      </c>
      <c r="L1330" s="27" t="s">
        <v>85</v>
      </c>
      <c r="M1330" s="76">
        <v>20</v>
      </c>
      <c r="N1330" s="629"/>
      <c r="O1330" s="324"/>
      <c r="P1330" s="266"/>
      <c r="Q1330" s="266"/>
      <c r="R1330" s="408"/>
      <c r="S1330" s="408"/>
      <c r="T1330" s="312"/>
      <c r="U1330" s="312"/>
      <c r="V1330" s="431"/>
      <c r="W1330" s="284"/>
      <c r="X1330" s="284"/>
      <c r="Y1330" s="431"/>
      <c r="Z1330" s="284"/>
      <c r="AA1330" s="284"/>
      <c r="AB1330" s="431"/>
      <c r="AC1330" s="314"/>
      <c r="AD1330" s="295"/>
      <c r="AE1330" s="313"/>
      <c r="AF1330" s="266"/>
      <c r="AG1330" s="314"/>
      <c r="AH1330" s="352"/>
      <c r="AI1330" s="352"/>
      <c r="AJ1330" s="312"/>
    </row>
    <row r="1331" spans="2:36" s="79" customFormat="1" ht="96.6" x14ac:dyDescent="0.3">
      <c r="B1331" s="291" t="s">
        <v>1077</v>
      </c>
      <c r="C1331" s="324" t="s">
        <v>857</v>
      </c>
      <c r="D1331" s="291" t="s">
        <v>66</v>
      </c>
      <c r="E1331" s="305" t="s">
        <v>67</v>
      </c>
      <c r="F1331" s="308" t="s">
        <v>134</v>
      </c>
      <c r="G1331" s="308" t="s">
        <v>147</v>
      </c>
      <c r="H1331" s="291" t="s">
        <v>70</v>
      </c>
      <c r="I1331" s="266" t="s">
        <v>79</v>
      </c>
      <c r="J1331" s="59" t="s">
        <v>208</v>
      </c>
      <c r="K1331" s="60" t="s">
        <v>107</v>
      </c>
      <c r="L1331" s="60" t="s">
        <v>86</v>
      </c>
      <c r="M1331" s="76">
        <v>40</v>
      </c>
      <c r="N1331" s="324" t="s">
        <v>644</v>
      </c>
      <c r="O1331" s="324" t="s">
        <v>853</v>
      </c>
      <c r="P1331" s="290" t="s">
        <v>75</v>
      </c>
      <c r="Q1331" s="290" t="s">
        <v>76</v>
      </c>
      <c r="R1331" s="439" t="s">
        <v>77</v>
      </c>
      <c r="S1331" s="439" t="s">
        <v>109</v>
      </c>
      <c r="T1331" s="329">
        <f>Y1331+V1331</f>
        <v>128400</v>
      </c>
      <c r="U1331" s="329">
        <f>+T1331/M1332</f>
        <v>64200</v>
      </c>
      <c r="V1331" s="431">
        <v>109140</v>
      </c>
      <c r="W1331" s="288" t="s">
        <v>98</v>
      </c>
      <c r="X1331" s="288" t="s">
        <v>79</v>
      </c>
      <c r="Y1331" s="431">
        <v>19260</v>
      </c>
      <c r="Z1331" s="288" t="s">
        <v>98</v>
      </c>
      <c r="AA1331" s="288" t="s">
        <v>79</v>
      </c>
      <c r="AB1331" s="431">
        <v>47490.42</v>
      </c>
      <c r="AC1331" s="297" t="s">
        <v>149</v>
      </c>
      <c r="AD1331" s="294" t="s">
        <v>98</v>
      </c>
      <c r="AE1331" s="295">
        <f>+V1331+Y1331</f>
        <v>128400</v>
      </c>
      <c r="AF1331" s="290" t="s">
        <v>79</v>
      </c>
      <c r="AG1331" s="297" t="s">
        <v>33</v>
      </c>
      <c r="AH1331" s="352" t="s">
        <v>855</v>
      </c>
      <c r="AI1331" s="352" t="s">
        <v>161</v>
      </c>
      <c r="AJ1331" s="329"/>
    </row>
    <row r="1332" spans="2:36" s="79" customFormat="1" ht="41.4" x14ac:dyDescent="0.3">
      <c r="B1332" s="289"/>
      <c r="C1332" s="324"/>
      <c r="D1332" s="289"/>
      <c r="E1332" s="306"/>
      <c r="F1332" s="308"/>
      <c r="G1332" s="308"/>
      <c r="H1332" s="289"/>
      <c r="I1332" s="266"/>
      <c r="J1332" s="20" t="s">
        <v>111</v>
      </c>
      <c r="K1332" s="27" t="s">
        <v>112</v>
      </c>
      <c r="L1332" s="27" t="s">
        <v>85</v>
      </c>
      <c r="M1332" s="76">
        <v>2</v>
      </c>
      <c r="N1332" s="629"/>
      <c r="O1332" s="324"/>
      <c r="P1332" s="266"/>
      <c r="Q1332" s="266"/>
      <c r="R1332" s="408"/>
      <c r="S1332" s="408"/>
      <c r="T1332" s="312"/>
      <c r="U1332" s="312"/>
      <c r="V1332" s="431"/>
      <c r="W1332" s="284"/>
      <c r="X1332" s="284"/>
      <c r="Y1332" s="431"/>
      <c r="Z1332" s="284"/>
      <c r="AA1332" s="284"/>
      <c r="AB1332" s="431"/>
      <c r="AC1332" s="314"/>
      <c r="AD1332" s="294"/>
      <c r="AE1332" s="313"/>
      <c r="AF1332" s="266"/>
      <c r="AG1332" s="314"/>
      <c r="AH1332" s="352"/>
      <c r="AI1332" s="352"/>
      <c r="AJ1332" s="312"/>
    </row>
    <row r="1333" spans="2:36" s="79" customFormat="1" ht="48.6" customHeight="1" x14ac:dyDescent="0.3">
      <c r="B1333" s="290"/>
      <c r="C1333" s="324"/>
      <c r="D1333" s="289"/>
      <c r="E1333" s="306"/>
      <c r="F1333" s="308"/>
      <c r="G1333" s="308"/>
      <c r="H1333" s="290"/>
      <c r="I1333" s="266"/>
      <c r="J1333" s="20" t="s">
        <v>127</v>
      </c>
      <c r="K1333" s="27" t="s">
        <v>128</v>
      </c>
      <c r="L1333" s="27" t="s">
        <v>85</v>
      </c>
      <c r="M1333" s="76">
        <v>60</v>
      </c>
      <c r="N1333" s="629"/>
      <c r="O1333" s="324"/>
      <c r="P1333" s="266"/>
      <c r="Q1333" s="266"/>
      <c r="R1333" s="408"/>
      <c r="S1333" s="408"/>
      <c r="T1333" s="312"/>
      <c r="U1333" s="312"/>
      <c r="V1333" s="431"/>
      <c r="W1333" s="284"/>
      <c r="X1333" s="284"/>
      <c r="Y1333" s="431"/>
      <c r="Z1333" s="284"/>
      <c r="AA1333" s="284"/>
      <c r="AB1333" s="431"/>
      <c r="AC1333" s="314"/>
      <c r="AD1333" s="295"/>
      <c r="AE1333" s="313"/>
      <c r="AF1333" s="266"/>
      <c r="AG1333" s="314"/>
      <c r="AH1333" s="352"/>
      <c r="AI1333" s="352"/>
      <c r="AJ1333" s="312"/>
    </row>
    <row r="1334" spans="2:36" s="79" customFormat="1" ht="48.6" customHeight="1" x14ac:dyDescent="0.3">
      <c r="B1334" s="261" t="s">
        <v>851</v>
      </c>
      <c r="C1334" s="318" t="s">
        <v>856</v>
      </c>
      <c r="D1334" s="225" t="s">
        <v>66</v>
      </c>
      <c r="E1334" s="311" t="s">
        <v>67</v>
      </c>
      <c r="F1334" s="227" t="s">
        <v>132</v>
      </c>
      <c r="G1334" s="227" t="s">
        <v>69</v>
      </c>
      <c r="H1334" s="113" t="s">
        <v>70</v>
      </c>
      <c r="I1334" s="225" t="s">
        <v>98</v>
      </c>
      <c r="J1334" s="11" t="s">
        <v>113</v>
      </c>
      <c r="K1334" s="29" t="s">
        <v>114</v>
      </c>
      <c r="L1334" s="7" t="s">
        <v>115</v>
      </c>
      <c r="M1334" s="63">
        <v>1</v>
      </c>
      <c r="N1334" s="318" t="s">
        <v>644</v>
      </c>
      <c r="O1334" s="318" t="s">
        <v>853</v>
      </c>
      <c r="P1334" s="470" t="s">
        <v>75</v>
      </c>
      <c r="Q1334" s="470" t="s">
        <v>76</v>
      </c>
      <c r="R1334" s="470" t="s">
        <v>77</v>
      </c>
      <c r="S1334" s="274" t="s">
        <v>109</v>
      </c>
      <c r="T1334" s="275">
        <f>V1334+Y1334</f>
        <v>75970</v>
      </c>
      <c r="U1334" s="275">
        <f>+T1334/M1335</f>
        <v>75970</v>
      </c>
      <c r="V1334" s="472">
        <v>64574.5</v>
      </c>
      <c r="W1334" s="276" t="s">
        <v>98</v>
      </c>
      <c r="X1334" s="276" t="s">
        <v>98</v>
      </c>
      <c r="Y1334" s="472">
        <v>11395.5</v>
      </c>
      <c r="Z1334" s="276" t="s">
        <v>98</v>
      </c>
      <c r="AA1334" s="276" t="s">
        <v>98</v>
      </c>
      <c r="AB1334" s="472">
        <v>28098.49</v>
      </c>
      <c r="AC1334" s="273" t="s">
        <v>80</v>
      </c>
      <c r="AD1334" s="292" t="s">
        <v>98</v>
      </c>
      <c r="AE1334" s="276">
        <f>+V1334+Y1334</f>
        <v>75970</v>
      </c>
      <c r="AF1334" s="275" t="s">
        <v>98</v>
      </c>
      <c r="AG1334" s="276" t="s">
        <v>33</v>
      </c>
      <c r="AH1334" s="347" t="s">
        <v>247</v>
      </c>
      <c r="AI1334" s="347" t="s">
        <v>248</v>
      </c>
      <c r="AJ1334" s="235"/>
    </row>
    <row r="1335" spans="2:36" s="79" customFormat="1" ht="55.2" x14ac:dyDescent="0.3">
      <c r="B1335" s="241"/>
      <c r="C1335" s="318"/>
      <c r="D1335" s="225"/>
      <c r="E1335" s="249"/>
      <c r="F1335" s="227"/>
      <c r="G1335" s="227"/>
      <c r="H1335" s="30"/>
      <c r="I1335" s="225"/>
      <c r="J1335" s="11" t="s">
        <v>116</v>
      </c>
      <c r="K1335" s="29" t="s">
        <v>117</v>
      </c>
      <c r="L1335" s="7" t="s">
        <v>85</v>
      </c>
      <c r="M1335" s="63">
        <v>1</v>
      </c>
      <c r="N1335" s="318"/>
      <c r="O1335" s="318"/>
      <c r="P1335" s="252"/>
      <c r="Q1335" s="252"/>
      <c r="R1335" s="252"/>
      <c r="S1335" s="274"/>
      <c r="T1335" s="275"/>
      <c r="U1335" s="275"/>
      <c r="V1335" s="472"/>
      <c r="W1335" s="276"/>
      <c r="X1335" s="276"/>
      <c r="Y1335" s="472"/>
      <c r="Z1335" s="276"/>
      <c r="AA1335" s="276"/>
      <c r="AB1335" s="472"/>
      <c r="AC1335" s="273"/>
      <c r="AD1335" s="257"/>
      <c r="AE1335" s="276"/>
      <c r="AF1335" s="275"/>
      <c r="AG1335" s="276"/>
      <c r="AH1335" s="347"/>
      <c r="AI1335" s="347"/>
      <c r="AJ1335" s="236"/>
    </row>
    <row r="1336" spans="2:36" s="79" customFormat="1" ht="41.4" x14ac:dyDescent="0.3">
      <c r="B1336" s="241"/>
      <c r="C1336" s="318"/>
      <c r="D1336" s="225"/>
      <c r="E1336" s="249"/>
      <c r="F1336" s="227"/>
      <c r="G1336" s="227"/>
      <c r="H1336" s="30"/>
      <c r="I1336" s="225"/>
      <c r="J1336" s="11" t="s">
        <v>209</v>
      </c>
      <c r="K1336" s="29" t="s">
        <v>118</v>
      </c>
      <c r="L1336" s="7" t="s">
        <v>119</v>
      </c>
      <c r="M1336" s="63">
        <v>1</v>
      </c>
      <c r="N1336" s="318"/>
      <c r="O1336" s="318"/>
      <c r="P1336" s="252"/>
      <c r="Q1336" s="252"/>
      <c r="R1336" s="252"/>
      <c r="S1336" s="274"/>
      <c r="T1336" s="275"/>
      <c r="U1336" s="275"/>
      <c r="V1336" s="472"/>
      <c r="W1336" s="276"/>
      <c r="X1336" s="276"/>
      <c r="Y1336" s="472"/>
      <c r="Z1336" s="276"/>
      <c r="AA1336" s="276"/>
      <c r="AB1336" s="472"/>
      <c r="AC1336" s="273"/>
      <c r="AD1336" s="257"/>
      <c r="AE1336" s="276"/>
      <c r="AF1336" s="275"/>
      <c r="AG1336" s="276"/>
      <c r="AH1336" s="347"/>
      <c r="AI1336" s="347"/>
      <c r="AJ1336" s="236"/>
    </row>
    <row r="1337" spans="2:36" s="79" customFormat="1" ht="48.6" customHeight="1" x14ac:dyDescent="0.3">
      <c r="B1337" s="242"/>
      <c r="C1337" s="318"/>
      <c r="D1337" s="225"/>
      <c r="E1337" s="265"/>
      <c r="F1337" s="227"/>
      <c r="G1337" s="227"/>
      <c r="H1337" s="114"/>
      <c r="I1337" s="225"/>
      <c r="J1337" s="11" t="s">
        <v>120</v>
      </c>
      <c r="K1337" s="29" t="s">
        <v>121</v>
      </c>
      <c r="L1337" s="7" t="s">
        <v>119</v>
      </c>
      <c r="M1337" s="63">
        <v>1</v>
      </c>
      <c r="N1337" s="475"/>
      <c r="O1337" s="475"/>
      <c r="P1337" s="471"/>
      <c r="Q1337" s="471"/>
      <c r="R1337" s="471"/>
      <c r="S1337" s="274"/>
      <c r="T1337" s="275"/>
      <c r="U1337" s="275"/>
      <c r="V1337" s="472"/>
      <c r="W1337" s="276"/>
      <c r="X1337" s="276"/>
      <c r="Y1337" s="472"/>
      <c r="Z1337" s="276"/>
      <c r="AA1337" s="276"/>
      <c r="AB1337" s="472"/>
      <c r="AC1337" s="273"/>
      <c r="AD1337" s="258"/>
      <c r="AE1337" s="276"/>
      <c r="AF1337" s="275"/>
      <c r="AG1337" s="276"/>
      <c r="AH1337" s="347"/>
      <c r="AI1337" s="347"/>
      <c r="AJ1337" s="237"/>
    </row>
    <row r="1338" spans="2:36" s="79" customFormat="1" ht="96.6" x14ac:dyDescent="0.3">
      <c r="B1338" s="261" t="s">
        <v>951</v>
      </c>
      <c r="C1338" s="311" t="s">
        <v>859</v>
      </c>
      <c r="D1338" s="261" t="s">
        <v>66</v>
      </c>
      <c r="E1338" s="311" t="s">
        <v>67</v>
      </c>
      <c r="F1338" s="227" t="s">
        <v>134</v>
      </c>
      <c r="G1338" s="227" t="s">
        <v>147</v>
      </c>
      <c r="H1338" s="261" t="s">
        <v>70</v>
      </c>
      <c r="I1338" s="225" t="s">
        <v>79</v>
      </c>
      <c r="J1338" s="11" t="s">
        <v>208</v>
      </c>
      <c r="K1338" s="7" t="s">
        <v>107</v>
      </c>
      <c r="L1338" s="7" t="s">
        <v>86</v>
      </c>
      <c r="M1338" s="63">
        <v>40</v>
      </c>
      <c r="N1338" s="318" t="s">
        <v>644</v>
      </c>
      <c r="O1338" s="318" t="s">
        <v>853</v>
      </c>
      <c r="P1338" s="225" t="s">
        <v>75</v>
      </c>
      <c r="Q1338" s="225" t="s">
        <v>76</v>
      </c>
      <c r="R1338" s="274" t="s">
        <v>77</v>
      </c>
      <c r="S1338" s="274" t="s">
        <v>109</v>
      </c>
      <c r="T1338" s="275">
        <f>Y1338+V1338</f>
        <v>193437.66999999998</v>
      </c>
      <c r="U1338" s="275">
        <f>+T1338/M1339</f>
        <v>64479.223333333328</v>
      </c>
      <c r="V1338" s="432">
        <v>164422.01999999999</v>
      </c>
      <c r="W1338" s="276" t="s">
        <v>98</v>
      </c>
      <c r="X1338" s="276" t="s">
        <v>79</v>
      </c>
      <c r="Y1338" s="432">
        <v>29015.65</v>
      </c>
      <c r="Z1338" s="276" t="s">
        <v>98</v>
      </c>
      <c r="AA1338" s="276" t="s">
        <v>79</v>
      </c>
      <c r="AB1338" s="425">
        <v>71545.429999999993</v>
      </c>
      <c r="AC1338" s="273" t="s">
        <v>149</v>
      </c>
      <c r="AD1338" s="292" t="s">
        <v>98</v>
      </c>
      <c r="AE1338" s="272">
        <f>+V1338+Y1338</f>
        <v>193437.66999999998</v>
      </c>
      <c r="AF1338" s="225" t="s">
        <v>79</v>
      </c>
      <c r="AG1338" s="273" t="s">
        <v>33</v>
      </c>
      <c r="AH1338" s="347" t="s">
        <v>179</v>
      </c>
      <c r="AI1338" s="347" t="s">
        <v>295</v>
      </c>
      <c r="AJ1338" s="275"/>
    </row>
    <row r="1339" spans="2:36" s="79" customFormat="1" ht="65.7" customHeight="1" x14ac:dyDescent="0.3">
      <c r="B1339" s="241"/>
      <c r="C1339" s="249"/>
      <c r="D1339" s="241"/>
      <c r="E1339" s="249"/>
      <c r="F1339" s="227"/>
      <c r="G1339" s="227"/>
      <c r="H1339" s="241"/>
      <c r="I1339" s="225"/>
      <c r="J1339" s="11" t="s">
        <v>111</v>
      </c>
      <c r="K1339" s="7" t="s">
        <v>112</v>
      </c>
      <c r="L1339" s="7" t="s">
        <v>85</v>
      </c>
      <c r="M1339" s="73">
        <v>3</v>
      </c>
      <c r="N1339" s="475"/>
      <c r="O1339" s="318"/>
      <c r="P1339" s="225"/>
      <c r="Q1339" s="225"/>
      <c r="R1339" s="274"/>
      <c r="S1339" s="274"/>
      <c r="T1339" s="275"/>
      <c r="U1339" s="275"/>
      <c r="V1339" s="433"/>
      <c r="W1339" s="276"/>
      <c r="X1339" s="276"/>
      <c r="Y1339" s="433"/>
      <c r="Z1339" s="276"/>
      <c r="AA1339" s="276"/>
      <c r="AB1339" s="425"/>
      <c r="AC1339" s="273"/>
      <c r="AD1339" s="257"/>
      <c r="AE1339" s="272"/>
      <c r="AF1339" s="225"/>
      <c r="AG1339" s="273"/>
      <c r="AH1339" s="347"/>
      <c r="AI1339" s="347"/>
      <c r="AJ1339" s="275"/>
    </row>
    <row r="1340" spans="2:36" s="79" customFormat="1" ht="48.6" customHeight="1" x14ac:dyDescent="0.3">
      <c r="B1340" s="242"/>
      <c r="C1340" s="265"/>
      <c r="D1340" s="242"/>
      <c r="E1340" s="265"/>
      <c r="F1340" s="227"/>
      <c r="G1340" s="227"/>
      <c r="H1340" s="242"/>
      <c r="I1340" s="225"/>
      <c r="J1340" s="11" t="s">
        <v>127</v>
      </c>
      <c r="K1340" s="7" t="s">
        <v>128</v>
      </c>
      <c r="L1340" s="7" t="s">
        <v>85</v>
      </c>
      <c r="M1340" s="73">
        <v>80</v>
      </c>
      <c r="N1340" s="475"/>
      <c r="O1340" s="318"/>
      <c r="P1340" s="225"/>
      <c r="Q1340" s="225"/>
      <c r="R1340" s="274"/>
      <c r="S1340" s="274"/>
      <c r="T1340" s="275"/>
      <c r="U1340" s="275"/>
      <c r="V1340" s="434"/>
      <c r="W1340" s="276"/>
      <c r="X1340" s="276"/>
      <c r="Y1340" s="434"/>
      <c r="Z1340" s="276"/>
      <c r="AA1340" s="276"/>
      <c r="AB1340" s="425"/>
      <c r="AC1340" s="273"/>
      <c r="AD1340" s="258"/>
      <c r="AE1340" s="272"/>
      <c r="AF1340" s="225"/>
      <c r="AG1340" s="273"/>
      <c r="AH1340" s="347"/>
      <c r="AI1340" s="347"/>
      <c r="AJ1340" s="275"/>
    </row>
    <row r="1341" spans="2:36" s="79" customFormat="1" ht="133.5" customHeight="1" x14ac:dyDescent="0.3">
      <c r="B1341" s="291" t="s">
        <v>952</v>
      </c>
      <c r="C1341" s="308" t="s">
        <v>858</v>
      </c>
      <c r="D1341" s="291" t="s">
        <v>66</v>
      </c>
      <c r="E1341" s="305" t="s">
        <v>67</v>
      </c>
      <c r="F1341" s="308" t="s">
        <v>134</v>
      </c>
      <c r="G1341" s="308" t="s">
        <v>147</v>
      </c>
      <c r="H1341" s="291" t="s">
        <v>70</v>
      </c>
      <c r="I1341" s="266" t="s">
        <v>79</v>
      </c>
      <c r="J1341" s="59" t="s">
        <v>208</v>
      </c>
      <c r="K1341" s="60" t="s">
        <v>107</v>
      </c>
      <c r="L1341" s="60" t="s">
        <v>86</v>
      </c>
      <c r="M1341" s="76">
        <v>40</v>
      </c>
      <c r="N1341" s="324" t="s">
        <v>644</v>
      </c>
      <c r="O1341" s="324" t="s">
        <v>853</v>
      </c>
      <c r="P1341" s="290" t="s">
        <v>75</v>
      </c>
      <c r="Q1341" s="290" t="s">
        <v>76</v>
      </c>
      <c r="R1341" s="439" t="s">
        <v>77</v>
      </c>
      <c r="S1341" s="439" t="s">
        <v>109</v>
      </c>
      <c r="T1341" s="329">
        <f>Y1341+V1341</f>
        <v>42800</v>
      </c>
      <c r="U1341" s="329">
        <f>+T1341/M1342</f>
        <v>42800</v>
      </c>
      <c r="V1341" s="431">
        <v>36380</v>
      </c>
      <c r="W1341" s="288" t="s">
        <v>98</v>
      </c>
      <c r="X1341" s="288" t="s">
        <v>79</v>
      </c>
      <c r="Y1341" s="431">
        <v>6420</v>
      </c>
      <c r="Z1341" s="288" t="s">
        <v>98</v>
      </c>
      <c r="AA1341" s="288" t="s">
        <v>79</v>
      </c>
      <c r="AB1341" s="431">
        <v>15830.14</v>
      </c>
      <c r="AC1341" s="297" t="s">
        <v>149</v>
      </c>
      <c r="AD1341" s="294" t="s">
        <v>98</v>
      </c>
      <c r="AE1341" s="295">
        <f>+V1341+Y1341</f>
        <v>42800</v>
      </c>
      <c r="AF1341" s="290" t="s">
        <v>79</v>
      </c>
      <c r="AG1341" s="297" t="s">
        <v>33</v>
      </c>
      <c r="AH1341" s="352" t="s">
        <v>247</v>
      </c>
      <c r="AI1341" s="352" t="s">
        <v>248</v>
      </c>
      <c r="AJ1341" s="329"/>
    </row>
    <row r="1342" spans="2:36" s="79" customFormat="1" ht="76.5" customHeight="1" x14ac:dyDescent="0.3">
      <c r="B1342" s="289"/>
      <c r="C1342" s="308"/>
      <c r="D1342" s="289"/>
      <c r="E1342" s="306"/>
      <c r="F1342" s="308"/>
      <c r="G1342" s="308"/>
      <c r="H1342" s="289"/>
      <c r="I1342" s="266"/>
      <c r="J1342" s="20" t="s">
        <v>111</v>
      </c>
      <c r="K1342" s="27" t="s">
        <v>112</v>
      </c>
      <c r="L1342" s="27" t="s">
        <v>85</v>
      </c>
      <c r="M1342" s="76">
        <v>1</v>
      </c>
      <c r="N1342" s="629"/>
      <c r="O1342" s="324"/>
      <c r="P1342" s="266"/>
      <c r="Q1342" s="266"/>
      <c r="R1342" s="408"/>
      <c r="S1342" s="408"/>
      <c r="T1342" s="312"/>
      <c r="U1342" s="312"/>
      <c r="V1342" s="431"/>
      <c r="W1342" s="284"/>
      <c r="X1342" s="284"/>
      <c r="Y1342" s="431"/>
      <c r="Z1342" s="284"/>
      <c r="AA1342" s="284"/>
      <c r="AB1342" s="431"/>
      <c r="AC1342" s="314"/>
      <c r="AD1342" s="294"/>
      <c r="AE1342" s="313"/>
      <c r="AF1342" s="266"/>
      <c r="AG1342" s="314"/>
      <c r="AH1342" s="352"/>
      <c r="AI1342" s="352"/>
      <c r="AJ1342" s="312"/>
    </row>
    <row r="1343" spans="2:36" s="79" customFormat="1" ht="48.6" customHeight="1" x14ac:dyDescent="0.3">
      <c r="B1343" s="290"/>
      <c r="C1343" s="308"/>
      <c r="D1343" s="289"/>
      <c r="E1343" s="306"/>
      <c r="F1343" s="308"/>
      <c r="G1343" s="308"/>
      <c r="H1343" s="290"/>
      <c r="I1343" s="266"/>
      <c r="J1343" s="20" t="s">
        <v>127</v>
      </c>
      <c r="K1343" s="27" t="s">
        <v>128</v>
      </c>
      <c r="L1343" s="27" t="s">
        <v>85</v>
      </c>
      <c r="M1343" s="76">
        <v>20</v>
      </c>
      <c r="N1343" s="629"/>
      <c r="O1343" s="324"/>
      <c r="P1343" s="266"/>
      <c r="Q1343" s="266"/>
      <c r="R1343" s="408"/>
      <c r="S1343" s="408"/>
      <c r="T1343" s="312"/>
      <c r="U1343" s="312"/>
      <c r="V1343" s="431"/>
      <c r="W1343" s="284"/>
      <c r="X1343" s="284"/>
      <c r="Y1343" s="431"/>
      <c r="Z1343" s="284"/>
      <c r="AA1343" s="284"/>
      <c r="AB1343" s="431"/>
      <c r="AC1343" s="314"/>
      <c r="AD1343" s="295"/>
      <c r="AE1343" s="313"/>
      <c r="AF1343" s="266"/>
      <c r="AG1343" s="314"/>
      <c r="AH1343" s="352"/>
      <c r="AI1343" s="352"/>
      <c r="AJ1343" s="312"/>
    </row>
    <row r="1344" spans="2:36" s="79" customFormat="1" ht="96.6" x14ac:dyDescent="0.3">
      <c r="B1344" s="291" t="s">
        <v>953</v>
      </c>
      <c r="C1344" s="324" t="s">
        <v>857</v>
      </c>
      <c r="D1344" s="291" t="s">
        <v>66</v>
      </c>
      <c r="E1344" s="305" t="s">
        <v>67</v>
      </c>
      <c r="F1344" s="308" t="s">
        <v>134</v>
      </c>
      <c r="G1344" s="308" t="s">
        <v>147</v>
      </c>
      <c r="H1344" s="291" t="s">
        <v>70</v>
      </c>
      <c r="I1344" s="266" t="s">
        <v>79</v>
      </c>
      <c r="J1344" s="59" t="s">
        <v>208</v>
      </c>
      <c r="K1344" s="60" t="s">
        <v>107</v>
      </c>
      <c r="L1344" s="60" t="s">
        <v>86</v>
      </c>
      <c r="M1344" s="76">
        <v>40</v>
      </c>
      <c r="N1344" s="324" t="s">
        <v>644</v>
      </c>
      <c r="O1344" s="324" t="s">
        <v>853</v>
      </c>
      <c r="P1344" s="290" t="s">
        <v>75</v>
      </c>
      <c r="Q1344" s="290" t="s">
        <v>76</v>
      </c>
      <c r="R1344" s="439" t="s">
        <v>77</v>
      </c>
      <c r="S1344" s="439" t="s">
        <v>109</v>
      </c>
      <c r="T1344" s="329">
        <f>Y1344+V1344</f>
        <v>128400</v>
      </c>
      <c r="U1344" s="329">
        <f>+T1344/M1345</f>
        <v>64200</v>
      </c>
      <c r="V1344" s="431">
        <v>109140</v>
      </c>
      <c r="W1344" s="288" t="s">
        <v>98</v>
      </c>
      <c r="X1344" s="288" t="s">
        <v>79</v>
      </c>
      <c r="Y1344" s="431">
        <v>19260</v>
      </c>
      <c r="Z1344" s="288" t="s">
        <v>98</v>
      </c>
      <c r="AA1344" s="288" t="s">
        <v>79</v>
      </c>
      <c r="AB1344" s="431">
        <v>47490.42</v>
      </c>
      <c r="AC1344" s="297" t="s">
        <v>149</v>
      </c>
      <c r="AD1344" s="294" t="s">
        <v>98</v>
      </c>
      <c r="AE1344" s="295">
        <f>+V1344+Y1344</f>
        <v>128400</v>
      </c>
      <c r="AF1344" s="290" t="s">
        <v>79</v>
      </c>
      <c r="AG1344" s="297" t="s">
        <v>33</v>
      </c>
      <c r="AH1344" s="352" t="s">
        <v>247</v>
      </c>
      <c r="AI1344" s="352" t="s">
        <v>248</v>
      </c>
      <c r="AJ1344" s="329"/>
    </row>
    <row r="1345" spans="2:36" s="79" customFormat="1" ht="41.4" x14ac:dyDescent="0.3">
      <c r="B1345" s="289"/>
      <c r="C1345" s="324"/>
      <c r="D1345" s="289"/>
      <c r="E1345" s="306"/>
      <c r="F1345" s="308"/>
      <c r="G1345" s="308"/>
      <c r="H1345" s="289"/>
      <c r="I1345" s="266"/>
      <c r="J1345" s="20" t="s">
        <v>111</v>
      </c>
      <c r="K1345" s="27" t="s">
        <v>112</v>
      </c>
      <c r="L1345" s="27" t="s">
        <v>85</v>
      </c>
      <c r="M1345" s="76">
        <v>2</v>
      </c>
      <c r="N1345" s="629"/>
      <c r="O1345" s="324"/>
      <c r="P1345" s="266"/>
      <c r="Q1345" s="266"/>
      <c r="R1345" s="408"/>
      <c r="S1345" s="408"/>
      <c r="T1345" s="312"/>
      <c r="U1345" s="312"/>
      <c r="V1345" s="431"/>
      <c r="W1345" s="284"/>
      <c r="X1345" s="284"/>
      <c r="Y1345" s="431"/>
      <c r="Z1345" s="284"/>
      <c r="AA1345" s="284"/>
      <c r="AB1345" s="431"/>
      <c r="AC1345" s="314"/>
      <c r="AD1345" s="294"/>
      <c r="AE1345" s="313"/>
      <c r="AF1345" s="266"/>
      <c r="AG1345" s="314"/>
      <c r="AH1345" s="352"/>
      <c r="AI1345" s="352"/>
      <c r="AJ1345" s="312"/>
    </row>
    <row r="1346" spans="2:36" s="79" customFormat="1" ht="48.6" customHeight="1" x14ac:dyDescent="0.3">
      <c r="B1346" s="290"/>
      <c r="C1346" s="324"/>
      <c r="D1346" s="289"/>
      <c r="E1346" s="306"/>
      <c r="F1346" s="308"/>
      <c r="G1346" s="308"/>
      <c r="H1346" s="290"/>
      <c r="I1346" s="266"/>
      <c r="J1346" s="20" t="s">
        <v>127</v>
      </c>
      <c r="K1346" s="27" t="s">
        <v>128</v>
      </c>
      <c r="L1346" s="27" t="s">
        <v>85</v>
      </c>
      <c r="M1346" s="76">
        <v>60</v>
      </c>
      <c r="N1346" s="629"/>
      <c r="O1346" s="324"/>
      <c r="P1346" s="266"/>
      <c r="Q1346" s="266"/>
      <c r="R1346" s="408"/>
      <c r="S1346" s="408"/>
      <c r="T1346" s="312"/>
      <c r="U1346" s="312"/>
      <c r="V1346" s="431"/>
      <c r="W1346" s="284"/>
      <c r="X1346" s="284"/>
      <c r="Y1346" s="431"/>
      <c r="Z1346" s="284"/>
      <c r="AA1346" s="284"/>
      <c r="AB1346" s="431"/>
      <c r="AC1346" s="314"/>
      <c r="AD1346" s="295"/>
      <c r="AE1346" s="313"/>
      <c r="AF1346" s="266"/>
      <c r="AG1346" s="314"/>
      <c r="AH1346" s="352"/>
      <c r="AI1346" s="352"/>
      <c r="AJ1346" s="312"/>
    </row>
    <row r="1347" spans="2:36" s="79" customFormat="1" ht="133.5" customHeight="1" x14ac:dyDescent="0.3">
      <c r="B1347" s="261" t="s">
        <v>988</v>
      </c>
      <c r="C1347" s="227" t="s">
        <v>858</v>
      </c>
      <c r="D1347" s="261" t="s">
        <v>66</v>
      </c>
      <c r="E1347" s="311" t="s">
        <v>67</v>
      </c>
      <c r="F1347" s="227" t="s">
        <v>134</v>
      </c>
      <c r="G1347" s="227" t="s">
        <v>147</v>
      </c>
      <c r="H1347" s="261" t="s">
        <v>70</v>
      </c>
      <c r="I1347" s="225" t="s">
        <v>79</v>
      </c>
      <c r="J1347" s="72" t="s">
        <v>208</v>
      </c>
      <c r="K1347" s="22" t="s">
        <v>107</v>
      </c>
      <c r="L1347" s="22" t="s">
        <v>86</v>
      </c>
      <c r="M1347" s="73">
        <v>40</v>
      </c>
      <c r="N1347" s="318" t="s">
        <v>644</v>
      </c>
      <c r="O1347" s="318" t="s">
        <v>853</v>
      </c>
      <c r="P1347" s="242" t="s">
        <v>75</v>
      </c>
      <c r="Q1347" s="242" t="s">
        <v>76</v>
      </c>
      <c r="R1347" s="256" t="s">
        <v>77</v>
      </c>
      <c r="S1347" s="256" t="s">
        <v>109</v>
      </c>
      <c r="T1347" s="237">
        <f>Y1347+V1347</f>
        <v>42800</v>
      </c>
      <c r="U1347" s="237">
        <f>+T1347/M1348</f>
        <v>42800</v>
      </c>
      <c r="V1347" s="425">
        <v>36380</v>
      </c>
      <c r="W1347" s="240" t="s">
        <v>98</v>
      </c>
      <c r="X1347" s="240" t="s">
        <v>79</v>
      </c>
      <c r="Y1347" s="425">
        <v>6420</v>
      </c>
      <c r="Z1347" s="240" t="s">
        <v>98</v>
      </c>
      <c r="AA1347" s="240" t="s">
        <v>79</v>
      </c>
      <c r="AB1347" s="425">
        <v>15830.14</v>
      </c>
      <c r="AC1347" s="234" t="s">
        <v>149</v>
      </c>
      <c r="AD1347" s="257" t="s">
        <v>98</v>
      </c>
      <c r="AE1347" s="258">
        <f>+V1347+Y1347</f>
        <v>42800</v>
      </c>
      <c r="AF1347" s="242" t="s">
        <v>79</v>
      </c>
      <c r="AG1347" s="234" t="s">
        <v>33</v>
      </c>
      <c r="AH1347" s="347" t="s">
        <v>247</v>
      </c>
      <c r="AI1347" s="347" t="s">
        <v>248</v>
      </c>
      <c r="AJ1347" s="237"/>
    </row>
    <row r="1348" spans="2:36" s="79" customFormat="1" ht="76.5" customHeight="1" x14ac:dyDescent="0.3">
      <c r="B1348" s="241"/>
      <c r="C1348" s="227"/>
      <c r="D1348" s="241"/>
      <c r="E1348" s="249"/>
      <c r="F1348" s="227"/>
      <c r="G1348" s="227"/>
      <c r="H1348" s="241"/>
      <c r="I1348" s="225"/>
      <c r="J1348" s="11" t="s">
        <v>111</v>
      </c>
      <c r="K1348" s="7" t="s">
        <v>112</v>
      </c>
      <c r="L1348" s="7" t="s">
        <v>85</v>
      </c>
      <c r="M1348" s="73">
        <v>1</v>
      </c>
      <c r="N1348" s="475"/>
      <c r="O1348" s="318"/>
      <c r="P1348" s="225"/>
      <c r="Q1348" s="225"/>
      <c r="R1348" s="274"/>
      <c r="S1348" s="274"/>
      <c r="T1348" s="275"/>
      <c r="U1348" s="275"/>
      <c r="V1348" s="425"/>
      <c r="W1348" s="276"/>
      <c r="X1348" s="276"/>
      <c r="Y1348" s="425"/>
      <c r="Z1348" s="276"/>
      <c r="AA1348" s="276"/>
      <c r="AB1348" s="425"/>
      <c r="AC1348" s="273"/>
      <c r="AD1348" s="257"/>
      <c r="AE1348" s="272"/>
      <c r="AF1348" s="225"/>
      <c r="AG1348" s="273"/>
      <c r="AH1348" s="347"/>
      <c r="AI1348" s="347"/>
      <c r="AJ1348" s="275"/>
    </row>
    <row r="1349" spans="2:36" s="79" customFormat="1" ht="48.6" customHeight="1" x14ac:dyDescent="0.3">
      <c r="B1349" s="242"/>
      <c r="C1349" s="227"/>
      <c r="D1349" s="241"/>
      <c r="E1349" s="249"/>
      <c r="F1349" s="227"/>
      <c r="G1349" s="227"/>
      <c r="H1349" s="242"/>
      <c r="I1349" s="225"/>
      <c r="J1349" s="11" t="s">
        <v>127</v>
      </c>
      <c r="K1349" s="7" t="s">
        <v>128</v>
      </c>
      <c r="L1349" s="7" t="s">
        <v>85</v>
      </c>
      <c r="M1349" s="73">
        <v>20</v>
      </c>
      <c r="N1349" s="475"/>
      <c r="O1349" s="318"/>
      <c r="P1349" s="225"/>
      <c r="Q1349" s="225"/>
      <c r="R1349" s="274"/>
      <c r="S1349" s="274"/>
      <c r="T1349" s="275"/>
      <c r="U1349" s="275"/>
      <c r="V1349" s="425"/>
      <c r="W1349" s="276"/>
      <c r="X1349" s="276"/>
      <c r="Y1349" s="425"/>
      <c r="Z1349" s="276"/>
      <c r="AA1349" s="276"/>
      <c r="AB1349" s="425"/>
      <c r="AC1349" s="273"/>
      <c r="AD1349" s="258"/>
      <c r="AE1349" s="272"/>
      <c r="AF1349" s="225"/>
      <c r="AG1349" s="273"/>
      <c r="AH1349" s="347"/>
      <c r="AI1349" s="347"/>
      <c r="AJ1349" s="275"/>
    </row>
    <row r="1350" spans="2:36" s="79" customFormat="1" ht="96.6" x14ac:dyDescent="0.3">
      <c r="B1350" s="261" t="s">
        <v>989</v>
      </c>
      <c r="C1350" s="318" t="s">
        <v>857</v>
      </c>
      <c r="D1350" s="261" t="s">
        <v>66</v>
      </c>
      <c r="E1350" s="311" t="s">
        <v>67</v>
      </c>
      <c r="F1350" s="227" t="s">
        <v>134</v>
      </c>
      <c r="G1350" s="227" t="s">
        <v>147</v>
      </c>
      <c r="H1350" s="261" t="s">
        <v>70</v>
      </c>
      <c r="I1350" s="225" t="s">
        <v>79</v>
      </c>
      <c r="J1350" s="11" t="s">
        <v>208</v>
      </c>
      <c r="K1350" s="7" t="s">
        <v>107</v>
      </c>
      <c r="L1350" s="7" t="s">
        <v>86</v>
      </c>
      <c r="M1350" s="63">
        <v>40</v>
      </c>
      <c r="N1350" s="318" t="s">
        <v>644</v>
      </c>
      <c r="O1350" s="318" t="s">
        <v>853</v>
      </c>
      <c r="P1350" s="242" t="s">
        <v>75</v>
      </c>
      <c r="Q1350" s="242" t="s">
        <v>76</v>
      </c>
      <c r="R1350" s="256" t="s">
        <v>77</v>
      </c>
      <c r="S1350" s="256" t="s">
        <v>109</v>
      </c>
      <c r="T1350" s="237">
        <f>Y1350+V1350</f>
        <v>128400</v>
      </c>
      <c r="U1350" s="237">
        <f>+T1350/M1351</f>
        <v>64200</v>
      </c>
      <c r="V1350" s="425">
        <v>109140</v>
      </c>
      <c r="W1350" s="240" t="s">
        <v>98</v>
      </c>
      <c r="X1350" s="240" t="s">
        <v>79</v>
      </c>
      <c r="Y1350" s="425">
        <v>19260</v>
      </c>
      <c r="Z1350" s="240" t="s">
        <v>98</v>
      </c>
      <c r="AA1350" s="240" t="s">
        <v>79</v>
      </c>
      <c r="AB1350" s="425">
        <v>47490.42</v>
      </c>
      <c r="AC1350" s="234" t="s">
        <v>149</v>
      </c>
      <c r="AD1350" s="257" t="s">
        <v>98</v>
      </c>
      <c r="AE1350" s="258">
        <f>+V1350+Y1350</f>
        <v>128400</v>
      </c>
      <c r="AF1350" s="242" t="s">
        <v>79</v>
      </c>
      <c r="AG1350" s="234" t="s">
        <v>33</v>
      </c>
      <c r="AH1350" s="347" t="s">
        <v>247</v>
      </c>
      <c r="AI1350" s="347" t="s">
        <v>248</v>
      </c>
      <c r="AJ1350" s="237"/>
    </row>
    <row r="1351" spans="2:36" s="79" customFormat="1" ht="41.4" x14ac:dyDescent="0.3">
      <c r="B1351" s="241"/>
      <c r="C1351" s="318"/>
      <c r="D1351" s="241"/>
      <c r="E1351" s="249"/>
      <c r="F1351" s="227"/>
      <c r="G1351" s="227"/>
      <c r="H1351" s="241"/>
      <c r="I1351" s="225"/>
      <c r="J1351" s="11" t="s">
        <v>111</v>
      </c>
      <c r="K1351" s="7" t="s">
        <v>112</v>
      </c>
      <c r="L1351" s="7" t="s">
        <v>85</v>
      </c>
      <c r="M1351" s="73">
        <v>2</v>
      </c>
      <c r="N1351" s="475"/>
      <c r="O1351" s="318"/>
      <c r="P1351" s="225"/>
      <c r="Q1351" s="225"/>
      <c r="R1351" s="274"/>
      <c r="S1351" s="274"/>
      <c r="T1351" s="275"/>
      <c r="U1351" s="275"/>
      <c r="V1351" s="425"/>
      <c r="W1351" s="276"/>
      <c r="X1351" s="276"/>
      <c r="Y1351" s="425"/>
      <c r="Z1351" s="276"/>
      <c r="AA1351" s="276"/>
      <c r="AB1351" s="425"/>
      <c r="AC1351" s="273"/>
      <c r="AD1351" s="257"/>
      <c r="AE1351" s="272"/>
      <c r="AF1351" s="225"/>
      <c r="AG1351" s="273"/>
      <c r="AH1351" s="347"/>
      <c r="AI1351" s="347"/>
      <c r="AJ1351" s="275"/>
    </row>
    <row r="1352" spans="2:36" s="79" customFormat="1" ht="48.6" customHeight="1" x14ac:dyDescent="0.3">
      <c r="B1352" s="242"/>
      <c r="C1352" s="318"/>
      <c r="D1352" s="242"/>
      <c r="E1352" s="265"/>
      <c r="F1352" s="227"/>
      <c r="G1352" s="227"/>
      <c r="H1352" s="242"/>
      <c r="I1352" s="225"/>
      <c r="J1352" s="11" t="s">
        <v>127</v>
      </c>
      <c r="K1352" s="7" t="s">
        <v>128</v>
      </c>
      <c r="L1352" s="7" t="s">
        <v>85</v>
      </c>
      <c r="M1352" s="73">
        <v>60</v>
      </c>
      <c r="N1352" s="475"/>
      <c r="O1352" s="318"/>
      <c r="P1352" s="225"/>
      <c r="Q1352" s="225"/>
      <c r="R1352" s="274"/>
      <c r="S1352" s="274"/>
      <c r="T1352" s="275"/>
      <c r="U1352" s="275"/>
      <c r="V1352" s="425"/>
      <c r="W1352" s="276"/>
      <c r="X1352" s="276"/>
      <c r="Y1352" s="425"/>
      <c r="Z1352" s="276"/>
      <c r="AA1352" s="276"/>
      <c r="AB1352" s="425"/>
      <c r="AC1352" s="273"/>
      <c r="AD1352" s="258"/>
      <c r="AE1352" s="272"/>
      <c r="AF1352" s="225"/>
      <c r="AG1352" s="273"/>
      <c r="AH1352" s="347"/>
      <c r="AI1352" s="347"/>
      <c r="AJ1352" s="275"/>
    </row>
    <row r="1353" spans="2:36" ht="96.6" x14ac:dyDescent="0.3">
      <c r="B1353" s="242" t="s">
        <v>629</v>
      </c>
      <c r="C1353" s="242" t="s">
        <v>601</v>
      </c>
      <c r="D1353" s="242" t="s">
        <v>106</v>
      </c>
      <c r="E1353" s="265" t="s">
        <v>67</v>
      </c>
      <c r="F1353" s="265" t="s">
        <v>134</v>
      </c>
      <c r="G1353" s="265" t="s">
        <v>147</v>
      </c>
      <c r="H1353" s="241" t="s">
        <v>70</v>
      </c>
      <c r="I1353" s="242" t="s">
        <v>79</v>
      </c>
      <c r="J1353" s="72" t="s">
        <v>208</v>
      </c>
      <c r="K1353" s="22" t="s">
        <v>107</v>
      </c>
      <c r="L1353" s="22" t="s">
        <v>86</v>
      </c>
      <c r="M1353" s="22">
        <v>40</v>
      </c>
      <c r="N1353" s="234" t="s">
        <v>108</v>
      </c>
      <c r="O1353" s="450" t="s">
        <v>602</v>
      </c>
      <c r="P1353" s="242" t="s">
        <v>75</v>
      </c>
      <c r="Q1353" s="242" t="s">
        <v>76</v>
      </c>
      <c r="R1353" s="256" t="s">
        <v>77</v>
      </c>
      <c r="S1353" s="256" t="s">
        <v>109</v>
      </c>
      <c r="T1353" s="237">
        <f>Y1353+V1353</f>
        <v>343000</v>
      </c>
      <c r="U1353" s="237" t="s">
        <v>98</v>
      </c>
      <c r="V1353" s="240">
        <v>291550</v>
      </c>
      <c r="W1353" s="240" t="s">
        <v>98</v>
      </c>
      <c r="X1353" s="240" t="s">
        <v>79</v>
      </c>
      <c r="Y1353" s="240">
        <v>51450</v>
      </c>
      <c r="Z1353" s="240" t="s">
        <v>98</v>
      </c>
      <c r="AA1353" s="240" t="s">
        <v>79</v>
      </c>
      <c r="AB1353" s="434">
        <v>65333.33</v>
      </c>
      <c r="AC1353" s="234" t="s">
        <v>149</v>
      </c>
      <c r="AD1353" s="257" t="s">
        <v>98</v>
      </c>
      <c r="AE1353" s="258">
        <f>+V1353+Y1353</f>
        <v>343000</v>
      </c>
      <c r="AF1353" s="242" t="s">
        <v>79</v>
      </c>
      <c r="AG1353" s="234" t="s">
        <v>33</v>
      </c>
      <c r="AH1353" s="234" t="s">
        <v>157</v>
      </c>
      <c r="AI1353" s="234" t="s">
        <v>158</v>
      </c>
      <c r="AJ1353" s="237"/>
    </row>
    <row r="1354" spans="2:36" ht="41.4" x14ac:dyDescent="0.3">
      <c r="B1354" s="225"/>
      <c r="C1354" s="225"/>
      <c r="D1354" s="225"/>
      <c r="E1354" s="227"/>
      <c r="F1354" s="227"/>
      <c r="G1354" s="227"/>
      <c r="H1354" s="241"/>
      <c r="I1354" s="225"/>
      <c r="J1354" s="11" t="s">
        <v>111</v>
      </c>
      <c r="K1354" s="7" t="s">
        <v>112</v>
      </c>
      <c r="L1354" s="7" t="s">
        <v>85</v>
      </c>
      <c r="M1354" s="7">
        <v>1</v>
      </c>
      <c r="N1354" s="273"/>
      <c r="O1354" s="286"/>
      <c r="P1354" s="225"/>
      <c r="Q1354" s="225"/>
      <c r="R1354" s="274"/>
      <c r="S1354" s="274"/>
      <c r="T1354" s="275"/>
      <c r="U1354" s="275"/>
      <c r="V1354" s="276"/>
      <c r="W1354" s="276"/>
      <c r="X1354" s="276"/>
      <c r="Y1354" s="276"/>
      <c r="Z1354" s="276"/>
      <c r="AA1354" s="276"/>
      <c r="AB1354" s="425"/>
      <c r="AC1354" s="273"/>
      <c r="AD1354" s="257"/>
      <c r="AE1354" s="272"/>
      <c r="AF1354" s="225"/>
      <c r="AG1354" s="273"/>
      <c r="AH1354" s="273"/>
      <c r="AI1354" s="273"/>
      <c r="AJ1354" s="275"/>
    </row>
    <row r="1355" spans="2:36" ht="27.6" x14ac:dyDescent="0.3">
      <c r="B1355" s="225"/>
      <c r="C1355" s="225"/>
      <c r="D1355" s="225"/>
      <c r="E1355" s="227"/>
      <c r="F1355" s="227"/>
      <c r="G1355" s="227"/>
      <c r="H1355" s="242"/>
      <c r="I1355" s="225"/>
      <c r="J1355" s="11" t="s">
        <v>127</v>
      </c>
      <c r="K1355" s="7" t="s">
        <v>128</v>
      </c>
      <c r="L1355" s="7" t="s">
        <v>85</v>
      </c>
      <c r="M1355" s="63">
        <v>250</v>
      </c>
      <c r="N1355" s="273"/>
      <c r="O1355" s="286"/>
      <c r="P1355" s="225"/>
      <c r="Q1355" s="225"/>
      <c r="R1355" s="274"/>
      <c r="S1355" s="274"/>
      <c r="T1355" s="275"/>
      <c r="U1355" s="275"/>
      <c r="V1355" s="276"/>
      <c r="W1355" s="276"/>
      <c r="X1355" s="276"/>
      <c r="Y1355" s="276"/>
      <c r="Z1355" s="276"/>
      <c r="AA1355" s="276"/>
      <c r="AB1355" s="425"/>
      <c r="AC1355" s="273"/>
      <c r="AD1355" s="258"/>
      <c r="AE1355" s="272"/>
      <c r="AF1355" s="225"/>
      <c r="AG1355" s="273"/>
      <c r="AH1355" s="273"/>
      <c r="AI1355" s="273"/>
      <c r="AJ1355" s="275"/>
    </row>
    <row r="1356" spans="2:36" ht="41.4" x14ac:dyDescent="0.3">
      <c r="B1356" s="225" t="s">
        <v>630</v>
      </c>
      <c r="C1356" s="225" t="s">
        <v>603</v>
      </c>
      <c r="D1356" s="225" t="s">
        <v>106</v>
      </c>
      <c r="E1356" s="227" t="s">
        <v>67</v>
      </c>
      <c r="F1356" s="227" t="s">
        <v>134</v>
      </c>
      <c r="G1356" s="227" t="s">
        <v>147</v>
      </c>
      <c r="H1356" s="261" t="s">
        <v>70</v>
      </c>
      <c r="I1356" s="225" t="s">
        <v>98</v>
      </c>
      <c r="J1356" s="78" t="s">
        <v>111</v>
      </c>
      <c r="K1356" s="16" t="s">
        <v>112</v>
      </c>
      <c r="L1356" s="16" t="s">
        <v>85</v>
      </c>
      <c r="M1356" s="16">
        <v>1</v>
      </c>
      <c r="N1356" s="232" t="s">
        <v>108</v>
      </c>
      <c r="O1356" s="241" t="s">
        <v>602</v>
      </c>
      <c r="P1356" s="225" t="s">
        <v>75</v>
      </c>
      <c r="Q1356" s="225" t="s">
        <v>76</v>
      </c>
      <c r="R1356" s="225" t="s">
        <v>77</v>
      </c>
      <c r="S1356" s="630" t="s">
        <v>109</v>
      </c>
      <c r="T1356" s="236">
        <f>V1356+Y1356</f>
        <v>147000</v>
      </c>
      <c r="U1356" s="236" t="s">
        <v>98</v>
      </c>
      <c r="V1356" s="239">
        <v>124950</v>
      </c>
      <c r="W1356" s="350" t="s">
        <v>98</v>
      </c>
      <c r="X1356" s="276" t="s">
        <v>98</v>
      </c>
      <c r="Y1356" s="239">
        <v>22050</v>
      </c>
      <c r="Z1356" s="239" t="s">
        <v>98</v>
      </c>
      <c r="AA1356" s="239" t="s">
        <v>79</v>
      </c>
      <c r="AB1356" s="239">
        <v>28000</v>
      </c>
      <c r="AC1356" s="233" t="s">
        <v>149</v>
      </c>
      <c r="AD1356" s="292" t="s">
        <v>98</v>
      </c>
      <c r="AE1356" s="257">
        <f>+V1356+Y1356</f>
        <v>147000</v>
      </c>
      <c r="AF1356" s="241" t="s">
        <v>79</v>
      </c>
      <c r="AG1356" s="233" t="s">
        <v>33</v>
      </c>
      <c r="AH1356" s="234" t="s">
        <v>160</v>
      </c>
      <c r="AI1356" s="234" t="s">
        <v>161</v>
      </c>
      <c r="AJ1356" s="275"/>
    </row>
    <row r="1357" spans="2:36" ht="55.5" customHeight="1" x14ac:dyDescent="0.3">
      <c r="B1357" s="225"/>
      <c r="C1357" s="225"/>
      <c r="D1357" s="225"/>
      <c r="E1357" s="227"/>
      <c r="F1357" s="227"/>
      <c r="G1357" s="227"/>
      <c r="H1357" s="242"/>
      <c r="I1357" s="225"/>
      <c r="J1357" s="11" t="s">
        <v>127</v>
      </c>
      <c r="K1357" s="7" t="s">
        <v>128</v>
      </c>
      <c r="L1357" s="7" t="s">
        <v>85</v>
      </c>
      <c r="M1357" s="63">
        <v>104</v>
      </c>
      <c r="N1357" s="234"/>
      <c r="O1357" s="225"/>
      <c r="P1357" s="225"/>
      <c r="Q1357" s="225"/>
      <c r="R1357" s="225"/>
      <c r="S1357" s="631"/>
      <c r="T1357" s="275"/>
      <c r="U1357" s="275"/>
      <c r="V1357" s="276"/>
      <c r="W1357" s="351"/>
      <c r="X1357" s="276"/>
      <c r="Y1357" s="276"/>
      <c r="Z1357" s="276"/>
      <c r="AA1357" s="276"/>
      <c r="AB1357" s="276"/>
      <c r="AC1357" s="273"/>
      <c r="AD1357" s="258"/>
      <c r="AE1357" s="272"/>
      <c r="AF1357" s="225"/>
      <c r="AG1357" s="273"/>
      <c r="AH1357" s="273"/>
      <c r="AI1357" s="273"/>
      <c r="AJ1357" s="275"/>
    </row>
    <row r="1358" spans="2:36" ht="41.4" x14ac:dyDescent="0.3">
      <c r="B1358" s="225" t="s">
        <v>631</v>
      </c>
      <c r="C1358" s="225" t="s">
        <v>604</v>
      </c>
      <c r="D1358" s="225" t="s">
        <v>106</v>
      </c>
      <c r="E1358" s="227" t="s">
        <v>67</v>
      </c>
      <c r="F1358" s="227" t="s">
        <v>134</v>
      </c>
      <c r="G1358" s="227" t="s">
        <v>147</v>
      </c>
      <c r="H1358" s="261" t="s">
        <v>70</v>
      </c>
      <c r="I1358" s="225" t="s">
        <v>98</v>
      </c>
      <c r="J1358" s="72" t="s">
        <v>111</v>
      </c>
      <c r="K1358" s="22" t="s">
        <v>112</v>
      </c>
      <c r="L1358" s="22" t="s">
        <v>85</v>
      </c>
      <c r="M1358" s="41">
        <v>2</v>
      </c>
      <c r="N1358" s="273" t="s">
        <v>108</v>
      </c>
      <c r="O1358" s="286" t="s">
        <v>602</v>
      </c>
      <c r="P1358" s="225" t="s">
        <v>75</v>
      </c>
      <c r="Q1358" s="225" t="s">
        <v>76</v>
      </c>
      <c r="R1358" s="225" t="s">
        <v>77</v>
      </c>
      <c r="S1358" s="274" t="s">
        <v>109</v>
      </c>
      <c r="T1358" s="275">
        <f>V1358+Y1358</f>
        <v>72000</v>
      </c>
      <c r="U1358" s="275" t="s">
        <v>98</v>
      </c>
      <c r="V1358" s="276">
        <v>61200</v>
      </c>
      <c r="W1358" s="238" t="s">
        <v>98</v>
      </c>
      <c r="X1358" s="238" t="s">
        <v>98</v>
      </c>
      <c r="Y1358" s="276">
        <v>10800</v>
      </c>
      <c r="Z1358" s="276" t="s">
        <v>98</v>
      </c>
      <c r="AA1358" s="276" t="s">
        <v>79</v>
      </c>
      <c r="AB1358" s="276">
        <v>13714.29</v>
      </c>
      <c r="AC1358" s="273" t="s">
        <v>149</v>
      </c>
      <c r="AD1358" s="292" t="s">
        <v>98</v>
      </c>
      <c r="AE1358" s="272">
        <f>+V1358+Y1358</f>
        <v>72000</v>
      </c>
      <c r="AF1358" s="225" t="s">
        <v>79</v>
      </c>
      <c r="AG1358" s="273" t="s">
        <v>33</v>
      </c>
      <c r="AH1358" s="273" t="s">
        <v>160</v>
      </c>
      <c r="AI1358" s="273" t="s">
        <v>161</v>
      </c>
      <c r="AJ1358" s="275"/>
    </row>
    <row r="1359" spans="2:36" ht="100.2" customHeight="1" x14ac:dyDescent="0.3">
      <c r="B1359" s="225"/>
      <c r="C1359" s="225"/>
      <c r="D1359" s="225"/>
      <c r="E1359" s="227"/>
      <c r="F1359" s="227"/>
      <c r="G1359" s="227"/>
      <c r="H1359" s="242"/>
      <c r="I1359" s="225"/>
      <c r="J1359" s="11" t="s">
        <v>127</v>
      </c>
      <c r="K1359" s="7" t="s">
        <v>128</v>
      </c>
      <c r="L1359" s="7" t="s">
        <v>85</v>
      </c>
      <c r="M1359" s="115">
        <v>6</v>
      </c>
      <c r="N1359" s="273"/>
      <c r="O1359" s="286"/>
      <c r="P1359" s="225"/>
      <c r="Q1359" s="225"/>
      <c r="R1359" s="225"/>
      <c r="S1359" s="274"/>
      <c r="T1359" s="275"/>
      <c r="U1359" s="275"/>
      <c r="V1359" s="276"/>
      <c r="W1359" s="240"/>
      <c r="X1359" s="240"/>
      <c r="Y1359" s="276"/>
      <c r="Z1359" s="276"/>
      <c r="AA1359" s="276"/>
      <c r="AB1359" s="276"/>
      <c r="AC1359" s="273"/>
      <c r="AD1359" s="258"/>
      <c r="AE1359" s="272"/>
      <c r="AF1359" s="225"/>
      <c r="AG1359" s="273"/>
      <c r="AH1359" s="273"/>
      <c r="AI1359" s="273"/>
      <c r="AJ1359" s="275"/>
    </row>
    <row r="1360" spans="2:36" ht="57" customHeight="1" x14ac:dyDescent="0.3">
      <c r="B1360" s="225" t="s">
        <v>632</v>
      </c>
      <c r="C1360" s="225" t="s">
        <v>605</v>
      </c>
      <c r="D1360" s="225" t="s">
        <v>106</v>
      </c>
      <c r="E1360" s="227" t="s">
        <v>67</v>
      </c>
      <c r="F1360" s="227" t="s">
        <v>132</v>
      </c>
      <c r="G1360" s="227" t="s">
        <v>69</v>
      </c>
      <c r="H1360" s="225" t="s">
        <v>70</v>
      </c>
      <c r="I1360" s="225" t="s">
        <v>98</v>
      </c>
      <c r="J1360" s="11" t="s">
        <v>113</v>
      </c>
      <c r="K1360" s="7" t="s">
        <v>114</v>
      </c>
      <c r="L1360" s="7" t="s">
        <v>115</v>
      </c>
      <c r="M1360" s="7">
        <v>2</v>
      </c>
      <c r="N1360" s="273" t="s">
        <v>108</v>
      </c>
      <c r="O1360" s="286" t="s">
        <v>606</v>
      </c>
      <c r="P1360" s="225" t="s">
        <v>75</v>
      </c>
      <c r="Q1360" s="225" t="s">
        <v>76</v>
      </c>
      <c r="R1360" s="225" t="s">
        <v>77</v>
      </c>
      <c r="S1360" s="274" t="s">
        <v>109</v>
      </c>
      <c r="T1360" s="275">
        <f>V1360+Y1360</f>
        <v>138000</v>
      </c>
      <c r="U1360" s="275" t="s">
        <v>98</v>
      </c>
      <c r="V1360" s="276">
        <v>117300</v>
      </c>
      <c r="W1360" s="276" t="s">
        <v>98</v>
      </c>
      <c r="X1360" s="276" t="s">
        <v>98</v>
      </c>
      <c r="Y1360" s="276">
        <v>20700</v>
      </c>
      <c r="Z1360" s="276" t="s">
        <v>98</v>
      </c>
      <c r="AA1360" s="276" t="s">
        <v>98</v>
      </c>
      <c r="AB1360" s="276">
        <v>26285.71</v>
      </c>
      <c r="AC1360" s="273" t="s">
        <v>80</v>
      </c>
      <c r="AD1360" s="272" t="s">
        <v>98</v>
      </c>
      <c r="AE1360" s="276">
        <f>+V1360+Y1360</f>
        <v>138000</v>
      </c>
      <c r="AF1360" s="275" t="s">
        <v>98</v>
      </c>
      <c r="AG1360" s="276" t="s">
        <v>33</v>
      </c>
      <c r="AH1360" s="276" t="s">
        <v>295</v>
      </c>
      <c r="AI1360" s="276" t="s">
        <v>251</v>
      </c>
      <c r="AJ1360" s="275"/>
    </row>
    <row r="1361" spans="2:36" ht="70.5" customHeight="1" x14ac:dyDescent="0.3">
      <c r="B1361" s="225"/>
      <c r="C1361" s="225"/>
      <c r="D1361" s="225"/>
      <c r="E1361" s="227"/>
      <c r="F1361" s="227"/>
      <c r="G1361" s="227"/>
      <c r="H1361" s="225"/>
      <c r="I1361" s="225"/>
      <c r="J1361" s="11" t="s">
        <v>116</v>
      </c>
      <c r="K1361" s="7" t="s">
        <v>117</v>
      </c>
      <c r="L1361" s="7" t="s">
        <v>85</v>
      </c>
      <c r="M1361" s="7">
        <v>2</v>
      </c>
      <c r="N1361" s="273"/>
      <c r="O1361" s="286"/>
      <c r="P1361" s="225"/>
      <c r="Q1361" s="225"/>
      <c r="R1361" s="225"/>
      <c r="S1361" s="274"/>
      <c r="T1361" s="275"/>
      <c r="U1361" s="275"/>
      <c r="V1361" s="276"/>
      <c r="W1361" s="276"/>
      <c r="X1361" s="276"/>
      <c r="Y1361" s="276"/>
      <c r="Z1361" s="276"/>
      <c r="AA1361" s="276"/>
      <c r="AB1361" s="276"/>
      <c r="AC1361" s="273"/>
      <c r="AD1361" s="272"/>
      <c r="AE1361" s="276"/>
      <c r="AF1361" s="275"/>
      <c r="AG1361" s="276"/>
      <c r="AH1361" s="276"/>
      <c r="AI1361" s="276"/>
      <c r="AJ1361" s="275"/>
    </row>
    <row r="1362" spans="2:36" ht="41.4" x14ac:dyDescent="0.3">
      <c r="B1362" s="225"/>
      <c r="C1362" s="225"/>
      <c r="D1362" s="225"/>
      <c r="E1362" s="227"/>
      <c r="F1362" s="227"/>
      <c r="G1362" s="227"/>
      <c r="H1362" s="225"/>
      <c r="I1362" s="225"/>
      <c r="J1362" s="11" t="s">
        <v>209</v>
      </c>
      <c r="K1362" s="7" t="s">
        <v>118</v>
      </c>
      <c r="L1362" s="7" t="s">
        <v>119</v>
      </c>
      <c r="M1362" s="7">
        <v>2</v>
      </c>
      <c r="N1362" s="273"/>
      <c r="O1362" s="286"/>
      <c r="P1362" s="225"/>
      <c r="Q1362" s="225"/>
      <c r="R1362" s="225"/>
      <c r="S1362" s="274"/>
      <c r="T1362" s="275"/>
      <c r="U1362" s="275"/>
      <c r="V1362" s="276"/>
      <c r="W1362" s="276"/>
      <c r="X1362" s="276"/>
      <c r="Y1362" s="276"/>
      <c r="Z1362" s="276"/>
      <c r="AA1362" s="276"/>
      <c r="AB1362" s="276"/>
      <c r="AC1362" s="273"/>
      <c r="AD1362" s="272"/>
      <c r="AE1362" s="276"/>
      <c r="AF1362" s="275"/>
      <c r="AG1362" s="276"/>
      <c r="AH1362" s="276"/>
      <c r="AI1362" s="276"/>
      <c r="AJ1362" s="275"/>
    </row>
    <row r="1363" spans="2:36" ht="68.7" customHeight="1" x14ac:dyDescent="0.3">
      <c r="B1363" s="225"/>
      <c r="C1363" s="225"/>
      <c r="D1363" s="225"/>
      <c r="E1363" s="227"/>
      <c r="F1363" s="227"/>
      <c r="G1363" s="227"/>
      <c r="H1363" s="225"/>
      <c r="I1363" s="225"/>
      <c r="J1363" s="11" t="s">
        <v>120</v>
      </c>
      <c r="K1363" s="7" t="s">
        <v>121</v>
      </c>
      <c r="L1363" s="7" t="s">
        <v>119</v>
      </c>
      <c r="M1363" s="7">
        <v>2</v>
      </c>
      <c r="N1363" s="273"/>
      <c r="O1363" s="286"/>
      <c r="P1363" s="225"/>
      <c r="Q1363" s="225"/>
      <c r="R1363" s="225"/>
      <c r="S1363" s="274"/>
      <c r="T1363" s="275"/>
      <c r="U1363" s="275"/>
      <c r="V1363" s="276"/>
      <c r="W1363" s="276"/>
      <c r="X1363" s="276"/>
      <c r="Y1363" s="276"/>
      <c r="Z1363" s="276"/>
      <c r="AA1363" s="276"/>
      <c r="AB1363" s="276"/>
      <c r="AC1363" s="273"/>
      <c r="AD1363" s="272"/>
      <c r="AE1363" s="276"/>
      <c r="AF1363" s="275"/>
      <c r="AG1363" s="276"/>
      <c r="AH1363" s="276"/>
      <c r="AI1363" s="276"/>
      <c r="AJ1363" s="275"/>
    </row>
    <row r="1364" spans="2:36" ht="96.6" x14ac:dyDescent="0.3">
      <c r="B1364" s="242" t="s">
        <v>957</v>
      </c>
      <c r="C1364" s="242" t="s">
        <v>601</v>
      </c>
      <c r="D1364" s="242" t="s">
        <v>106</v>
      </c>
      <c r="E1364" s="265" t="s">
        <v>67</v>
      </c>
      <c r="F1364" s="265" t="s">
        <v>134</v>
      </c>
      <c r="G1364" s="265" t="s">
        <v>147</v>
      </c>
      <c r="H1364" s="241" t="s">
        <v>70</v>
      </c>
      <c r="I1364" s="242" t="s">
        <v>79</v>
      </c>
      <c r="J1364" s="72" t="s">
        <v>208</v>
      </c>
      <c r="K1364" s="22" t="s">
        <v>107</v>
      </c>
      <c r="L1364" s="22" t="s">
        <v>86</v>
      </c>
      <c r="M1364" s="22">
        <v>40</v>
      </c>
      <c r="N1364" s="234" t="s">
        <v>108</v>
      </c>
      <c r="O1364" s="450" t="s">
        <v>602</v>
      </c>
      <c r="P1364" s="242" t="s">
        <v>75</v>
      </c>
      <c r="Q1364" s="242" t="s">
        <v>76</v>
      </c>
      <c r="R1364" s="256" t="s">
        <v>77</v>
      </c>
      <c r="S1364" s="256" t="s">
        <v>109</v>
      </c>
      <c r="T1364" s="237">
        <f>Y1364+V1364</f>
        <v>223756.02000000002</v>
      </c>
      <c r="U1364" s="237" t="s">
        <v>98</v>
      </c>
      <c r="V1364" s="240">
        <v>190192.63</v>
      </c>
      <c r="W1364" s="240" t="s">
        <v>98</v>
      </c>
      <c r="X1364" s="240" t="s">
        <v>79</v>
      </c>
      <c r="Y1364" s="240">
        <v>33563.39</v>
      </c>
      <c r="Z1364" s="240" t="s">
        <v>98</v>
      </c>
      <c r="AA1364" s="240" t="s">
        <v>79</v>
      </c>
      <c r="AB1364" s="434">
        <v>42620.18</v>
      </c>
      <c r="AC1364" s="234" t="s">
        <v>149</v>
      </c>
      <c r="AD1364" s="257" t="s">
        <v>98</v>
      </c>
      <c r="AE1364" s="258">
        <f>+V1364+Y1364</f>
        <v>223756.02000000002</v>
      </c>
      <c r="AF1364" s="242" t="s">
        <v>79</v>
      </c>
      <c r="AG1364" s="234" t="s">
        <v>33</v>
      </c>
      <c r="AH1364" s="234" t="s">
        <v>295</v>
      </c>
      <c r="AI1364" s="234" t="s">
        <v>883</v>
      </c>
      <c r="AJ1364" s="237"/>
    </row>
    <row r="1365" spans="2:36" ht="41.4" x14ac:dyDescent="0.3">
      <c r="B1365" s="225"/>
      <c r="C1365" s="225"/>
      <c r="D1365" s="225"/>
      <c r="E1365" s="227"/>
      <c r="F1365" s="227"/>
      <c r="G1365" s="227"/>
      <c r="H1365" s="241"/>
      <c r="I1365" s="225"/>
      <c r="J1365" s="11" t="s">
        <v>111</v>
      </c>
      <c r="K1365" s="7" t="s">
        <v>112</v>
      </c>
      <c r="L1365" s="7" t="s">
        <v>85</v>
      </c>
      <c r="M1365" s="7">
        <v>1</v>
      </c>
      <c r="N1365" s="273"/>
      <c r="O1365" s="286"/>
      <c r="P1365" s="225"/>
      <c r="Q1365" s="225"/>
      <c r="R1365" s="274"/>
      <c r="S1365" s="274"/>
      <c r="T1365" s="275"/>
      <c r="U1365" s="275"/>
      <c r="V1365" s="276"/>
      <c r="W1365" s="276"/>
      <c r="X1365" s="276"/>
      <c r="Y1365" s="276"/>
      <c r="Z1365" s="276"/>
      <c r="AA1365" s="276"/>
      <c r="AB1365" s="425"/>
      <c r="AC1365" s="273"/>
      <c r="AD1365" s="257"/>
      <c r="AE1365" s="272"/>
      <c r="AF1365" s="225"/>
      <c r="AG1365" s="273"/>
      <c r="AH1365" s="273"/>
      <c r="AI1365" s="273"/>
      <c r="AJ1365" s="275"/>
    </row>
    <row r="1366" spans="2:36" ht="27.6" x14ac:dyDescent="0.3">
      <c r="B1366" s="225"/>
      <c r="C1366" s="225"/>
      <c r="D1366" s="225"/>
      <c r="E1366" s="227"/>
      <c r="F1366" s="227"/>
      <c r="G1366" s="227"/>
      <c r="H1366" s="242"/>
      <c r="I1366" s="225"/>
      <c r="J1366" s="11" t="s">
        <v>127</v>
      </c>
      <c r="K1366" s="7" t="s">
        <v>128</v>
      </c>
      <c r="L1366" s="7" t="s">
        <v>85</v>
      </c>
      <c r="M1366" s="63">
        <v>112</v>
      </c>
      <c r="N1366" s="273"/>
      <c r="O1366" s="286"/>
      <c r="P1366" s="225"/>
      <c r="Q1366" s="225"/>
      <c r="R1366" s="274"/>
      <c r="S1366" s="274"/>
      <c r="T1366" s="275"/>
      <c r="U1366" s="275"/>
      <c r="V1366" s="276"/>
      <c r="W1366" s="276"/>
      <c r="X1366" s="276"/>
      <c r="Y1366" s="276"/>
      <c r="Z1366" s="276"/>
      <c r="AA1366" s="276"/>
      <c r="AB1366" s="425"/>
      <c r="AC1366" s="273"/>
      <c r="AD1366" s="258"/>
      <c r="AE1366" s="272"/>
      <c r="AF1366" s="225"/>
      <c r="AG1366" s="273"/>
      <c r="AH1366" s="273"/>
      <c r="AI1366" s="273"/>
      <c r="AJ1366" s="275"/>
    </row>
    <row r="1367" spans="2:36" s="90" customFormat="1" ht="96.6" x14ac:dyDescent="0.3">
      <c r="B1367" s="242" t="s">
        <v>1134</v>
      </c>
      <c r="C1367" s="242" t="s">
        <v>601</v>
      </c>
      <c r="D1367" s="242" t="s">
        <v>106</v>
      </c>
      <c r="E1367" s="265" t="s">
        <v>67</v>
      </c>
      <c r="F1367" s="265" t="s">
        <v>134</v>
      </c>
      <c r="G1367" s="265" t="s">
        <v>147</v>
      </c>
      <c r="H1367" s="241" t="s">
        <v>70</v>
      </c>
      <c r="I1367" s="242" t="s">
        <v>79</v>
      </c>
      <c r="J1367" s="72" t="s">
        <v>208</v>
      </c>
      <c r="K1367" s="22" t="s">
        <v>107</v>
      </c>
      <c r="L1367" s="22" t="s">
        <v>86</v>
      </c>
      <c r="M1367" s="22">
        <v>40</v>
      </c>
      <c r="N1367" s="234" t="s">
        <v>108</v>
      </c>
      <c r="O1367" s="242" t="s">
        <v>602</v>
      </c>
      <c r="P1367" s="242" t="s">
        <v>75</v>
      </c>
      <c r="Q1367" s="242" t="s">
        <v>76</v>
      </c>
      <c r="R1367" s="256" t="s">
        <v>77</v>
      </c>
      <c r="S1367" s="256" t="s">
        <v>109</v>
      </c>
      <c r="T1367" s="237">
        <f>Y1367+V1367</f>
        <v>112726.7</v>
      </c>
      <c r="U1367" s="237" t="s">
        <v>98</v>
      </c>
      <c r="V1367" s="240">
        <v>95817.7</v>
      </c>
      <c r="W1367" s="240" t="s">
        <v>98</v>
      </c>
      <c r="X1367" s="240" t="s">
        <v>79</v>
      </c>
      <c r="Y1367" s="240">
        <v>16909</v>
      </c>
      <c r="Z1367" s="240" t="s">
        <v>98</v>
      </c>
      <c r="AA1367" s="240" t="s">
        <v>79</v>
      </c>
      <c r="AB1367" s="258">
        <v>21471.73</v>
      </c>
      <c r="AC1367" s="234" t="s">
        <v>149</v>
      </c>
      <c r="AD1367" s="257" t="s">
        <v>98</v>
      </c>
      <c r="AE1367" s="258">
        <f>+V1367+Y1367</f>
        <v>112726.7</v>
      </c>
      <c r="AF1367" s="242" t="s">
        <v>79</v>
      </c>
      <c r="AG1367" s="234" t="s">
        <v>33</v>
      </c>
      <c r="AH1367" s="234" t="s">
        <v>166</v>
      </c>
      <c r="AI1367" s="234" t="s">
        <v>1136</v>
      </c>
      <c r="AJ1367" s="237"/>
    </row>
    <row r="1368" spans="2:36" s="90" customFormat="1" ht="41.4" x14ac:dyDescent="0.3">
      <c r="B1368" s="225"/>
      <c r="C1368" s="225"/>
      <c r="D1368" s="225"/>
      <c r="E1368" s="227"/>
      <c r="F1368" s="227"/>
      <c r="G1368" s="227"/>
      <c r="H1368" s="241"/>
      <c r="I1368" s="225"/>
      <c r="J1368" s="11" t="s">
        <v>111</v>
      </c>
      <c r="K1368" s="7" t="s">
        <v>112</v>
      </c>
      <c r="L1368" s="7" t="s">
        <v>85</v>
      </c>
      <c r="M1368" s="7">
        <v>1</v>
      </c>
      <c r="N1368" s="273"/>
      <c r="O1368" s="225"/>
      <c r="P1368" s="225"/>
      <c r="Q1368" s="225"/>
      <c r="R1368" s="274"/>
      <c r="S1368" s="274"/>
      <c r="T1368" s="275"/>
      <c r="U1368" s="275"/>
      <c r="V1368" s="276"/>
      <c r="W1368" s="276"/>
      <c r="X1368" s="276"/>
      <c r="Y1368" s="276"/>
      <c r="Z1368" s="276"/>
      <c r="AA1368" s="276"/>
      <c r="AB1368" s="272"/>
      <c r="AC1368" s="273"/>
      <c r="AD1368" s="257"/>
      <c r="AE1368" s="272"/>
      <c r="AF1368" s="225"/>
      <c r="AG1368" s="273"/>
      <c r="AH1368" s="273"/>
      <c r="AI1368" s="273"/>
      <c r="AJ1368" s="275"/>
    </row>
    <row r="1369" spans="2:36" s="90" customFormat="1" ht="27.6" x14ac:dyDescent="0.3">
      <c r="B1369" s="225"/>
      <c r="C1369" s="225"/>
      <c r="D1369" s="225"/>
      <c r="E1369" s="227"/>
      <c r="F1369" s="227"/>
      <c r="G1369" s="227"/>
      <c r="H1369" s="242"/>
      <c r="I1369" s="225"/>
      <c r="J1369" s="11" t="s">
        <v>127</v>
      </c>
      <c r="K1369" s="7" t="s">
        <v>128</v>
      </c>
      <c r="L1369" s="7" t="s">
        <v>85</v>
      </c>
      <c r="M1369" s="63">
        <v>45</v>
      </c>
      <c r="N1369" s="273"/>
      <c r="O1369" s="225"/>
      <c r="P1369" s="225"/>
      <c r="Q1369" s="225"/>
      <c r="R1369" s="274"/>
      <c r="S1369" s="274"/>
      <c r="T1369" s="275"/>
      <c r="U1369" s="275"/>
      <c r="V1369" s="276"/>
      <c r="W1369" s="276"/>
      <c r="X1369" s="276"/>
      <c r="Y1369" s="276"/>
      <c r="Z1369" s="276"/>
      <c r="AA1369" s="276"/>
      <c r="AB1369" s="272"/>
      <c r="AC1369" s="273"/>
      <c r="AD1369" s="258"/>
      <c r="AE1369" s="272"/>
      <c r="AF1369" s="225"/>
      <c r="AG1369" s="273"/>
      <c r="AH1369" s="273"/>
      <c r="AI1369" s="273"/>
      <c r="AJ1369" s="275"/>
    </row>
    <row r="1370" spans="2:36" s="90" customFormat="1" ht="41.4" x14ac:dyDescent="0.3">
      <c r="B1370" s="225" t="s">
        <v>1135</v>
      </c>
      <c r="C1370" s="225" t="s">
        <v>603</v>
      </c>
      <c r="D1370" s="225" t="s">
        <v>106</v>
      </c>
      <c r="E1370" s="227" t="s">
        <v>67</v>
      </c>
      <c r="F1370" s="227" t="s">
        <v>134</v>
      </c>
      <c r="G1370" s="227" t="s">
        <v>147</v>
      </c>
      <c r="H1370" s="261" t="s">
        <v>70</v>
      </c>
      <c r="I1370" s="225" t="s">
        <v>98</v>
      </c>
      <c r="J1370" s="78" t="s">
        <v>111</v>
      </c>
      <c r="K1370" s="16" t="s">
        <v>112</v>
      </c>
      <c r="L1370" s="16" t="s">
        <v>85</v>
      </c>
      <c r="M1370" s="16">
        <v>1</v>
      </c>
      <c r="N1370" s="232" t="s">
        <v>108</v>
      </c>
      <c r="O1370" s="241" t="s">
        <v>602</v>
      </c>
      <c r="P1370" s="225" t="s">
        <v>75</v>
      </c>
      <c r="Q1370" s="225" t="s">
        <v>76</v>
      </c>
      <c r="R1370" s="225" t="s">
        <v>77</v>
      </c>
      <c r="S1370" s="630" t="s">
        <v>109</v>
      </c>
      <c r="T1370" s="236">
        <f>V1370+Y1370</f>
        <v>73412.429999999993</v>
      </c>
      <c r="U1370" s="236" t="s">
        <v>98</v>
      </c>
      <c r="V1370" s="239">
        <v>62400.57</v>
      </c>
      <c r="W1370" s="350" t="s">
        <v>98</v>
      </c>
      <c r="X1370" s="276" t="s">
        <v>98</v>
      </c>
      <c r="Y1370" s="239">
        <v>11011.86</v>
      </c>
      <c r="Z1370" s="239" t="s">
        <v>98</v>
      </c>
      <c r="AA1370" s="239" t="s">
        <v>79</v>
      </c>
      <c r="AB1370" s="239">
        <v>13983.31</v>
      </c>
      <c r="AC1370" s="233" t="s">
        <v>149</v>
      </c>
      <c r="AD1370" s="292" t="s">
        <v>98</v>
      </c>
      <c r="AE1370" s="257">
        <f>+V1370+Y1370</f>
        <v>73412.429999999993</v>
      </c>
      <c r="AF1370" s="241" t="s">
        <v>79</v>
      </c>
      <c r="AG1370" s="233" t="s">
        <v>33</v>
      </c>
      <c r="AH1370" s="234" t="s">
        <v>166</v>
      </c>
      <c r="AI1370" s="234" t="s">
        <v>1136</v>
      </c>
      <c r="AJ1370" s="275"/>
    </row>
    <row r="1371" spans="2:36" s="90" customFormat="1" ht="55.5" customHeight="1" x14ac:dyDescent="0.3">
      <c r="B1371" s="225"/>
      <c r="C1371" s="225"/>
      <c r="D1371" s="225"/>
      <c r="E1371" s="227"/>
      <c r="F1371" s="227"/>
      <c r="G1371" s="227"/>
      <c r="H1371" s="242"/>
      <c r="I1371" s="225"/>
      <c r="J1371" s="11" t="s">
        <v>127</v>
      </c>
      <c r="K1371" s="7" t="s">
        <v>128</v>
      </c>
      <c r="L1371" s="7" t="s">
        <v>85</v>
      </c>
      <c r="M1371" s="63">
        <v>30</v>
      </c>
      <c r="N1371" s="234"/>
      <c r="O1371" s="225"/>
      <c r="P1371" s="225"/>
      <c r="Q1371" s="225"/>
      <c r="R1371" s="225"/>
      <c r="S1371" s="631"/>
      <c r="T1371" s="275"/>
      <c r="U1371" s="275"/>
      <c r="V1371" s="276"/>
      <c r="W1371" s="351"/>
      <c r="X1371" s="276"/>
      <c r="Y1371" s="276"/>
      <c r="Z1371" s="276"/>
      <c r="AA1371" s="276"/>
      <c r="AB1371" s="276"/>
      <c r="AC1371" s="273"/>
      <c r="AD1371" s="258"/>
      <c r="AE1371" s="272"/>
      <c r="AF1371" s="225"/>
      <c r="AG1371" s="273"/>
      <c r="AH1371" s="273"/>
      <c r="AI1371" s="273"/>
      <c r="AJ1371" s="275"/>
    </row>
    <row r="1372" spans="2:36" s="90" customFormat="1" ht="41.4" x14ac:dyDescent="0.3">
      <c r="B1372" s="225" t="s">
        <v>1139</v>
      </c>
      <c r="C1372" s="225" t="s">
        <v>604</v>
      </c>
      <c r="D1372" s="225" t="s">
        <v>106</v>
      </c>
      <c r="E1372" s="227" t="s">
        <v>67</v>
      </c>
      <c r="F1372" s="227" t="s">
        <v>134</v>
      </c>
      <c r="G1372" s="227" t="s">
        <v>147</v>
      </c>
      <c r="H1372" s="261" t="s">
        <v>70</v>
      </c>
      <c r="I1372" s="225" t="s">
        <v>98</v>
      </c>
      <c r="J1372" s="72" t="s">
        <v>111</v>
      </c>
      <c r="K1372" s="22" t="s">
        <v>112</v>
      </c>
      <c r="L1372" s="22" t="s">
        <v>85</v>
      </c>
      <c r="M1372" s="41">
        <v>1</v>
      </c>
      <c r="N1372" s="273" t="s">
        <v>108</v>
      </c>
      <c r="O1372" s="225" t="s">
        <v>602</v>
      </c>
      <c r="P1372" s="225" t="s">
        <v>75</v>
      </c>
      <c r="Q1372" s="225" t="s">
        <v>76</v>
      </c>
      <c r="R1372" s="225" t="s">
        <v>77</v>
      </c>
      <c r="S1372" s="274" t="s">
        <v>109</v>
      </c>
      <c r="T1372" s="275">
        <f>V1372+Y1372</f>
        <v>24039.690000000002</v>
      </c>
      <c r="U1372" s="275" t="s">
        <v>98</v>
      </c>
      <c r="V1372" s="276">
        <v>20433.740000000002</v>
      </c>
      <c r="W1372" s="238" t="s">
        <v>98</v>
      </c>
      <c r="X1372" s="238" t="s">
        <v>98</v>
      </c>
      <c r="Y1372" s="276">
        <v>3605.95</v>
      </c>
      <c r="Z1372" s="276" t="s">
        <v>98</v>
      </c>
      <c r="AA1372" s="276" t="s">
        <v>79</v>
      </c>
      <c r="AB1372" s="276">
        <v>4578.32</v>
      </c>
      <c r="AC1372" s="273" t="s">
        <v>149</v>
      </c>
      <c r="AD1372" s="292" t="s">
        <v>98</v>
      </c>
      <c r="AE1372" s="272">
        <f>+V1372+Y1372</f>
        <v>24039.690000000002</v>
      </c>
      <c r="AF1372" s="225" t="s">
        <v>79</v>
      </c>
      <c r="AG1372" s="273" t="s">
        <v>33</v>
      </c>
      <c r="AH1372" s="273" t="s">
        <v>166</v>
      </c>
      <c r="AI1372" s="273" t="s">
        <v>1136</v>
      </c>
      <c r="AJ1372" s="275"/>
    </row>
    <row r="1373" spans="2:36" s="90" customFormat="1" ht="100.2" customHeight="1" x14ac:dyDescent="0.3">
      <c r="B1373" s="225"/>
      <c r="C1373" s="225"/>
      <c r="D1373" s="225"/>
      <c r="E1373" s="227"/>
      <c r="F1373" s="227"/>
      <c r="G1373" s="227"/>
      <c r="H1373" s="242"/>
      <c r="I1373" s="225"/>
      <c r="J1373" s="11" t="s">
        <v>127</v>
      </c>
      <c r="K1373" s="7" t="s">
        <v>128</v>
      </c>
      <c r="L1373" s="7" t="s">
        <v>85</v>
      </c>
      <c r="M1373" s="115">
        <v>2</v>
      </c>
      <c r="N1373" s="273"/>
      <c r="O1373" s="225"/>
      <c r="P1373" s="225"/>
      <c r="Q1373" s="225"/>
      <c r="R1373" s="225"/>
      <c r="S1373" s="274"/>
      <c r="T1373" s="275"/>
      <c r="U1373" s="275"/>
      <c r="V1373" s="276"/>
      <c r="W1373" s="240"/>
      <c r="X1373" s="240"/>
      <c r="Y1373" s="276"/>
      <c r="Z1373" s="276"/>
      <c r="AA1373" s="276"/>
      <c r="AB1373" s="276"/>
      <c r="AC1373" s="273"/>
      <c r="AD1373" s="258"/>
      <c r="AE1373" s="272"/>
      <c r="AF1373" s="225"/>
      <c r="AG1373" s="273"/>
      <c r="AH1373" s="273"/>
      <c r="AI1373" s="273"/>
      <c r="AJ1373" s="275"/>
    </row>
    <row r="1374" spans="2:36" ht="124.2" customHeight="1" x14ac:dyDescent="0.3">
      <c r="B1374" s="256" t="s">
        <v>892</v>
      </c>
      <c r="C1374" s="450" t="s">
        <v>894</v>
      </c>
      <c r="D1374" s="265" t="s">
        <v>66</v>
      </c>
      <c r="E1374" s="265" t="s">
        <v>67</v>
      </c>
      <c r="F1374" s="265" t="s">
        <v>134</v>
      </c>
      <c r="G1374" s="265" t="s">
        <v>147</v>
      </c>
      <c r="H1374" s="241" t="s">
        <v>70</v>
      </c>
      <c r="I1374" s="242" t="s">
        <v>79</v>
      </c>
      <c r="J1374" s="72" t="s">
        <v>208</v>
      </c>
      <c r="K1374" s="22" t="s">
        <v>107</v>
      </c>
      <c r="L1374" s="22" t="s">
        <v>86</v>
      </c>
      <c r="M1374" s="22">
        <v>40</v>
      </c>
      <c r="N1374" s="234" t="s">
        <v>108</v>
      </c>
      <c r="O1374" s="225" t="s">
        <v>896</v>
      </c>
      <c r="P1374" s="242" t="s">
        <v>75</v>
      </c>
      <c r="Q1374" s="242" t="s">
        <v>76</v>
      </c>
      <c r="R1374" s="256" t="s">
        <v>77</v>
      </c>
      <c r="S1374" s="256" t="s">
        <v>109</v>
      </c>
      <c r="T1374" s="237">
        <f>Y1374+V1374</f>
        <v>419950.5</v>
      </c>
      <c r="U1374" s="237">
        <f>+T1374/M1375</f>
        <v>69991.75</v>
      </c>
      <c r="V1374" s="272">
        <v>356958</v>
      </c>
      <c r="W1374" s="240" t="s">
        <v>98</v>
      </c>
      <c r="X1374" s="240" t="s">
        <v>79</v>
      </c>
      <c r="Y1374" s="272">
        <v>62992.5</v>
      </c>
      <c r="Z1374" s="240" t="s">
        <v>98</v>
      </c>
      <c r="AA1374" s="240" t="s">
        <v>79</v>
      </c>
      <c r="AB1374" s="272">
        <v>104987.65</v>
      </c>
      <c r="AC1374" s="234" t="s">
        <v>149</v>
      </c>
      <c r="AD1374" s="257" t="s">
        <v>98</v>
      </c>
      <c r="AE1374" s="258">
        <f>+V1374+Y1374</f>
        <v>419950.5</v>
      </c>
      <c r="AF1374" s="242" t="s">
        <v>79</v>
      </c>
      <c r="AG1374" s="234" t="s">
        <v>33</v>
      </c>
      <c r="AH1374" s="347" t="s">
        <v>176</v>
      </c>
      <c r="AI1374" s="616" t="s">
        <v>161</v>
      </c>
      <c r="AJ1374" s="237"/>
    </row>
    <row r="1375" spans="2:36" ht="68.7" customHeight="1" x14ac:dyDescent="0.3">
      <c r="B1375" s="274"/>
      <c r="C1375" s="286"/>
      <c r="D1375" s="227"/>
      <c r="E1375" s="227"/>
      <c r="F1375" s="227"/>
      <c r="G1375" s="227"/>
      <c r="H1375" s="241"/>
      <c r="I1375" s="225"/>
      <c r="J1375" s="11" t="s">
        <v>111</v>
      </c>
      <c r="K1375" s="7" t="s">
        <v>112</v>
      </c>
      <c r="L1375" s="7" t="s">
        <v>85</v>
      </c>
      <c r="M1375" s="7">
        <v>6</v>
      </c>
      <c r="N1375" s="273"/>
      <c r="O1375" s="286"/>
      <c r="P1375" s="225"/>
      <c r="Q1375" s="225"/>
      <c r="R1375" s="274"/>
      <c r="S1375" s="274"/>
      <c r="T1375" s="275"/>
      <c r="U1375" s="275"/>
      <c r="V1375" s="364"/>
      <c r="W1375" s="276"/>
      <c r="X1375" s="276"/>
      <c r="Y1375" s="364"/>
      <c r="Z1375" s="276"/>
      <c r="AA1375" s="276"/>
      <c r="AB1375" s="364"/>
      <c r="AC1375" s="273"/>
      <c r="AD1375" s="257"/>
      <c r="AE1375" s="272"/>
      <c r="AF1375" s="225"/>
      <c r="AG1375" s="273"/>
      <c r="AH1375" s="376"/>
      <c r="AI1375" s="438"/>
      <c r="AJ1375" s="275"/>
    </row>
    <row r="1376" spans="2:36" ht="202.5" customHeight="1" x14ac:dyDescent="0.3">
      <c r="B1376" s="274"/>
      <c r="C1376" s="286"/>
      <c r="D1376" s="227"/>
      <c r="E1376" s="227"/>
      <c r="F1376" s="227"/>
      <c r="G1376" s="227"/>
      <c r="H1376" s="242"/>
      <c r="I1376" s="225"/>
      <c r="J1376" s="11" t="s">
        <v>127</v>
      </c>
      <c r="K1376" s="7" t="s">
        <v>128</v>
      </c>
      <c r="L1376" s="7" t="s">
        <v>85</v>
      </c>
      <c r="M1376" s="63">
        <v>180</v>
      </c>
      <c r="N1376" s="273"/>
      <c r="O1376" s="286"/>
      <c r="P1376" s="225"/>
      <c r="Q1376" s="225"/>
      <c r="R1376" s="274"/>
      <c r="S1376" s="274"/>
      <c r="T1376" s="275"/>
      <c r="U1376" s="275"/>
      <c r="V1376" s="364"/>
      <c r="W1376" s="276"/>
      <c r="X1376" s="276"/>
      <c r="Y1376" s="364"/>
      <c r="Z1376" s="276"/>
      <c r="AA1376" s="276"/>
      <c r="AB1376" s="364"/>
      <c r="AC1376" s="273"/>
      <c r="AD1376" s="258"/>
      <c r="AE1376" s="272"/>
      <c r="AF1376" s="225"/>
      <c r="AG1376" s="273"/>
      <c r="AH1376" s="376"/>
      <c r="AI1376" s="438"/>
      <c r="AJ1376" s="275"/>
    </row>
    <row r="1377" spans="2:45" ht="68.7" customHeight="1" x14ac:dyDescent="0.3">
      <c r="B1377" s="291" t="s">
        <v>1169</v>
      </c>
      <c r="C1377" s="454" t="s">
        <v>895</v>
      </c>
      <c r="D1377" s="291" t="s">
        <v>66</v>
      </c>
      <c r="E1377" s="305" t="s">
        <v>67</v>
      </c>
      <c r="F1377" s="307" t="s">
        <v>132</v>
      </c>
      <c r="G1377" s="307" t="s">
        <v>69</v>
      </c>
      <c r="H1377" s="291" t="s">
        <v>70</v>
      </c>
      <c r="I1377" s="290" t="s">
        <v>98</v>
      </c>
      <c r="J1377" s="20" t="s">
        <v>113</v>
      </c>
      <c r="K1377" s="183" t="s">
        <v>114</v>
      </c>
      <c r="L1377" s="27" t="s">
        <v>115</v>
      </c>
      <c r="M1377" s="27">
        <v>3</v>
      </c>
      <c r="N1377" s="314" t="s">
        <v>108</v>
      </c>
      <c r="O1377" s="454" t="s">
        <v>335</v>
      </c>
      <c r="P1377" s="618" t="s">
        <v>75</v>
      </c>
      <c r="Q1377" s="618" t="s">
        <v>76</v>
      </c>
      <c r="R1377" s="618" t="s">
        <v>77</v>
      </c>
      <c r="S1377" s="408" t="s">
        <v>109</v>
      </c>
      <c r="T1377" s="312">
        <f>V1377+Y1377</f>
        <v>239972</v>
      </c>
      <c r="U1377" s="312" t="s">
        <v>98</v>
      </c>
      <c r="V1377" s="330">
        <v>203976</v>
      </c>
      <c r="W1377" s="284" t="s">
        <v>98</v>
      </c>
      <c r="X1377" s="284" t="s">
        <v>98</v>
      </c>
      <c r="Y1377" s="330">
        <v>35996</v>
      </c>
      <c r="Z1377" s="284" t="s">
        <v>98</v>
      </c>
      <c r="AA1377" s="284" t="s">
        <v>98</v>
      </c>
      <c r="AB1377" s="330">
        <v>59992.94</v>
      </c>
      <c r="AC1377" s="314" t="s">
        <v>80</v>
      </c>
      <c r="AD1377" s="293" t="s">
        <v>98</v>
      </c>
      <c r="AE1377" s="284">
        <f>+V1377+Y1377</f>
        <v>239972</v>
      </c>
      <c r="AF1377" s="312" t="s">
        <v>98</v>
      </c>
      <c r="AG1377" s="284" t="s">
        <v>33</v>
      </c>
      <c r="AH1377" s="427" t="s">
        <v>160</v>
      </c>
      <c r="AI1377" s="427" t="s">
        <v>247</v>
      </c>
      <c r="AJ1377" s="312"/>
    </row>
    <row r="1378" spans="2:45" ht="68.7" customHeight="1" x14ac:dyDescent="0.3">
      <c r="B1378" s="289"/>
      <c r="C1378" s="455"/>
      <c r="D1378" s="289"/>
      <c r="E1378" s="306"/>
      <c r="F1378" s="308"/>
      <c r="G1378" s="308"/>
      <c r="H1378" s="289"/>
      <c r="I1378" s="266"/>
      <c r="J1378" s="20" t="s">
        <v>116</v>
      </c>
      <c r="K1378" s="183" t="s">
        <v>117</v>
      </c>
      <c r="L1378" s="27" t="s">
        <v>85</v>
      </c>
      <c r="M1378" s="27">
        <v>1</v>
      </c>
      <c r="N1378" s="314"/>
      <c r="O1378" s="455"/>
      <c r="P1378" s="619"/>
      <c r="Q1378" s="619"/>
      <c r="R1378" s="619"/>
      <c r="S1378" s="408"/>
      <c r="T1378" s="312"/>
      <c r="U1378" s="312"/>
      <c r="V1378" s="331"/>
      <c r="W1378" s="284"/>
      <c r="X1378" s="284"/>
      <c r="Y1378" s="331"/>
      <c r="Z1378" s="284"/>
      <c r="AA1378" s="284"/>
      <c r="AB1378" s="331"/>
      <c r="AC1378" s="314"/>
      <c r="AD1378" s="294"/>
      <c r="AE1378" s="284"/>
      <c r="AF1378" s="312"/>
      <c r="AG1378" s="284"/>
      <c r="AH1378" s="428"/>
      <c r="AI1378" s="428"/>
      <c r="AJ1378" s="312"/>
    </row>
    <row r="1379" spans="2:45" ht="68.7" customHeight="1" x14ac:dyDescent="0.3">
      <c r="B1379" s="289"/>
      <c r="C1379" s="455"/>
      <c r="D1379" s="289"/>
      <c r="E1379" s="306"/>
      <c r="F1379" s="308"/>
      <c r="G1379" s="308"/>
      <c r="H1379" s="289"/>
      <c r="I1379" s="266"/>
      <c r="J1379" s="20" t="s">
        <v>209</v>
      </c>
      <c r="K1379" s="183" t="s">
        <v>118</v>
      </c>
      <c r="L1379" s="27" t="s">
        <v>119</v>
      </c>
      <c r="M1379" s="27">
        <v>1</v>
      </c>
      <c r="N1379" s="314"/>
      <c r="O1379" s="455"/>
      <c r="P1379" s="619"/>
      <c r="Q1379" s="619"/>
      <c r="R1379" s="619"/>
      <c r="S1379" s="408"/>
      <c r="T1379" s="312"/>
      <c r="U1379" s="312"/>
      <c r="V1379" s="331"/>
      <c r="W1379" s="284"/>
      <c r="X1379" s="284"/>
      <c r="Y1379" s="331"/>
      <c r="Z1379" s="284"/>
      <c r="AA1379" s="284"/>
      <c r="AB1379" s="331"/>
      <c r="AC1379" s="314"/>
      <c r="AD1379" s="294"/>
      <c r="AE1379" s="284"/>
      <c r="AF1379" s="312"/>
      <c r="AG1379" s="284"/>
      <c r="AH1379" s="428"/>
      <c r="AI1379" s="428"/>
      <c r="AJ1379" s="312"/>
    </row>
    <row r="1380" spans="2:45" ht="68.7" customHeight="1" x14ac:dyDescent="0.3">
      <c r="B1380" s="289"/>
      <c r="C1380" s="455"/>
      <c r="D1380" s="289"/>
      <c r="E1380" s="306"/>
      <c r="F1380" s="305"/>
      <c r="G1380" s="305"/>
      <c r="H1380" s="289"/>
      <c r="I1380" s="291"/>
      <c r="J1380" s="56" t="s">
        <v>120</v>
      </c>
      <c r="K1380" s="184" t="s">
        <v>121</v>
      </c>
      <c r="L1380" s="57" t="s">
        <v>119</v>
      </c>
      <c r="M1380" s="27">
        <v>1</v>
      </c>
      <c r="N1380" s="285"/>
      <c r="O1380" s="455"/>
      <c r="P1380" s="619"/>
      <c r="Q1380" s="619"/>
      <c r="R1380" s="619"/>
      <c r="S1380" s="478"/>
      <c r="T1380" s="327"/>
      <c r="U1380" s="327"/>
      <c r="V1380" s="331"/>
      <c r="W1380" s="283"/>
      <c r="X1380" s="283"/>
      <c r="Y1380" s="331"/>
      <c r="Z1380" s="283"/>
      <c r="AA1380" s="283"/>
      <c r="AB1380" s="331"/>
      <c r="AC1380" s="285"/>
      <c r="AD1380" s="294"/>
      <c r="AE1380" s="283"/>
      <c r="AF1380" s="327"/>
      <c r="AG1380" s="283"/>
      <c r="AH1380" s="428"/>
      <c r="AI1380" s="428"/>
      <c r="AJ1380" s="327"/>
    </row>
    <row r="1381" spans="2:45" ht="137.1" customHeight="1" x14ac:dyDescent="0.3">
      <c r="B1381" s="225" t="s">
        <v>893</v>
      </c>
      <c r="C1381" s="286" t="s">
        <v>894</v>
      </c>
      <c r="D1381" s="227" t="s">
        <v>66</v>
      </c>
      <c r="E1381" s="227" t="s">
        <v>67</v>
      </c>
      <c r="F1381" s="227" t="s">
        <v>134</v>
      </c>
      <c r="G1381" s="227" t="s">
        <v>147</v>
      </c>
      <c r="H1381" s="225" t="s">
        <v>70</v>
      </c>
      <c r="I1381" s="225" t="s">
        <v>79</v>
      </c>
      <c r="J1381" s="11" t="s">
        <v>208</v>
      </c>
      <c r="K1381" s="7" t="s">
        <v>107</v>
      </c>
      <c r="L1381" s="7" t="s">
        <v>86</v>
      </c>
      <c r="M1381" s="7">
        <v>40</v>
      </c>
      <c r="N1381" s="273" t="s">
        <v>108</v>
      </c>
      <c r="O1381" s="286" t="s">
        <v>1078</v>
      </c>
      <c r="P1381" s="225" t="s">
        <v>75</v>
      </c>
      <c r="Q1381" s="225" t="s">
        <v>76</v>
      </c>
      <c r="R1381" s="274" t="s">
        <v>77</v>
      </c>
      <c r="S1381" s="274" t="s">
        <v>109</v>
      </c>
      <c r="T1381" s="275">
        <f>Y1381+V1381</f>
        <v>154474.11000000002</v>
      </c>
      <c r="U1381" s="275">
        <f>+T1381/M1382</f>
        <v>77237.055000000008</v>
      </c>
      <c r="V1381" s="272">
        <v>131303.23000000001</v>
      </c>
      <c r="W1381" s="276" t="s">
        <v>98</v>
      </c>
      <c r="X1381" s="276" t="s">
        <v>79</v>
      </c>
      <c r="Y1381" s="272">
        <v>23170.880000000001</v>
      </c>
      <c r="Z1381" s="276" t="s">
        <v>98</v>
      </c>
      <c r="AA1381" s="276" t="s">
        <v>79</v>
      </c>
      <c r="AB1381" s="272">
        <v>38618.57</v>
      </c>
      <c r="AC1381" s="273" t="s">
        <v>149</v>
      </c>
      <c r="AD1381" s="272" t="s">
        <v>98</v>
      </c>
      <c r="AE1381" s="272">
        <f>+V1381+Y1381</f>
        <v>154474.11000000002</v>
      </c>
      <c r="AF1381" s="225" t="s">
        <v>79</v>
      </c>
      <c r="AG1381" s="273" t="s">
        <v>33</v>
      </c>
      <c r="AH1381" s="319" t="s">
        <v>167</v>
      </c>
      <c r="AI1381" s="429" t="s">
        <v>1136</v>
      </c>
      <c r="AJ1381" s="275"/>
    </row>
    <row r="1382" spans="2:45" ht="68.7" customHeight="1" x14ac:dyDescent="0.3">
      <c r="B1382" s="274"/>
      <c r="C1382" s="286"/>
      <c r="D1382" s="318"/>
      <c r="E1382" s="227"/>
      <c r="F1382" s="227"/>
      <c r="G1382" s="227"/>
      <c r="H1382" s="225"/>
      <c r="I1382" s="225"/>
      <c r="J1382" s="11" t="s">
        <v>111</v>
      </c>
      <c r="K1382" s="7" t="s">
        <v>112</v>
      </c>
      <c r="L1382" s="7" t="s">
        <v>85</v>
      </c>
      <c r="M1382" s="7">
        <v>2</v>
      </c>
      <c r="N1382" s="273"/>
      <c r="O1382" s="344"/>
      <c r="P1382" s="225"/>
      <c r="Q1382" s="225"/>
      <c r="R1382" s="274"/>
      <c r="S1382" s="274"/>
      <c r="T1382" s="275"/>
      <c r="U1382" s="275"/>
      <c r="V1382" s="364"/>
      <c r="W1382" s="276"/>
      <c r="X1382" s="276"/>
      <c r="Y1382" s="364"/>
      <c r="Z1382" s="276"/>
      <c r="AA1382" s="276"/>
      <c r="AB1382" s="364"/>
      <c r="AC1382" s="273"/>
      <c r="AD1382" s="272"/>
      <c r="AE1382" s="272"/>
      <c r="AF1382" s="225"/>
      <c r="AG1382" s="273"/>
      <c r="AH1382" s="319"/>
      <c r="AI1382" s="429"/>
      <c r="AJ1382" s="275"/>
    </row>
    <row r="1383" spans="2:45" ht="134.1" customHeight="1" x14ac:dyDescent="0.3">
      <c r="B1383" s="274"/>
      <c r="C1383" s="286"/>
      <c r="D1383" s="318"/>
      <c r="E1383" s="227"/>
      <c r="F1383" s="227"/>
      <c r="G1383" s="227"/>
      <c r="H1383" s="225"/>
      <c r="I1383" s="225"/>
      <c r="J1383" s="11" t="s">
        <v>127</v>
      </c>
      <c r="K1383" s="7" t="s">
        <v>128</v>
      </c>
      <c r="L1383" s="7" t="s">
        <v>85</v>
      </c>
      <c r="M1383" s="63">
        <v>60</v>
      </c>
      <c r="N1383" s="273"/>
      <c r="O1383" s="344"/>
      <c r="P1383" s="225"/>
      <c r="Q1383" s="225"/>
      <c r="R1383" s="274"/>
      <c r="S1383" s="274"/>
      <c r="T1383" s="275"/>
      <c r="U1383" s="275"/>
      <c r="V1383" s="364"/>
      <c r="W1383" s="276"/>
      <c r="X1383" s="276"/>
      <c r="Y1383" s="364"/>
      <c r="Z1383" s="276"/>
      <c r="AA1383" s="276"/>
      <c r="AB1383" s="364"/>
      <c r="AC1383" s="273"/>
      <c r="AD1383" s="272"/>
      <c r="AE1383" s="272"/>
      <c r="AF1383" s="225"/>
      <c r="AG1383" s="273"/>
      <c r="AH1383" s="319"/>
      <c r="AI1383" s="429"/>
      <c r="AJ1383" s="275"/>
    </row>
    <row r="1384" spans="2:45" ht="68.7" customHeight="1" x14ac:dyDescent="0.3">
      <c r="B1384" s="261" t="s">
        <v>1153</v>
      </c>
      <c r="C1384" s="448" t="s">
        <v>895</v>
      </c>
      <c r="D1384" s="261" t="s">
        <v>66</v>
      </c>
      <c r="E1384" s="311" t="s">
        <v>67</v>
      </c>
      <c r="F1384" s="265" t="s">
        <v>132</v>
      </c>
      <c r="G1384" s="265" t="s">
        <v>69</v>
      </c>
      <c r="H1384" s="261" t="s">
        <v>70</v>
      </c>
      <c r="I1384" s="242" t="s">
        <v>98</v>
      </c>
      <c r="J1384" s="11" t="s">
        <v>113</v>
      </c>
      <c r="K1384" s="29" t="s">
        <v>114</v>
      </c>
      <c r="L1384" s="7" t="s">
        <v>115</v>
      </c>
      <c r="M1384" s="7">
        <v>3</v>
      </c>
      <c r="N1384" s="273" t="s">
        <v>108</v>
      </c>
      <c r="O1384" s="448" t="s">
        <v>335</v>
      </c>
      <c r="P1384" s="470" t="s">
        <v>75</v>
      </c>
      <c r="Q1384" s="470" t="s">
        <v>76</v>
      </c>
      <c r="R1384" s="470" t="s">
        <v>77</v>
      </c>
      <c r="S1384" s="274" t="s">
        <v>109</v>
      </c>
      <c r="T1384" s="275">
        <f>V1384+Y1384</f>
        <v>239972</v>
      </c>
      <c r="U1384" s="275" t="s">
        <v>98</v>
      </c>
      <c r="V1384" s="277">
        <v>203976</v>
      </c>
      <c r="W1384" s="276" t="s">
        <v>98</v>
      </c>
      <c r="X1384" s="276" t="s">
        <v>98</v>
      </c>
      <c r="Y1384" s="277">
        <v>35996</v>
      </c>
      <c r="Z1384" s="276" t="s">
        <v>98</v>
      </c>
      <c r="AA1384" s="276" t="s">
        <v>98</v>
      </c>
      <c r="AB1384" s="277">
        <v>59992.94</v>
      </c>
      <c r="AC1384" s="273" t="s">
        <v>80</v>
      </c>
      <c r="AD1384" s="292" t="s">
        <v>98</v>
      </c>
      <c r="AE1384" s="276">
        <f>+V1384+Y1384</f>
        <v>239972</v>
      </c>
      <c r="AF1384" s="275" t="s">
        <v>98</v>
      </c>
      <c r="AG1384" s="276" t="s">
        <v>33</v>
      </c>
      <c r="AH1384" s="435" t="s">
        <v>233</v>
      </c>
      <c r="AI1384" s="435" t="s">
        <v>408</v>
      </c>
      <c r="AJ1384" s="275"/>
    </row>
    <row r="1385" spans="2:45" ht="68.7" customHeight="1" x14ac:dyDescent="0.3">
      <c r="B1385" s="241"/>
      <c r="C1385" s="449"/>
      <c r="D1385" s="241"/>
      <c r="E1385" s="249"/>
      <c r="F1385" s="227"/>
      <c r="G1385" s="227"/>
      <c r="H1385" s="241"/>
      <c r="I1385" s="225"/>
      <c r="J1385" s="11" t="s">
        <v>116</v>
      </c>
      <c r="K1385" s="29" t="s">
        <v>117</v>
      </c>
      <c r="L1385" s="7" t="s">
        <v>85</v>
      </c>
      <c r="M1385" s="7">
        <v>1</v>
      </c>
      <c r="N1385" s="273"/>
      <c r="O1385" s="449"/>
      <c r="P1385" s="252"/>
      <c r="Q1385" s="252"/>
      <c r="R1385" s="252"/>
      <c r="S1385" s="274"/>
      <c r="T1385" s="275"/>
      <c r="U1385" s="275"/>
      <c r="V1385" s="278"/>
      <c r="W1385" s="276"/>
      <c r="X1385" s="276"/>
      <c r="Y1385" s="278"/>
      <c r="Z1385" s="276"/>
      <c r="AA1385" s="276"/>
      <c r="AB1385" s="278"/>
      <c r="AC1385" s="273"/>
      <c r="AD1385" s="257"/>
      <c r="AE1385" s="276"/>
      <c r="AF1385" s="275"/>
      <c r="AG1385" s="276"/>
      <c r="AH1385" s="436"/>
      <c r="AI1385" s="436"/>
      <c r="AJ1385" s="275"/>
    </row>
    <row r="1386" spans="2:45" ht="68.7" customHeight="1" x14ac:dyDescent="0.3">
      <c r="B1386" s="241"/>
      <c r="C1386" s="449"/>
      <c r="D1386" s="241"/>
      <c r="E1386" s="249"/>
      <c r="F1386" s="227"/>
      <c r="G1386" s="227"/>
      <c r="H1386" s="241"/>
      <c r="I1386" s="225"/>
      <c r="J1386" s="11" t="s">
        <v>209</v>
      </c>
      <c r="K1386" s="29" t="s">
        <v>118</v>
      </c>
      <c r="L1386" s="7" t="s">
        <v>119</v>
      </c>
      <c r="M1386" s="7">
        <v>1</v>
      </c>
      <c r="N1386" s="273"/>
      <c r="O1386" s="449"/>
      <c r="P1386" s="252"/>
      <c r="Q1386" s="252"/>
      <c r="R1386" s="252"/>
      <c r="S1386" s="274"/>
      <c r="T1386" s="275"/>
      <c r="U1386" s="275"/>
      <c r="V1386" s="278"/>
      <c r="W1386" s="276"/>
      <c r="X1386" s="276"/>
      <c r="Y1386" s="278"/>
      <c r="Z1386" s="276"/>
      <c r="AA1386" s="276"/>
      <c r="AB1386" s="278"/>
      <c r="AC1386" s="273"/>
      <c r="AD1386" s="257"/>
      <c r="AE1386" s="276"/>
      <c r="AF1386" s="275"/>
      <c r="AG1386" s="276"/>
      <c r="AH1386" s="436"/>
      <c r="AI1386" s="436"/>
      <c r="AJ1386" s="275"/>
    </row>
    <row r="1387" spans="2:45" ht="68.7" customHeight="1" x14ac:dyDescent="0.3">
      <c r="B1387" s="241"/>
      <c r="C1387" s="449"/>
      <c r="D1387" s="241"/>
      <c r="E1387" s="249"/>
      <c r="F1387" s="311"/>
      <c r="G1387" s="311"/>
      <c r="H1387" s="241"/>
      <c r="I1387" s="261"/>
      <c r="J1387" s="28" t="s">
        <v>120</v>
      </c>
      <c r="K1387" s="44" t="s">
        <v>121</v>
      </c>
      <c r="L1387" s="14" t="s">
        <v>119</v>
      </c>
      <c r="M1387" s="7">
        <v>1</v>
      </c>
      <c r="N1387" s="232"/>
      <c r="O1387" s="449"/>
      <c r="P1387" s="252"/>
      <c r="Q1387" s="252"/>
      <c r="R1387" s="252"/>
      <c r="S1387" s="309"/>
      <c r="T1387" s="235"/>
      <c r="U1387" s="235"/>
      <c r="V1387" s="278"/>
      <c r="W1387" s="238"/>
      <c r="X1387" s="238"/>
      <c r="Y1387" s="278"/>
      <c r="Z1387" s="238"/>
      <c r="AA1387" s="238"/>
      <c r="AB1387" s="278"/>
      <c r="AC1387" s="232"/>
      <c r="AD1387" s="257"/>
      <c r="AE1387" s="238"/>
      <c r="AF1387" s="235"/>
      <c r="AG1387" s="238"/>
      <c r="AH1387" s="436"/>
      <c r="AI1387" s="436"/>
      <c r="AJ1387" s="235"/>
    </row>
    <row r="1388" spans="2:45" ht="132" customHeight="1" x14ac:dyDescent="0.3">
      <c r="B1388" s="649" t="s">
        <v>827</v>
      </c>
      <c r="C1388" s="225" t="s">
        <v>842</v>
      </c>
      <c r="D1388" s="649" t="s">
        <v>66</v>
      </c>
      <c r="E1388" s="311" t="s">
        <v>67</v>
      </c>
      <c r="F1388" s="227" t="s">
        <v>134</v>
      </c>
      <c r="G1388" s="227" t="s">
        <v>147</v>
      </c>
      <c r="H1388" s="261" t="s">
        <v>70</v>
      </c>
      <c r="I1388" s="225" t="s">
        <v>79</v>
      </c>
      <c r="J1388" s="11" t="s">
        <v>208</v>
      </c>
      <c r="K1388" s="7" t="s">
        <v>107</v>
      </c>
      <c r="L1388" s="7" t="s">
        <v>86</v>
      </c>
      <c r="M1388" s="7">
        <v>40</v>
      </c>
      <c r="N1388" s="273" t="s">
        <v>108</v>
      </c>
      <c r="O1388" s="318" t="s">
        <v>848</v>
      </c>
      <c r="P1388" s="225" t="s">
        <v>75</v>
      </c>
      <c r="Q1388" s="225" t="s">
        <v>76</v>
      </c>
      <c r="R1388" s="274" t="s">
        <v>77</v>
      </c>
      <c r="S1388" s="274" t="s">
        <v>109</v>
      </c>
      <c r="T1388" s="275">
        <f>Y1388+V1388</f>
        <v>176030.24000000002</v>
      </c>
      <c r="U1388" s="275" t="s">
        <v>98</v>
      </c>
      <c r="V1388" s="315">
        <v>149625.70000000001</v>
      </c>
      <c r="W1388" s="276" t="s">
        <v>98</v>
      </c>
      <c r="X1388" s="276" t="s">
        <v>79</v>
      </c>
      <c r="Y1388" s="315">
        <v>26404.54</v>
      </c>
      <c r="Z1388" s="276" t="s">
        <v>98</v>
      </c>
      <c r="AA1388" s="276" t="s">
        <v>79</v>
      </c>
      <c r="AB1388" s="273">
        <v>14272.73</v>
      </c>
      <c r="AC1388" s="273" t="s">
        <v>149</v>
      </c>
      <c r="AD1388" s="292" t="s">
        <v>98</v>
      </c>
      <c r="AE1388" s="272">
        <f>+V1388+Y1388</f>
        <v>176030.24000000002</v>
      </c>
      <c r="AF1388" s="225" t="s">
        <v>79</v>
      </c>
      <c r="AG1388" s="273" t="s">
        <v>33</v>
      </c>
      <c r="AH1388" s="430" t="s">
        <v>158</v>
      </c>
      <c r="AI1388" s="405" t="s">
        <v>176</v>
      </c>
      <c r="AJ1388" s="275"/>
      <c r="AS1388" s="116"/>
    </row>
    <row r="1389" spans="2:45" ht="68.7" customHeight="1" x14ac:dyDescent="0.3">
      <c r="B1389" s="649"/>
      <c r="C1389" s="225"/>
      <c r="D1389" s="649"/>
      <c r="E1389" s="249"/>
      <c r="F1389" s="227"/>
      <c r="G1389" s="227"/>
      <c r="H1389" s="241"/>
      <c r="I1389" s="225"/>
      <c r="J1389" s="11" t="s">
        <v>111</v>
      </c>
      <c r="K1389" s="7" t="s">
        <v>112</v>
      </c>
      <c r="L1389" s="7" t="s">
        <v>85</v>
      </c>
      <c r="M1389" s="7">
        <v>3</v>
      </c>
      <c r="N1389" s="273"/>
      <c r="O1389" s="318"/>
      <c r="P1389" s="225"/>
      <c r="Q1389" s="225"/>
      <c r="R1389" s="274"/>
      <c r="S1389" s="274"/>
      <c r="T1389" s="275"/>
      <c r="U1389" s="275"/>
      <c r="V1389" s="315"/>
      <c r="W1389" s="276"/>
      <c r="X1389" s="276"/>
      <c r="Y1389" s="315"/>
      <c r="Z1389" s="276"/>
      <c r="AA1389" s="276"/>
      <c r="AB1389" s="273"/>
      <c r="AC1389" s="273"/>
      <c r="AD1389" s="257"/>
      <c r="AE1389" s="272"/>
      <c r="AF1389" s="225"/>
      <c r="AG1389" s="273"/>
      <c r="AH1389" s="405"/>
      <c r="AI1389" s="405"/>
      <c r="AJ1389" s="275"/>
      <c r="AS1389" s="116"/>
    </row>
    <row r="1390" spans="2:45" ht="166.2" customHeight="1" x14ac:dyDescent="0.3">
      <c r="B1390" s="649"/>
      <c r="C1390" s="225"/>
      <c r="D1390" s="681"/>
      <c r="E1390" s="249"/>
      <c r="F1390" s="227"/>
      <c r="G1390" s="227"/>
      <c r="H1390" s="242"/>
      <c r="I1390" s="225"/>
      <c r="J1390" s="11" t="s">
        <v>127</v>
      </c>
      <c r="K1390" s="7" t="s">
        <v>128</v>
      </c>
      <c r="L1390" s="7" t="s">
        <v>85</v>
      </c>
      <c r="M1390" s="63">
        <v>120</v>
      </c>
      <c r="N1390" s="273"/>
      <c r="O1390" s="318"/>
      <c r="P1390" s="225"/>
      <c r="Q1390" s="225"/>
      <c r="R1390" s="274"/>
      <c r="S1390" s="274"/>
      <c r="T1390" s="275"/>
      <c r="U1390" s="275"/>
      <c r="V1390" s="315"/>
      <c r="W1390" s="276"/>
      <c r="X1390" s="276"/>
      <c r="Y1390" s="315"/>
      <c r="Z1390" s="276"/>
      <c r="AA1390" s="276"/>
      <c r="AB1390" s="273"/>
      <c r="AC1390" s="273"/>
      <c r="AD1390" s="258"/>
      <c r="AE1390" s="272"/>
      <c r="AF1390" s="225"/>
      <c r="AG1390" s="273"/>
      <c r="AH1390" s="405"/>
      <c r="AI1390" s="405"/>
      <c r="AJ1390" s="275"/>
    </row>
    <row r="1391" spans="2:45" ht="68.7" customHeight="1" x14ac:dyDescent="0.3">
      <c r="B1391" s="649" t="s">
        <v>828</v>
      </c>
      <c r="C1391" s="225" t="s">
        <v>843</v>
      </c>
      <c r="D1391" s="286" t="s">
        <v>66</v>
      </c>
      <c r="E1391" s="227" t="s">
        <v>67</v>
      </c>
      <c r="F1391" s="227" t="s">
        <v>134</v>
      </c>
      <c r="G1391" s="227" t="s">
        <v>147</v>
      </c>
      <c r="H1391" s="261" t="s">
        <v>70</v>
      </c>
      <c r="I1391" s="225" t="s">
        <v>79</v>
      </c>
      <c r="J1391" s="72" t="s">
        <v>208</v>
      </c>
      <c r="K1391" s="22" t="s">
        <v>107</v>
      </c>
      <c r="L1391" s="22" t="s">
        <v>86</v>
      </c>
      <c r="M1391" s="22">
        <v>40</v>
      </c>
      <c r="N1391" s="273" t="s">
        <v>108</v>
      </c>
      <c r="O1391" s="318" t="s">
        <v>849</v>
      </c>
      <c r="P1391" s="225" t="s">
        <v>75</v>
      </c>
      <c r="Q1391" s="225" t="s">
        <v>76</v>
      </c>
      <c r="R1391" s="274" t="s">
        <v>77</v>
      </c>
      <c r="S1391" s="274" t="s">
        <v>109</v>
      </c>
      <c r="T1391" s="275">
        <f>Y1391+V1391</f>
        <v>209210.34999999998</v>
      </c>
      <c r="U1391" s="275" t="s">
        <v>98</v>
      </c>
      <c r="V1391" s="315">
        <v>177828.8</v>
      </c>
      <c r="W1391" s="276" t="s">
        <v>98</v>
      </c>
      <c r="X1391" s="276" t="s">
        <v>79</v>
      </c>
      <c r="Y1391" s="315">
        <v>31381.55</v>
      </c>
      <c r="Z1391" s="276" t="s">
        <v>98</v>
      </c>
      <c r="AA1391" s="276" t="s">
        <v>79</v>
      </c>
      <c r="AB1391" s="346">
        <v>16963.009999999998</v>
      </c>
      <c r="AC1391" s="273" t="s">
        <v>149</v>
      </c>
      <c r="AD1391" s="292" t="s">
        <v>98</v>
      </c>
      <c r="AE1391" s="272">
        <f>+V1391+Y1391</f>
        <v>209210.34999999998</v>
      </c>
      <c r="AF1391" s="225" t="s">
        <v>79</v>
      </c>
      <c r="AG1391" s="273" t="s">
        <v>33</v>
      </c>
      <c r="AH1391" s="426" t="s">
        <v>158</v>
      </c>
      <c r="AI1391" s="405" t="s">
        <v>176</v>
      </c>
      <c r="AJ1391" s="235"/>
    </row>
    <row r="1392" spans="2:45" ht="68.7" customHeight="1" x14ac:dyDescent="0.3">
      <c r="B1392" s="649"/>
      <c r="C1392" s="225"/>
      <c r="D1392" s="286"/>
      <c r="E1392" s="227"/>
      <c r="F1392" s="227"/>
      <c r="G1392" s="227"/>
      <c r="H1392" s="241"/>
      <c r="I1392" s="225"/>
      <c r="J1392" s="11" t="s">
        <v>111</v>
      </c>
      <c r="K1392" s="7" t="s">
        <v>112</v>
      </c>
      <c r="L1392" s="7" t="s">
        <v>85</v>
      </c>
      <c r="M1392" s="7">
        <v>5</v>
      </c>
      <c r="N1392" s="273"/>
      <c r="O1392" s="318"/>
      <c r="P1392" s="225"/>
      <c r="Q1392" s="225"/>
      <c r="R1392" s="274"/>
      <c r="S1392" s="274"/>
      <c r="T1392" s="275"/>
      <c r="U1392" s="275"/>
      <c r="V1392" s="315"/>
      <c r="W1392" s="276"/>
      <c r="X1392" s="276"/>
      <c r="Y1392" s="315"/>
      <c r="Z1392" s="276"/>
      <c r="AA1392" s="276"/>
      <c r="AB1392" s="346"/>
      <c r="AC1392" s="273"/>
      <c r="AD1392" s="257"/>
      <c r="AE1392" s="272"/>
      <c r="AF1392" s="225"/>
      <c r="AG1392" s="273"/>
      <c r="AH1392" s="273"/>
      <c r="AI1392" s="405"/>
      <c r="AJ1392" s="236"/>
    </row>
    <row r="1393" spans="2:36" ht="157.19999999999999" customHeight="1" x14ac:dyDescent="0.3">
      <c r="B1393" s="649"/>
      <c r="C1393" s="225"/>
      <c r="D1393" s="286"/>
      <c r="E1393" s="227"/>
      <c r="F1393" s="227"/>
      <c r="G1393" s="227"/>
      <c r="H1393" s="242"/>
      <c r="I1393" s="225"/>
      <c r="J1393" s="11" t="s">
        <v>127</v>
      </c>
      <c r="K1393" s="7" t="s">
        <v>128</v>
      </c>
      <c r="L1393" s="7" t="s">
        <v>85</v>
      </c>
      <c r="M1393" s="63">
        <v>300</v>
      </c>
      <c r="N1393" s="273"/>
      <c r="O1393" s="318"/>
      <c r="P1393" s="225"/>
      <c r="Q1393" s="225"/>
      <c r="R1393" s="274"/>
      <c r="S1393" s="274"/>
      <c r="T1393" s="275"/>
      <c r="U1393" s="275"/>
      <c r="V1393" s="315"/>
      <c r="W1393" s="276"/>
      <c r="X1393" s="276"/>
      <c r="Y1393" s="315"/>
      <c r="Z1393" s="276"/>
      <c r="AA1393" s="276"/>
      <c r="AB1393" s="346"/>
      <c r="AC1393" s="273"/>
      <c r="AD1393" s="258"/>
      <c r="AE1393" s="272"/>
      <c r="AF1393" s="225"/>
      <c r="AG1393" s="273"/>
      <c r="AH1393" s="273"/>
      <c r="AI1393" s="405"/>
      <c r="AJ1393" s="237"/>
    </row>
    <row r="1394" spans="2:36" ht="68.7" customHeight="1" x14ac:dyDescent="0.3">
      <c r="B1394" s="649" t="s">
        <v>831</v>
      </c>
      <c r="C1394" s="225" t="s">
        <v>844</v>
      </c>
      <c r="D1394" s="225" t="s">
        <v>66</v>
      </c>
      <c r="E1394" s="227" t="s">
        <v>67</v>
      </c>
      <c r="F1394" s="227" t="s">
        <v>134</v>
      </c>
      <c r="G1394" s="227" t="s">
        <v>147</v>
      </c>
      <c r="H1394" s="261" t="s">
        <v>70</v>
      </c>
      <c r="I1394" s="225" t="s">
        <v>79</v>
      </c>
      <c r="J1394" s="72" t="s">
        <v>208</v>
      </c>
      <c r="K1394" s="22" t="s">
        <v>107</v>
      </c>
      <c r="L1394" s="22" t="s">
        <v>86</v>
      </c>
      <c r="M1394" s="22">
        <v>40</v>
      </c>
      <c r="N1394" s="273" t="s">
        <v>108</v>
      </c>
      <c r="O1394" s="318" t="s">
        <v>849</v>
      </c>
      <c r="P1394" s="225" t="s">
        <v>75</v>
      </c>
      <c r="Q1394" s="225" t="s">
        <v>76</v>
      </c>
      <c r="R1394" s="274" t="s">
        <v>77</v>
      </c>
      <c r="S1394" s="274" t="s">
        <v>109</v>
      </c>
      <c r="T1394" s="275">
        <f>Y1394+V1394</f>
        <v>52200</v>
      </c>
      <c r="U1394" s="275" t="s">
        <v>98</v>
      </c>
      <c r="V1394" s="315">
        <v>44370</v>
      </c>
      <c r="W1394" s="276" t="s">
        <v>98</v>
      </c>
      <c r="X1394" s="276" t="s">
        <v>79</v>
      </c>
      <c r="Y1394" s="315">
        <v>7830</v>
      </c>
      <c r="Z1394" s="276" t="s">
        <v>98</v>
      </c>
      <c r="AA1394" s="276" t="s">
        <v>79</v>
      </c>
      <c r="AB1394" s="273">
        <v>4232.4399999999996</v>
      </c>
      <c r="AC1394" s="273" t="s">
        <v>149</v>
      </c>
      <c r="AD1394" s="292" t="s">
        <v>98</v>
      </c>
      <c r="AE1394" s="272">
        <f>+V1394+Y1394</f>
        <v>52200</v>
      </c>
      <c r="AF1394" s="225" t="s">
        <v>79</v>
      </c>
      <c r="AG1394" s="273" t="s">
        <v>33</v>
      </c>
      <c r="AH1394" s="405" t="s">
        <v>179</v>
      </c>
      <c r="AI1394" s="405" t="s">
        <v>295</v>
      </c>
      <c r="AJ1394" s="235"/>
    </row>
    <row r="1395" spans="2:36" ht="68.7" customHeight="1" x14ac:dyDescent="0.3">
      <c r="B1395" s="649"/>
      <c r="C1395" s="225"/>
      <c r="D1395" s="225"/>
      <c r="E1395" s="227"/>
      <c r="F1395" s="227"/>
      <c r="G1395" s="227"/>
      <c r="H1395" s="241"/>
      <c r="I1395" s="225"/>
      <c r="J1395" s="11" t="s">
        <v>111</v>
      </c>
      <c r="K1395" s="7" t="s">
        <v>112</v>
      </c>
      <c r="L1395" s="7" t="s">
        <v>85</v>
      </c>
      <c r="M1395" s="7">
        <v>2</v>
      </c>
      <c r="N1395" s="273"/>
      <c r="O1395" s="318"/>
      <c r="P1395" s="225"/>
      <c r="Q1395" s="225"/>
      <c r="R1395" s="274"/>
      <c r="S1395" s="274"/>
      <c r="T1395" s="275"/>
      <c r="U1395" s="275"/>
      <c r="V1395" s="315"/>
      <c r="W1395" s="276"/>
      <c r="X1395" s="276"/>
      <c r="Y1395" s="315"/>
      <c r="Z1395" s="276"/>
      <c r="AA1395" s="276"/>
      <c r="AB1395" s="273"/>
      <c r="AC1395" s="273"/>
      <c r="AD1395" s="257"/>
      <c r="AE1395" s="272"/>
      <c r="AF1395" s="225"/>
      <c r="AG1395" s="273"/>
      <c r="AH1395" s="405"/>
      <c r="AI1395" s="405"/>
      <c r="AJ1395" s="236"/>
    </row>
    <row r="1396" spans="2:36" ht="170.1" customHeight="1" x14ac:dyDescent="0.3">
      <c r="B1396" s="649"/>
      <c r="C1396" s="225"/>
      <c r="D1396" s="225"/>
      <c r="E1396" s="227"/>
      <c r="F1396" s="227"/>
      <c r="G1396" s="227"/>
      <c r="H1396" s="242"/>
      <c r="I1396" s="225"/>
      <c r="J1396" s="11" t="s">
        <v>127</v>
      </c>
      <c r="K1396" s="7" t="s">
        <v>128</v>
      </c>
      <c r="L1396" s="7" t="s">
        <v>85</v>
      </c>
      <c r="M1396" s="63">
        <v>26</v>
      </c>
      <c r="N1396" s="273"/>
      <c r="O1396" s="318"/>
      <c r="P1396" s="225"/>
      <c r="Q1396" s="225"/>
      <c r="R1396" s="274"/>
      <c r="S1396" s="274"/>
      <c r="T1396" s="275"/>
      <c r="U1396" s="275"/>
      <c r="V1396" s="315"/>
      <c r="W1396" s="276"/>
      <c r="X1396" s="276"/>
      <c r="Y1396" s="315"/>
      <c r="Z1396" s="276"/>
      <c r="AA1396" s="276"/>
      <c r="AB1396" s="273"/>
      <c r="AC1396" s="273"/>
      <c r="AD1396" s="258"/>
      <c r="AE1396" s="272"/>
      <c r="AF1396" s="225"/>
      <c r="AG1396" s="273"/>
      <c r="AH1396" s="405"/>
      <c r="AI1396" s="405"/>
      <c r="AJ1396" s="237"/>
    </row>
    <row r="1397" spans="2:36" ht="68.7" customHeight="1" x14ac:dyDescent="0.3">
      <c r="B1397" s="649" t="s">
        <v>832</v>
      </c>
      <c r="C1397" s="225" t="s">
        <v>845</v>
      </c>
      <c r="D1397" s="225" t="s">
        <v>66</v>
      </c>
      <c r="E1397" s="227" t="s">
        <v>67</v>
      </c>
      <c r="F1397" s="227" t="s">
        <v>134</v>
      </c>
      <c r="G1397" s="227" t="s">
        <v>147</v>
      </c>
      <c r="H1397" s="261" t="s">
        <v>70</v>
      </c>
      <c r="I1397" s="225" t="s">
        <v>79</v>
      </c>
      <c r="J1397" s="72" t="s">
        <v>208</v>
      </c>
      <c r="K1397" s="22" t="s">
        <v>107</v>
      </c>
      <c r="L1397" s="22" t="s">
        <v>86</v>
      </c>
      <c r="M1397" s="22">
        <v>40</v>
      </c>
      <c r="N1397" s="273" t="s">
        <v>108</v>
      </c>
      <c r="O1397" s="318" t="s">
        <v>849</v>
      </c>
      <c r="P1397" s="225" t="s">
        <v>75</v>
      </c>
      <c r="Q1397" s="225" t="s">
        <v>76</v>
      </c>
      <c r="R1397" s="274" t="s">
        <v>77</v>
      </c>
      <c r="S1397" s="274" t="s">
        <v>109</v>
      </c>
      <c r="T1397" s="275">
        <f>Y1397+V1397</f>
        <v>16400</v>
      </c>
      <c r="U1397" s="275" t="s">
        <v>98</v>
      </c>
      <c r="V1397" s="315">
        <v>13940</v>
      </c>
      <c r="W1397" s="276" t="s">
        <v>98</v>
      </c>
      <c r="X1397" s="276" t="s">
        <v>79</v>
      </c>
      <c r="Y1397" s="315">
        <v>2460</v>
      </c>
      <c r="Z1397" s="276" t="s">
        <v>98</v>
      </c>
      <c r="AA1397" s="276" t="s">
        <v>79</v>
      </c>
      <c r="AB1397" s="347">
        <v>1329.73</v>
      </c>
      <c r="AC1397" s="273" t="s">
        <v>149</v>
      </c>
      <c r="AD1397" s="292" t="s">
        <v>98</v>
      </c>
      <c r="AE1397" s="272">
        <f>+V1397+Y1397</f>
        <v>16400</v>
      </c>
      <c r="AF1397" s="225" t="s">
        <v>79</v>
      </c>
      <c r="AG1397" s="273" t="s">
        <v>33</v>
      </c>
      <c r="AH1397" s="405" t="s">
        <v>179</v>
      </c>
      <c r="AI1397" s="405" t="s">
        <v>295</v>
      </c>
      <c r="AJ1397" s="235"/>
    </row>
    <row r="1398" spans="2:36" ht="68.7" customHeight="1" x14ac:dyDescent="0.3">
      <c r="B1398" s="649"/>
      <c r="C1398" s="225"/>
      <c r="D1398" s="225"/>
      <c r="E1398" s="227"/>
      <c r="F1398" s="227"/>
      <c r="G1398" s="227"/>
      <c r="H1398" s="241"/>
      <c r="I1398" s="225"/>
      <c r="J1398" s="11" t="s">
        <v>111</v>
      </c>
      <c r="K1398" s="7" t="s">
        <v>112</v>
      </c>
      <c r="L1398" s="7" t="s">
        <v>85</v>
      </c>
      <c r="M1398" s="7">
        <v>2</v>
      </c>
      <c r="N1398" s="273"/>
      <c r="O1398" s="318"/>
      <c r="P1398" s="225"/>
      <c r="Q1398" s="225"/>
      <c r="R1398" s="274"/>
      <c r="S1398" s="274"/>
      <c r="T1398" s="275"/>
      <c r="U1398" s="275"/>
      <c r="V1398" s="315"/>
      <c r="W1398" s="276"/>
      <c r="X1398" s="276"/>
      <c r="Y1398" s="315"/>
      <c r="Z1398" s="276"/>
      <c r="AA1398" s="276"/>
      <c r="AB1398" s="347"/>
      <c r="AC1398" s="273"/>
      <c r="AD1398" s="257"/>
      <c r="AE1398" s="272"/>
      <c r="AF1398" s="225"/>
      <c r="AG1398" s="273"/>
      <c r="AH1398" s="405"/>
      <c r="AI1398" s="405"/>
      <c r="AJ1398" s="236"/>
    </row>
    <row r="1399" spans="2:36" ht="161.1" customHeight="1" x14ac:dyDescent="0.3">
      <c r="B1399" s="649"/>
      <c r="C1399" s="225"/>
      <c r="D1399" s="225"/>
      <c r="E1399" s="227"/>
      <c r="F1399" s="227"/>
      <c r="G1399" s="227"/>
      <c r="H1399" s="242"/>
      <c r="I1399" s="225"/>
      <c r="J1399" s="11" t="s">
        <v>127</v>
      </c>
      <c r="K1399" s="7" t="s">
        <v>128</v>
      </c>
      <c r="L1399" s="7" t="s">
        <v>85</v>
      </c>
      <c r="M1399" s="63">
        <v>26</v>
      </c>
      <c r="N1399" s="273"/>
      <c r="O1399" s="318"/>
      <c r="P1399" s="225"/>
      <c r="Q1399" s="225"/>
      <c r="R1399" s="274"/>
      <c r="S1399" s="274"/>
      <c r="T1399" s="275"/>
      <c r="U1399" s="275"/>
      <c r="V1399" s="315"/>
      <c r="W1399" s="276"/>
      <c r="X1399" s="276"/>
      <c r="Y1399" s="315"/>
      <c r="Z1399" s="276"/>
      <c r="AA1399" s="276"/>
      <c r="AB1399" s="347"/>
      <c r="AC1399" s="273"/>
      <c r="AD1399" s="258"/>
      <c r="AE1399" s="272"/>
      <c r="AF1399" s="225"/>
      <c r="AG1399" s="273"/>
      <c r="AH1399" s="405"/>
      <c r="AI1399" s="405"/>
      <c r="AJ1399" s="237"/>
    </row>
    <row r="1400" spans="2:36" ht="128.1" customHeight="1" x14ac:dyDescent="0.3">
      <c r="B1400" s="649" t="s">
        <v>829</v>
      </c>
      <c r="C1400" s="225" t="s">
        <v>846</v>
      </c>
      <c r="D1400" s="225" t="s">
        <v>66</v>
      </c>
      <c r="E1400" s="249" t="s">
        <v>67</v>
      </c>
      <c r="F1400" s="227" t="s">
        <v>134</v>
      </c>
      <c r="G1400" s="227" t="s">
        <v>147</v>
      </c>
      <c r="H1400" s="261" t="s">
        <v>70</v>
      </c>
      <c r="I1400" s="225" t="s">
        <v>79</v>
      </c>
      <c r="J1400" s="72" t="s">
        <v>208</v>
      </c>
      <c r="K1400" s="22" t="s">
        <v>107</v>
      </c>
      <c r="L1400" s="22" t="s">
        <v>86</v>
      </c>
      <c r="M1400" s="22">
        <v>40</v>
      </c>
      <c r="N1400" s="273" t="s">
        <v>108</v>
      </c>
      <c r="O1400" s="318" t="s">
        <v>849</v>
      </c>
      <c r="P1400" s="225" t="s">
        <v>75</v>
      </c>
      <c r="Q1400" s="225" t="s">
        <v>76</v>
      </c>
      <c r="R1400" s="274" t="s">
        <v>77</v>
      </c>
      <c r="S1400" s="274" t="s">
        <v>109</v>
      </c>
      <c r="T1400" s="275">
        <f>Y1400+V1400</f>
        <v>64411.76</v>
      </c>
      <c r="U1400" s="275" t="s">
        <v>98</v>
      </c>
      <c r="V1400" s="315">
        <v>54750</v>
      </c>
      <c r="W1400" s="276" t="s">
        <v>98</v>
      </c>
      <c r="X1400" s="276" t="s">
        <v>79</v>
      </c>
      <c r="Y1400" s="315">
        <v>9661.76</v>
      </c>
      <c r="Z1400" s="276" t="s">
        <v>98</v>
      </c>
      <c r="AA1400" s="276" t="s">
        <v>79</v>
      </c>
      <c r="AB1400" s="347">
        <v>5222.58</v>
      </c>
      <c r="AC1400" s="273" t="s">
        <v>149</v>
      </c>
      <c r="AD1400" s="292" t="s">
        <v>98</v>
      </c>
      <c r="AE1400" s="272">
        <f>+V1400+Y1400</f>
        <v>64411.76</v>
      </c>
      <c r="AF1400" s="225" t="s">
        <v>79</v>
      </c>
      <c r="AG1400" s="273" t="s">
        <v>33</v>
      </c>
      <c r="AH1400" s="405" t="s">
        <v>248</v>
      </c>
      <c r="AI1400" s="405" t="s">
        <v>251</v>
      </c>
      <c r="AJ1400" s="235"/>
    </row>
    <row r="1401" spans="2:36" ht="68.7" customHeight="1" x14ac:dyDescent="0.3">
      <c r="B1401" s="649"/>
      <c r="C1401" s="225"/>
      <c r="D1401" s="225"/>
      <c r="E1401" s="249"/>
      <c r="F1401" s="227"/>
      <c r="G1401" s="227"/>
      <c r="H1401" s="241"/>
      <c r="I1401" s="225"/>
      <c r="J1401" s="11" t="s">
        <v>111</v>
      </c>
      <c r="K1401" s="7" t="s">
        <v>112</v>
      </c>
      <c r="L1401" s="7" t="s">
        <v>85</v>
      </c>
      <c r="M1401" s="7">
        <v>3</v>
      </c>
      <c r="N1401" s="273"/>
      <c r="O1401" s="318"/>
      <c r="P1401" s="225"/>
      <c r="Q1401" s="225"/>
      <c r="R1401" s="274"/>
      <c r="S1401" s="274"/>
      <c r="T1401" s="275"/>
      <c r="U1401" s="275"/>
      <c r="V1401" s="315"/>
      <c r="W1401" s="276"/>
      <c r="X1401" s="276"/>
      <c r="Y1401" s="315"/>
      <c r="Z1401" s="276"/>
      <c r="AA1401" s="276"/>
      <c r="AB1401" s="347"/>
      <c r="AC1401" s="273"/>
      <c r="AD1401" s="257"/>
      <c r="AE1401" s="272"/>
      <c r="AF1401" s="225"/>
      <c r="AG1401" s="273"/>
      <c r="AH1401" s="405"/>
      <c r="AI1401" s="405"/>
      <c r="AJ1401" s="236"/>
    </row>
    <row r="1402" spans="2:36" ht="166.2" customHeight="1" x14ac:dyDescent="0.3">
      <c r="B1402" s="649"/>
      <c r="C1402" s="225"/>
      <c r="D1402" s="225"/>
      <c r="E1402" s="249"/>
      <c r="F1402" s="227"/>
      <c r="G1402" s="227"/>
      <c r="H1402" s="242"/>
      <c r="I1402" s="225"/>
      <c r="J1402" s="11" t="s">
        <v>127</v>
      </c>
      <c r="K1402" s="7" t="s">
        <v>128</v>
      </c>
      <c r="L1402" s="7" t="s">
        <v>85</v>
      </c>
      <c r="M1402" s="63">
        <v>42</v>
      </c>
      <c r="N1402" s="273"/>
      <c r="O1402" s="318"/>
      <c r="P1402" s="225"/>
      <c r="Q1402" s="225"/>
      <c r="R1402" s="274"/>
      <c r="S1402" s="274"/>
      <c r="T1402" s="275"/>
      <c r="U1402" s="275"/>
      <c r="V1402" s="315"/>
      <c r="W1402" s="276"/>
      <c r="X1402" s="276"/>
      <c r="Y1402" s="315"/>
      <c r="Z1402" s="276"/>
      <c r="AA1402" s="276"/>
      <c r="AB1402" s="347"/>
      <c r="AC1402" s="273"/>
      <c r="AD1402" s="258"/>
      <c r="AE1402" s="272"/>
      <c r="AF1402" s="225"/>
      <c r="AG1402" s="273"/>
      <c r="AH1402" s="405"/>
      <c r="AI1402" s="405"/>
      <c r="AJ1402" s="237"/>
    </row>
    <row r="1403" spans="2:36" ht="68.7" customHeight="1" x14ac:dyDescent="0.3">
      <c r="B1403" s="649" t="s">
        <v>830</v>
      </c>
      <c r="C1403" s="225" t="s">
        <v>847</v>
      </c>
      <c r="D1403" s="225" t="s">
        <v>66</v>
      </c>
      <c r="E1403" s="227" t="s">
        <v>67</v>
      </c>
      <c r="F1403" s="227" t="s">
        <v>132</v>
      </c>
      <c r="G1403" s="227" t="s">
        <v>69</v>
      </c>
      <c r="H1403" s="261" t="s">
        <v>70</v>
      </c>
      <c r="I1403" s="261" t="s">
        <v>98</v>
      </c>
      <c r="J1403" s="11" t="s">
        <v>113</v>
      </c>
      <c r="K1403" s="29" t="s">
        <v>114</v>
      </c>
      <c r="L1403" s="7" t="s">
        <v>115</v>
      </c>
      <c r="M1403" s="7">
        <v>2</v>
      </c>
      <c r="N1403" s="273" t="s">
        <v>108</v>
      </c>
      <c r="O1403" s="477" t="s">
        <v>850</v>
      </c>
      <c r="P1403" s="261" t="s">
        <v>75</v>
      </c>
      <c r="Q1403" s="261" t="s">
        <v>76</v>
      </c>
      <c r="R1403" s="261" t="s">
        <v>77</v>
      </c>
      <c r="S1403" s="261" t="s">
        <v>109</v>
      </c>
      <c r="T1403" s="409">
        <f>+V1403+Y1403</f>
        <v>158847.65</v>
      </c>
      <c r="U1403" s="261" t="s">
        <v>98</v>
      </c>
      <c r="V1403" s="315">
        <v>135020.5</v>
      </c>
      <c r="W1403" s="232" t="s">
        <v>98</v>
      </c>
      <c r="X1403" s="232" t="s">
        <v>98</v>
      </c>
      <c r="Y1403" s="315">
        <v>23827.15</v>
      </c>
      <c r="Z1403" s="232" t="s">
        <v>98</v>
      </c>
      <c r="AA1403" s="232" t="s">
        <v>98</v>
      </c>
      <c r="AB1403" s="347">
        <v>12879.54</v>
      </c>
      <c r="AC1403" s="232" t="s">
        <v>80</v>
      </c>
      <c r="AD1403" s="232" t="s">
        <v>98</v>
      </c>
      <c r="AE1403" s="280">
        <f>+V1403+Y1403</f>
        <v>158847.65</v>
      </c>
      <c r="AF1403" s="261" t="s">
        <v>98</v>
      </c>
      <c r="AG1403" s="261" t="s">
        <v>33</v>
      </c>
      <c r="AH1403" s="405" t="s">
        <v>248</v>
      </c>
      <c r="AI1403" s="405" t="s">
        <v>251</v>
      </c>
      <c r="AJ1403" s="235"/>
    </row>
    <row r="1404" spans="2:36" ht="68.7" customHeight="1" x14ac:dyDescent="0.3">
      <c r="B1404" s="649"/>
      <c r="C1404" s="225"/>
      <c r="D1404" s="225"/>
      <c r="E1404" s="227"/>
      <c r="F1404" s="227"/>
      <c r="G1404" s="227"/>
      <c r="H1404" s="241"/>
      <c r="I1404" s="241"/>
      <c r="J1404" s="11" t="s">
        <v>116</v>
      </c>
      <c r="K1404" s="29" t="s">
        <v>117</v>
      </c>
      <c r="L1404" s="7" t="s">
        <v>85</v>
      </c>
      <c r="M1404" s="7">
        <v>2</v>
      </c>
      <c r="N1404" s="273"/>
      <c r="O1404" s="477"/>
      <c r="P1404" s="241"/>
      <c r="Q1404" s="241"/>
      <c r="R1404" s="241"/>
      <c r="S1404" s="241"/>
      <c r="T1404" s="241"/>
      <c r="U1404" s="241"/>
      <c r="V1404" s="315"/>
      <c r="W1404" s="233"/>
      <c r="X1404" s="233"/>
      <c r="Y1404" s="315"/>
      <c r="Z1404" s="233"/>
      <c r="AA1404" s="233"/>
      <c r="AB1404" s="347"/>
      <c r="AC1404" s="233"/>
      <c r="AD1404" s="233"/>
      <c r="AE1404" s="233"/>
      <c r="AF1404" s="241"/>
      <c r="AG1404" s="241"/>
      <c r="AH1404" s="405"/>
      <c r="AI1404" s="405"/>
      <c r="AJ1404" s="236"/>
    </row>
    <row r="1405" spans="2:36" ht="68.7" customHeight="1" x14ac:dyDescent="0.3">
      <c r="B1405" s="649"/>
      <c r="C1405" s="225"/>
      <c r="D1405" s="225"/>
      <c r="E1405" s="227"/>
      <c r="F1405" s="227"/>
      <c r="G1405" s="227"/>
      <c r="H1405" s="241"/>
      <c r="I1405" s="241"/>
      <c r="J1405" s="11" t="s">
        <v>209</v>
      </c>
      <c r="K1405" s="29" t="s">
        <v>118</v>
      </c>
      <c r="L1405" s="7" t="s">
        <v>119</v>
      </c>
      <c r="M1405" s="7">
        <v>2</v>
      </c>
      <c r="N1405" s="273"/>
      <c r="O1405" s="477"/>
      <c r="P1405" s="241"/>
      <c r="Q1405" s="241"/>
      <c r="R1405" s="241"/>
      <c r="S1405" s="241"/>
      <c r="T1405" s="241"/>
      <c r="U1405" s="241"/>
      <c r="V1405" s="315"/>
      <c r="W1405" s="233"/>
      <c r="X1405" s="233"/>
      <c r="Y1405" s="315"/>
      <c r="Z1405" s="233"/>
      <c r="AA1405" s="233"/>
      <c r="AB1405" s="347"/>
      <c r="AC1405" s="233"/>
      <c r="AD1405" s="233"/>
      <c r="AE1405" s="233"/>
      <c r="AF1405" s="241"/>
      <c r="AG1405" s="241"/>
      <c r="AH1405" s="405"/>
      <c r="AI1405" s="405"/>
      <c r="AJ1405" s="236"/>
    </row>
    <row r="1406" spans="2:36" ht="68.7" customHeight="1" x14ac:dyDescent="0.3">
      <c r="B1406" s="649"/>
      <c r="C1406" s="225"/>
      <c r="D1406" s="225"/>
      <c r="E1406" s="227"/>
      <c r="F1406" s="227"/>
      <c r="G1406" s="227"/>
      <c r="H1406" s="242"/>
      <c r="I1406" s="242"/>
      <c r="J1406" s="11" t="s">
        <v>120</v>
      </c>
      <c r="K1406" s="44" t="s">
        <v>121</v>
      </c>
      <c r="L1406" s="14" t="s">
        <v>119</v>
      </c>
      <c r="M1406" s="14">
        <v>2</v>
      </c>
      <c r="N1406" s="232"/>
      <c r="O1406" s="477"/>
      <c r="P1406" s="242"/>
      <c r="Q1406" s="242"/>
      <c r="R1406" s="242"/>
      <c r="S1406" s="242"/>
      <c r="T1406" s="242"/>
      <c r="U1406" s="242"/>
      <c r="V1406" s="315"/>
      <c r="W1406" s="234"/>
      <c r="X1406" s="234"/>
      <c r="Y1406" s="315"/>
      <c r="Z1406" s="234"/>
      <c r="AA1406" s="234"/>
      <c r="AB1406" s="347"/>
      <c r="AC1406" s="234"/>
      <c r="AD1406" s="234"/>
      <c r="AE1406" s="234"/>
      <c r="AF1406" s="242"/>
      <c r="AG1406" s="242"/>
      <c r="AH1406" s="405"/>
      <c r="AI1406" s="405"/>
      <c r="AJ1406" s="237"/>
    </row>
    <row r="1407" spans="2:36" ht="68.7" customHeight="1" x14ac:dyDescent="0.3">
      <c r="B1407" s="261" t="s">
        <v>860</v>
      </c>
      <c r="C1407" s="286" t="s">
        <v>1079</v>
      </c>
      <c r="D1407" s="225" t="s">
        <v>66</v>
      </c>
      <c r="E1407" s="265" t="s">
        <v>67</v>
      </c>
      <c r="F1407" s="265" t="s">
        <v>132</v>
      </c>
      <c r="G1407" s="227" t="s">
        <v>69</v>
      </c>
      <c r="H1407" s="261" t="s">
        <v>70</v>
      </c>
      <c r="I1407" s="261" t="s">
        <v>98</v>
      </c>
      <c r="J1407" s="11" t="s">
        <v>113</v>
      </c>
      <c r="K1407" s="29" t="s">
        <v>114</v>
      </c>
      <c r="L1407" s="7" t="s">
        <v>115</v>
      </c>
      <c r="M1407" s="14">
        <v>2</v>
      </c>
      <c r="N1407" s="232" t="s">
        <v>108</v>
      </c>
      <c r="O1407" s="640" t="s">
        <v>503</v>
      </c>
      <c r="P1407" s="232" t="s">
        <v>75</v>
      </c>
      <c r="Q1407" s="232" t="s">
        <v>76</v>
      </c>
      <c r="R1407" s="232" t="s">
        <v>77</v>
      </c>
      <c r="S1407" s="232" t="s">
        <v>109</v>
      </c>
      <c r="T1407" s="377">
        <f>+V1407+Y1407</f>
        <v>149800</v>
      </c>
      <c r="U1407" s="261">
        <f>+T1407/M1408</f>
        <v>149800</v>
      </c>
      <c r="V1407" s="425">
        <v>127330</v>
      </c>
      <c r="W1407" s="232" t="s">
        <v>98</v>
      </c>
      <c r="X1407" s="232" t="s">
        <v>98</v>
      </c>
      <c r="Y1407" s="425">
        <v>22470</v>
      </c>
      <c r="Z1407" s="232" t="s">
        <v>98</v>
      </c>
      <c r="AA1407" s="232" t="s">
        <v>98</v>
      </c>
      <c r="AB1407" s="425">
        <v>13026.09</v>
      </c>
      <c r="AC1407" s="232" t="s">
        <v>80</v>
      </c>
      <c r="AD1407" s="232" t="s">
        <v>98</v>
      </c>
      <c r="AE1407" s="292">
        <f>+V1407+Y1407</f>
        <v>149800</v>
      </c>
      <c r="AF1407" s="232" t="s">
        <v>98</v>
      </c>
      <c r="AG1407" s="232" t="s">
        <v>33</v>
      </c>
      <c r="AH1407" s="347" t="s">
        <v>869</v>
      </c>
      <c r="AI1407" s="347" t="s">
        <v>870</v>
      </c>
      <c r="AJ1407" s="232"/>
    </row>
    <row r="1408" spans="2:36" ht="68.7" customHeight="1" x14ac:dyDescent="0.3">
      <c r="B1408" s="241"/>
      <c r="C1408" s="286"/>
      <c r="D1408" s="225"/>
      <c r="E1408" s="227"/>
      <c r="F1408" s="227"/>
      <c r="G1408" s="227"/>
      <c r="H1408" s="241"/>
      <c r="I1408" s="241"/>
      <c r="J1408" s="11" t="s">
        <v>116</v>
      </c>
      <c r="K1408" s="29" t="s">
        <v>117</v>
      </c>
      <c r="L1408" s="7" t="s">
        <v>85</v>
      </c>
      <c r="M1408" s="14">
        <v>1</v>
      </c>
      <c r="N1408" s="233"/>
      <c r="O1408" s="640"/>
      <c r="P1408" s="233"/>
      <c r="Q1408" s="233"/>
      <c r="R1408" s="233"/>
      <c r="S1408" s="233"/>
      <c r="T1408" s="241"/>
      <c r="U1408" s="241"/>
      <c r="V1408" s="425"/>
      <c r="W1408" s="233"/>
      <c r="X1408" s="233"/>
      <c r="Y1408" s="425"/>
      <c r="Z1408" s="233"/>
      <c r="AA1408" s="233"/>
      <c r="AB1408" s="425"/>
      <c r="AC1408" s="233"/>
      <c r="AD1408" s="233"/>
      <c r="AE1408" s="233"/>
      <c r="AF1408" s="233"/>
      <c r="AG1408" s="233"/>
      <c r="AH1408" s="347"/>
      <c r="AI1408" s="347"/>
      <c r="AJ1408" s="233"/>
    </row>
    <row r="1409" spans="2:36" ht="68.7" customHeight="1" x14ac:dyDescent="0.3">
      <c r="B1409" s="241"/>
      <c r="C1409" s="286"/>
      <c r="D1409" s="225"/>
      <c r="E1409" s="227"/>
      <c r="F1409" s="227"/>
      <c r="G1409" s="227"/>
      <c r="H1409" s="241"/>
      <c r="I1409" s="241"/>
      <c r="J1409" s="11" t="s">
        <v>209</v>
      </c>
      <c r="K1409" s="29" t="s">
        <v>118</v>
      </c>
      <c r="L1409" s="7" t="s">
        <v>119</v>
      </c>
      <c r="M1409" s="14">
        <v>1</v>
      </c>
      <c r="N1409" s="233"/>
      <c r="O1409" s="640"/>
      <c r="P1409" s="233"/>
      <c r="Q1409" s="233"/>
      <c r="R1409" s="233"/>
      <c r="S1409" s="233"/>
      <c r="T1409" s="241"/>
      <c r="U1409" s="241"/>
      <c r="V1409" s="425"/>
      <c r="W1409" s="233"/>
      <c r="X1409" s="233"/>
      <c r="Y1409" s="425"/>
      <c r="Z1409" s="233"/>
      <c r="AA1409" s="233"/>
      <c r="AB1409" s="425"/>
      <c r="AC1409" s="233"/>
      <c r="AD1409" s="233"/>
      <c r="AE1409" s="233"/>
      <c r="AF1409" s="233"/>
      <c r="AG1409" s="233"/>
      <c r="AH1409" s="347"/>
      <c r="AI1409" s="347"/>
      <c r="AJ1409" s="233"/>
    </row>
    <row r="1410" spans="2:36" ht="68.7" customHeight="1" x14ac:dyDescent="0.3">
      <c r="B1410" s="242"/>
      <c r="C1410" s="286"/>
      <c r="D1410" s="225"/>
      <c r="E1410" s="227"/>
      <c r="F1410" s="311"/>
      <c r="G1410" s="227"/>
      <c r="H1410" s="242"/>
      <c r="I1410" s="242"/>
      <c r="J1410" s="11" t="s">
        <v>120</v>
      </c>
      <c r="K1410" s="29" t="s">
        <v>121</v>
      </c>
      <c r="L1410" s="7" t="s">
        <v>119</v>
      </c>
      <c r="M1410" s="7">
        <v>1</v>
      </c>
      <c r="N1410" s="234"/>
      <c r="O1410" s="640"/>
      <c r="P1410" s="234"/>
      <c r="Q1410" s="234"/>
      <c r="R1410" s="234"/>
      <c r="S1410" s="234"/>
      <c r="T1410" s="242"/>
      <c r="U1410" s="242"/>
      <c r="V1410" s="425"/>
      <c r="W1410" s="234"/>
      <c r="X1410" s="234"/>
      <c r="Y1410" s="425"/>
      <c r="Z1410" s="234"/>
      <c r="AA1410" s="234"/>
      <c r="AB1410" s="425"/>
      <c r="AC1410" s="234"/>
      <c r="AD1410" s="234"/>
      <c r="AE1410" s="234"/>
      <c r="AF1410" s="234"/>
      <c r="AG1410" s="234"/>
      <c r="AH1410" s="347"/>
      <c r="AI1410" s="347"/>
      <c r="AJ1410" s="234"/>
    </row>
    <row r="1411" spans="2:36" ht="125.1" customHeight="1" x14ac:dyDescent="0.3">
      <c r="B1411" s="261" t="s">
        <v>861</v>
      </c>
      <c r="C1411" s="225" t="s">
        <v>1080</v>
      </c>
      <c r="D1411" s="261" t="s">
        <v>88</v>
      </c>
      <c r="E1411" s="261" t="s">
        <v>67</v>
      </c>
      <c r="F1411" s="227" t="s">
        <v>134</v>
      </c>
      <c r="G1411" s="265" t="s">
        <v>147</v>
      </c>
      <c r="H1411" s="261" t="s">
        <v>70</v>
      </c>
      <c r="I1411" s="242" t="s">
        <v>79</v>
      </c>
      <c r="J1411" s="72" t="s">
        <v>208</v>
      </c>
      <c r="K1411" s="22" t="s">
        <v>107</v>
      </c>
      <c r="L1411" s="22" t="s">
        <v>86</v>
      </c>
      <c r="M1411" s="22">
        <v>40</v>
      </c>
      <c r="N1411" s="234" t="s">
        <v>108</v>
      </c>
      <c r="O1411" s="450" t="s">
        <v>503</v>
      </c>
      <c r="P1411" s="242" t="s">
        <v>75</v>
      </c>
      <c r="Q1411" s="242" t="s">
        <v>76</v>
      </c>
      <c r="R1411" s="256" t="s">
        <v>77</v>
      </c>
      <c r="S1411" s="274" t="s">
        <v>109</v>
      </c>
      <c r="T1411" s="275">
        <f>Y1411+V1411</f>
        <v>200053.62</v>
      </c>
      <c r="U1411" s="275">
        <f>+T1411/M1412</f>
        <v>100026.81</v>
      </c>
      <c r="V1411" s="425">
        <v>170045.58</v>
      </c>
      <c r="W1411" s="276" t="s">
        <v>98</v>
      </c>
      <c r="X1411" s="238" t="s">
        <v>79</v>
      </c>
      <c r="Y1411" s="425">
        <v>30008.04</v>
      </c>
      <c r="Z1411" s="276" t="s">
        <v>98</v>
      </c>
      <c r="AA1411" s="276" t="s">
        <v>79</v>
      </c>
      <c r="AB1411" s="425">
        <v>17395.97</v>
      </c>
      <c r="AC1411" s="273" t="s">
        <v>149</v>
      </c>
      <c r="AD1411" s="292" t="s">
        <v>98</v>
      </c>
      <c r="AE1411" s="272">
        <f>+V1411+Y1411</f>
        <v>200053.62</v>
      </c>
      <c r="AF1411" s="225" t="s">
        <v>79</v>
      </c>
      <c r="AG1411" s="273" t="s">
        <v>33</v>
      </c>
      <c r="AH1411" s="347" t="s">
        <v>158</v>
      </c>
      <c r="AI1411" s="347" t="s">
        <v>176</v>
      </c>
      <c r="AJ1411" s="235"/>
    </row>
    <row r="1412" spans="2:36" ht="68.7" customHeight="1" x14ac:dyDescent="0.3">
      <c r="B1412" s="241"/>
      <c r="C1412" s="225"/>
      <c r="D1412" s="241"/>
      <c r="E1412" s="241"/>
      <c r="F1412" s="227"/>
      <c r="G1412" s="227"/>
      <c r="H1412" s="241"/>
      <c r="I1412" s="225"/>
      <c r="J1412" s="11" t="s">
        <v>111</v>
      </c>
      <c r="K1412" s="7" t="s">
        <v>112</v>
      </c>
      <c r="L1412" s="7" t="s">
        <v>85</v>
      </c>
      <c r="M1412" s="7">
        <v>2</v>
      </c>
      <c r="N1412" s="273"/>
      <c r="O1412" s="286"/>
      <c r="P1412" s="225"/>
      <c r="Q1412" s="225"/>
      <c r="R1412" s="274"/>
      <c r="S1412" s="274"/>
      <c r="T1412" s="275"/>
      <c r="U1412" s="275"/>
      <c r="V1412" s="425"/>
      <c r="W1412" s="276"/>
      <c r="X1412" s="239"/>
      <c r="Y1412" s="425"/>
      <c r="Z1412" s="276"/>
      <c r="AA1412" s="276"/>
      <c r="AB1412" s="425"/>
      <c r="AC1412" s="273"/>
      <c r="AD1412" s="257"/>
      <c r="AE1412" s="272"/>
      <c r="AF1412" s="225"/>
      <c r="AG1412" s="273"/>
      <c r="AH1412" s="347"/>
      <c r="AI1412" s="347"/>
      <c r="AJ1412" s="236"/>
    </row>
    <row r="1413" spans="2:36" ht="68.7" customHeight="1" x14ac:dyDescent="0.3">
      <c r="B1413" s="242"/>
      <c r="C1413" s="225"/>
      <c r="D1413" s="242"/>
      <c r="E1413" s="242"/>
      <c r="F1413" s="227"/>
      <c r="G1413" s="227"/>
      <c r="H1413" s="242"/>
      <c r="I1413" s="225"/>
      <c r="J1413" s="11" t="s">
        <v>127</v>
      </c>
      <c r="K1413" s="7" t="s">
        <v>128</v>
      </c>
      <c r="L1413" s="7" t="s">
        <v>85</v>
      </c>
      <c r="M1413" s="63">
        <v>100</v>
      </c>
      <c r="N1413" s="273"/>
      <c r="O1413" s="286"/>
      <c r="P1413" s="225"/>
      <c r="Q1413" s="225"/>
      <c r="R1413" s="274"/>
      <c r="S1413" s="274"/>
      <c r="T1413" s="275"/>
      <c r="U1413" s="275"/>
      <c r="V1413" s="425"/>
      <c r="W1413" s="276"/>
      <c r="X1413" s="240"/>
      <c r="Y1413" s="425"/>
      <c r="Z1413" s="276"/>
      <c r="AA1413" s="276"/>
      <c r="AB1413" s="425"/>
      <c r="AC1413" s="273"/>
      <c r="AD1413" s="258"/>
      <c r="AE1413" s="272"/>
      <c r="AF1413" s="225"/>
      <c r="AG1413" s="273"/>
      <c r="AH1413" s="347"/>
      <c r="AI1413" s="347"/>
      <c r="AJ1413" s="237"/>
    </row>
    <row r="1414" spans="2:36" ht="68.7" customHeight="1" x14ac:dyDescent="0.3">
      <c r="B1414" s="261" t="s">
        <v>862</v>
      </c>
      <c r="C1414" s="225" t="s">
        <v>1081</v>
      </c>
      <c r="D1414" s="225" t="s">
        <v>66</v>
      </c>
      <c r="E1414" s="261" t="s">
        <v>67</v>
      </c>
      <c r="F1414" s="227" t="s">
        <v>134</v>
      </c>
      <c r="G1414" s="227" t="s">
        <v>147</v>
      </c>
      <c r="H1414" s="261" t="s">
        <v>70</v>
      </c>
      <c r="I1414" s="225" t="s">
        <v>79</v>
      </c>
      <c r="J1414" s="72" t="s">
        <v>208</v>
      </c>
      <c r="K1414" s="22" t="s">
        <v>107</v>
      </c>
      <c r="L1414" s="22" t="s">
        <v>86</v>
      </c>
      <c r="M1414" s="22">
        <v>40</v>
      </c>
      <c r="N1414" s="273" t="s">
        <v>108</v>
      </c>
      <c r="O1414" s="286" t="s">
        <v>503</v>
      </c>
      <c r="P1414" s="225" t="s">
        <v>75</v>
      </c>
      <c r="Q1414" s="225" t="s">
        <v>76</v>
      </c>
      <c r="R1414" s="274" t="s">
        <v>77</v>
      </c>
      <c r="S1414" s="274" t="s">
        <v>109</v>
      </c>
      <c r="T1414" s="275">
        <f>Y1414+V1414</f>
        <v>100040.72</v>
      </c>
      <c r="U1414" s="275">
        <f>+T1414/M1415</f>
        <v>100040.72</v>
      </c>
      <c r="V1414" s="425">
        <v>85034.61</v>
      </c>
      <c r="W1414" s="276" t="s">
        <v>98</v>
      </c>
      <c r="X1414" s="238" t="s">
        <v>79</v>
      </c>
      <c r="Y1414" s="425">
        <v>15006.11</v>
      </c>
      <c r="Z1414" s="276" t="s">
        <v>98</v>
      </c>
      <c r="AA1414" s="276" t="s">
        <v>79</v>
      </c>
      <c r="AB1414" s="425">
        <v>8699.19</v>
      </c>
      <c r="AC1414" s="273" t="s">
        <v>149</v>
      </c>
      <c r="AD1414" s="292" t="s">
        <v>98</v>
      </c>
      <c r="AE1414" s="272">
        <f>+V1414+Y1414</f>
        <v>100040.72</v>
      </c>
      <c r="AF1414" s="225" t="s">
        <v>79</v>
      </c>
      <c r="AG1414" s="273" t="s">
        <v>33</v>
      </c>
      <c r="AH1414" s="347" t="s">
        <v>158</v>
      </c>
      <c r="AI1414" s="347" t="s">
        <v>176</v>
      </c>
      <c r="AJ1414" s="235"/>
    </row>
    <row r="1415" spans="2:36" ht="68.7" customHeight="1" x14ac:dyDescent="0.3">
      <c r="B1415" s="241"/>
      <c r="C1415" s="225"/>
      <c r="D1415" s="225"/>
      <c r="E1415" s="241"/>
      <c r="F1415" s="227"/>
      <c r="G1415" s="227"/>
      <c r="H1415" s="241"/>
      <c r="I1415" s="225"/>
      <c r="J1415" s="11" t="s">
        <v>111</v>
      </c>
      <c r="K1415" s="7" t="s">
        <v>112</v>
      </c>
      <c r="L1415" s="7" t="s">
        <v>85</v>
      </c>
      <c r="M1415" s="7">
        <v>1</v>
      </c>
      <c r="N1415" s="273"/>
      <c r="O1415" s="286"/>
      <c r="P1415" s="225"/>
      <c r="Q1415" s="225"/>
      <c r="R1415" s="274"/>
      <c r="S1415" s="274"/>
      <c r="T1415" s="275"/>
      <c r="U1415" s="275"/>
      <c r="V1415" s="425"/>
      <c r="W1415" s="276"/>
      <c r="X1415" s="239"/>
      <c r="Y1415" s="425"/>
      <c r="Z1415" s="276"/>
      <c r="AA1415" s="276"/>
      <c r="AB1415" s="425"/>
      <c r="AC1415" s="273"/>
      <c r="AD1415" s="257"/>
      <c r="AE1415" s="272"/>
      <c r="AF1415" s="225"/>
      <c r="AG1415" s="273"/>
      <c r="AH1415" s="347"/>
      <c r="AI1415" s="347"/>
      <c r="AJ1415" s="236"/>
    </row>
    <row r="1416" spans="2:36" ht="68.7" customHeight="1" x14ac:dyDescent="0.3">
      <c r="B1416" s="242"/>
      <c r="C1416" s="225"/>
      <c r="D1416" s="225"/>
      <c r="E1416" s="242"/>
      <c r="F1416" s="227"/>
      <c r="G1416" s="227"/>
      <c r="H1416" s="242"/>
      <c r="I1416" s="225"/>
      <c r="J1416" s="11" t="s">
        <v>127</v>
      </c>
      <c r="K1416" s="7" t="s">
        <v>128</v>
      </c>
      <c r="L1416" s="7" t="s">
        <v>85</v>
      </c>
      <c r="M1416" s="63">
        <v>60</v>
      </c>
      <c r="N1416" s="273"/>
      <c r="O1416" s="286"/>
      <c r="P1416" s="225"/>
      <c r="Q1416" s="225"/>
      <c r="R1416" s="274"/>
      <c r="S1416" s="274"/>
      <c r="T1416" s="275"/>
      <c r="U1416" s="275"/>
      <c r="V1416" s="425"/>
      <c r="W1416" s="276"/>
      <c r="X1416" s="240"/>
      <c r="Y1416" s="425"/>
      <c r="Z1416" s="276"/>
      <c r="AA1416" s="276"/>
      <c r="AB1416" s="425"/>
      <c r="AC1416" s="273"/>
      <c r="AD1416" s="258"/>
      <c r="AE1416" s="272"/>
      <c r="AF1416" s="225"/>
      <c r="AG1416" s="273"/>
      <c r="AH1416" s="347"/>
      <c r="AI1416" s="347"/>
      <c r="AJ1416" s="237"/>
    </row>
    <row r="1417" spans="2:36" ht="68.7" customHeight="1" x14ac:dyDescent="0.3">
      <c r="B1417" s="261" t="s">
        <v>863</v>
      </c>
      <c r="C1417" s="225" t="s">
        <v>1082</v>
      </c>
      <c r="D1417" s="225" t="s">
        <v>66</v>
      </c>
      <c r="E1417" s="265" t="s">
        <v>67</v>
      </c>
      <c r="F1417" s="265" t="s">
        <v>132</v>
      </c>
      <c r="G1417" s="227" t="s">
        <v>69</v>
      </c>
      <c r="H1417" s="261" t="s">
        <v>70</v>
      </c>
      <c r="I1417" s="261" t="s">
        <v>98</v>
      </c>
      <c r="J1417" s="11" t="s">
        <v>113</v>
      </c>
      <c r="K1417" s="29" t="s">
        <v>114</v>
      </c>
      <c r="L1417" s="7" t="s">
        <v>115</v>
      </c>
      <c r="M1417" s="14">
        <v>2</v>
      </c>
      <c r="N1417" s="232" t="s">
        <v>108</v>
      </c>
      <c r="O1417" s="232" t="s">
        <v>503</v>
      </c>
      <c r="P1417" s="232" t="s">
        <v>75</v>
      </c>
      <c r="Q1417" s="232" t="s">
        <v>76</v>
      </c>
      <c r="R1417" s="232" t="s">
        <v>77</v>
      </c>
      <c r="S1417" s="232" t="s">
        <v>109</v>
      </c>
      <c r="T1417" s="377">
        <f>+V1417+Y1417</f>
        <v>149800</v>
      </c>
      <c r="U1417" s="261">
        <f>+T1417/M1418</f>
        <v>149800</v>
      </c>
      <c r="V1417" s="272">
        <v>127330</v>
      </c>
      <c r="W1417" s="232" t="s">
        <v>98</v>
      </c>
      <c r="X1417" s="232" t="s">
        <v>98</v>
      </c>
      <c r="Y1417" s="272">
        <v>22470</v>
      </c>
      <c r="Z1417" s="232" t="s">
        <v>98</v>
      </c>
      <c r="AA1417" s="232" t="s">
        <v>98</v>
      </c>
      <c r="AB1417" s="272" t="s">
        <v>866</v>
      </c>
      <c r="AC1417" s="232" t="s">
        <v>80</v>
      </c>
      <c r="AD1417" s="232" t="s">
        <v>98</v>
      </c>
      <c r="AE1417" s="292">
        <f>+V1417+Y1417</f>
        <v>149800</v>
      </c>
      <c r="AF1417" s="232" t="s">
        <v>98</v>
      </c>
      <c r="AG1417" s="232" t="s">
        <v>33</v>
      </c>
      <c r="AH1417" s="273" t="s">
        <v>166</v>
      </c>
      <c r="AI1417" s="273" t="s">
        <v>167</v>
      </c>
      <c r="AJ1417" s="232"/>
    </row>
    <row r="1418" spans="2:36" ht="68.7" customHeight="1" x14ac:dyDescent="0.3">
      <c r="B1418" s="241"/>
      <c r="C1418" s="225"/>
      <c r="D1418" s="225"/>
      <c r="E1418" s="227"/>
      <c r="F1418" s="227"/>
      <c r="G1418" s="227"/>
      <c r="H1418" s="241"/>
      <c r="I1418" s="241"/>
      <c r="J1418" s="11" t="s">
        <v>116</v>
      </c>
      <c r="K1418" s="29" t="s">
        <v>117</v>
      </c>
      <c r="L1418" s="7" t="s">
        <v>85</v>
      </c>
      <c r="M1418" s="14">
        <v>1</v>
      </c>
      <c r="N1418" s="233"/>
      <c r="O1418" s="233"/>
      <c r="P1418" s="233"/>
      <c r="Q1418" s="233"/>
      <c r="R1418" s="233"/>
      <c r="S1418" s="233"/>
      <c r="T1418" s="241"/>
      <c r="U1418" s="241"/>
      <c r="V1418" s="272"/>
      <c r="W1418" s="233"/>
      <c r="X1418" s="233"/>
      <c r="Y1418" s="272"/>
      <c r="Z1418" s="233"/>
      <c r="AA1418" s="233"/>
      <c r="AB1418" s="272"/>
      <c r="AC1418" s="233"/>
      <c r="AD1418" s="233"/>
      <c r="AE1418" s="233"/>
      <c r="AF1418" s="233"/>
      <c r="AG1418" s="233"/>
      <c r="AH1418" s="273"/>
      <c r="AI1418" s="273"/>
      <c r="AJ1418" s="233"/>
    </row>
    <row r="1419" spans="2:36" ht="68.7" customHeight="1" x14ac:dyDescent="0.3">
      <c r="B1419" s="241"/>
      <c r="C1419" s="225"/>
      <c r="D1419" s="225"/>
      <c r="E1419" s="227"/>
      <c r="F1419" s="227"/>
      <c r="G1419" s="227"/>
      <c r="H1419" s="241"/>
      <c r="I1419" s="241"/>
      <c r="J1419" s="11" t="s">
        <v>209</v>
      </c>
      <c r="K1419" s="29" t="s">
        <v>118</v>
      </c>
      <c r="L1419" s="7" t="s">
        <v>119</v>
      </c>
      <c r="M1419" s="14">
        <v>1</v>
      </c>
      <c r="N1419" s="233"/>
      <c r="O1419" s="233"/>
      <c r="P1419" s="233"/>
      <c r="Q1419" s="233"/>
      <c r="R1419" s="233"/>
      <c r="S1419" s="233"/>
      <c r="T1419" s="241"/>
      <c r="U1419" s="241"/>
      <c r="V1419" s="272"/>
      <c r="W1419" s="233"/>
      <c r="X1419" s="233"/>
      <c r="Y1419" s="272"/>
      <c r="Z1419" s="233"/>
      <c r="AA1419" s="233"/>
      <c r="AB1419" s="272"/>
      <c r="AC1419" s="233"/>
      <c r="AD1419" s="233"/>
      <c r="AE1419" s="233"/>
      <c r="AF1419" s="233"/>
      <c r="AG1419" s="233"/>
      <c r="AH1419" s="273"/>
      <c r="AI1419" s="273"/>
      <c r="AJ1419" s="233"/>
    </row>
    <row r="1420" spans="2:36" ht="68.7" customHeight="1" x14ac:dyDescent="0.3">
      <c r="B1420" s="242"/>
      <c r="C1420" s="225"/>
      <c r="D1420" s="225"/>
      <c r="E1420" s="227"/>
      <c r="F1420" s="311"/>
      <c r="G1420" s="227"/>
      <c r="H1420" s="242"/>
      <c r="I1420" s="242"/>
      <c r="J1420" s="11" t="s">
        <v>120</v>
      </c>
      <c r="K1420" s="29" t="s">
        <v>121</v>
      </c>
      <c r="L1420" s="7" t="s">
        <v>119</v>
      </c>
      <c r="M1420" s="7">
        <v>1</v>
      </c>
      <c r="N1420" s="234"/>
      <c r="O1420" s="234"/>
      <c r="P1420" s="234"/>
      <c r="Q1420" s="234"/>
      <c r="R1420" s="234"/>
      <c r="S1420" s="234"/>
      <c r="T1420" s="242"/>
      <c r="U1420" s="242"/>
      <c r="V1420" s="272"/>
      <c r="W1420" s="234"/>
      <c r="X1420" s="234"/>
      <c r="Y1420" s="272"/>
      <c r="Z1420" s="234"/>
      <c r="AA1420" s="234"/>
      <c r="AB1420" s="272"/>
      <c r="AC1420" s="234"/>
      <c r="AD1420" s="234"/>
      <c r="AE1420" s="234"/>
      <c r="AF1420" s="234"/>
      <c r="AG1420" s="234"/>
      <c r="AH1420" s="273"/>
      <c r="AI1420" s="273"/>
      <c r="AJ1420" s="234"/>
    </row>
    <row r="1421" spans="2:36" ht="96.6" x14ac:dyDescent="0.3">
      <c r="B1421" s="261" t="s">
        <v>864</v>
      </c>
      <c r="C1421" s="448" t="s">
        <v>1083</v>
      </c>
      <c r="D1421" s="261" t="s">
        <v>66</v>
      </c>
      <c r="E1421" s="261" t="s">
        <v>67</v>
      </c>
      <c r="F1421" s="227" t="s">
        <v>134</v>
      </c>
      <c r="G1421" s="227" t="s">
        <v>147</v>
      </c>
      <c r="H1421" s="261" t="s">
        <v>70</v>
      </c>
      <c r="I1421" s="225" t="s">
        <v>79</v>
      </c>
      <c r="J1421" s="72" t="s">
        <v>208</v>
      </c>
      <c r="K1421" s="22" t="s">
        <v>107</v>
      </c>
      <c r="L1421" s="22" t="s">
        <v>86</v>
      </c>
      <c r="M1421" s="22">
        <v>40</v>
      </c>
      <c r="N1421" s="273" t="s">
        <v>108</v>
      </c>
      <c r="O1421" s="286" t="s">
        <v>503</v>
      </c>
      <c r="P1421" s="225" t="s">
        <v>75</v>
      </c>
      <c r="Q1421" s="225" t="s">
        <v>76</v>
      </c>
      <c r="R1421" s="274" t="s">
        <v>77</v>
      </c>
      <c r="S1421" s="274" t="s">
        <v>109</v>
      </c>
      <c r="T1421" s="275">
        <f>Y1421+V1421</f>
        <v>191300.38999999998</v>
      </c>
      <c r="U1421" s="275">
        <f>+T1421/2</f>
        <v>95650.194999999992</v>
      </c>
      <c r="V1421" s="292">
        <v>162605.32999999999</v>
      </c>
      <c r="W1421" s="276" t="s">
        <v>98</v>
      </c>
      <c r="X1421" s="238" t="s">
        <v>79</v>
      </c>
      <c r="Y1421" s="292">
        <v>28695.06</v>
      </c>
      <c r="Z1421" s="276" t="s">
        <v>98</v>
      </c>
      <c r="AA1421" s="276" t="s">
        <v>79</v>
      </c>
      <c r="AB1421" s="292">
        <v>16634.82</v>
      </c>
      <c r="AC1421" s="273" t="s">
        <v>149</v>
      </c>
      <c r="AD1421" s="292" t="s">
        <v>98</v>
      </c>
      <c r="AE1421" s="272">
        <f>+V1421+Y1421</f>
        <v>191300.38999999998</v>
      </c>
      <c r="AF1421" s="225" t="s">
        <v>79</v>
      </c>
      <c r="AG1421" s="273" t="s">
        <v>33</v>
      </c>
      <c r="AH1421" s="232" t="s">
        <v>166</v>
      </c>
      <c r="AI1421" s="232" t="s">
        <v>167</v>
      </c>
      <c r="AJ1421" s="235"/>
    </row>
    <row r="1422" spans="2:36" ht="68.7" customHeight="1" x14ac:dyDescent="0.3">
      <c r="B1422" s="241"/>
      <c r="C1422" s="449"/>
      <c r="D1422" s="241"/>
      <c r="E1422" s="241"/>
      <c r="F1422" s="227"/>
      <c r="G1422" s="227"/>
      <c r="H1422" s="241"/>
      <c r="I1422" s="225"/>
      <c r="J1422" s="11" t="s">
        <v>111</v>
      </c>
      <c r="K1422" s="7" t="s">
        <v>112</v>
      </c>
      <c r="L1422" s="7" t="s">
        <v>85</v>
      </c>
      <c r="M1422" s="7">
        <v>2</v>
      </c>
      <c r="N1422" s="273"/>
      <c r="O1422" s="286"/>
      <c r="P1422" s="225"/>
      <c r="Q1422" s="225"/>
      <c r="R1422" s="274"/>
      <c r="S1422" s="274"/>
      <c r="T1422" s="275"/>
      <c r="U1422" s="275"/>
      <c r="V1422" s="257"/>
      <c r="W1422" s="276"/>
      <c r="X1422" s="239"/>
      <c r="Y1422" s="257"/>
      <c r="Z1422" s="276"/>
      <c r="AA1422" s="276"/>
      <c r="AB1422" s="257"/>
      <c r="AC1422" s="273"/>
      <c r="AD1422" s="257"/>
      <c r="AE1422" s="272"/>
      <c r="AF1422" s="225"/>
      <c r="AG1422" s="273"/>
      <c r="AH1422" s="233"/>
      <c r="AI1422" s="233"/>
      <c r="AJ1422" s="236"/>
    </row>
    <row r="1423" spans="2:36" ht="68.7" customHeight="1" x14ac:dyDescent="0.3">
      <c r="B1423" s="242"/>
      <c r="C1423" s="450"/>
      <c r="D1423" s="242"/>
      <c r="E1423" s="242"/>
      <c r="F1423" s="227"/>
      <c r="G1423" s="227"/>
      <c r="H1423" s="242"/>
      <c r="I1423" s="225"/>
      <c r="J1423" s="11" t="s">
        <v>127</v>
      </c>
      <c r="K1423" s="7" t="s">
        <v>128</v>
      </c>
      <c r="L1423" s="7" t="s">
        <v>85</v>
      </c>
      <c r="M1423" s="63">
        <v>100</v>
      </c>
      <c r="N1423" s="273"/>
      <c r="O1423" s="286"/>
      <c r="P1423" s="225"/>
      <c r="Q1423" s="225"/>
      <c r="R1423" s="274"/>
      <c r="S1423" s="274"/>
      <c r="T1423" s="275"/>
      <c r="U1423" s="275"/>
      <c r="V1423" s="258"/>
      <c r="W1423" s="276"/>
      <c r="X1423" s="240"/>
      <c r="Y1423" s="258"/>
      <c r="Z1423" s="276"/>
      <c r="AA1423" s="276"/>
      <c r="AB1423" s="258"/>
      <c r="AC1423" s="273"/>
      <c r="AD1423" s="258"/>
      <c r="AE1423" s="272"/>
      <c r="AF1423" s="225"/>
      <c r="AG1423" s="273"/>
      <c r="AH1423" s="234"/>
      <c r="AI1423" s="234"/>
      <c r="AJ1423" s="237"/>
    </row>
    <row r="1424" spans="2:36" ht="96.6" x14ac:dyDescent="0.3">
      <c r="B1424" s="261" t="s">
        <v>865</v>
      </c>
      <c r="C1424" s="225" t="s">
        <v>1084</v>
      </c>
      <c r="D1424" s="225" t="s">
        <v>66</v>
      </c>
      <c r="E1424" s="261" t="s">
        <v>67</v>
      </c>
      <c r="F1424" s="227" t="s">
        <v>134</v>
      </c>
      <c r="G1424" s="227" t="s">
        <v>147</v>
      </c>
      <c r="H1424" s="261" t="s">
        <v>70</v>
      </c>
      <c r="I1424" s="225" t="s">
        <v>79</v>
      </c>
      <c r="J1424" s="72" t="s">
        <v>208</v>
      </c>
      <c r="K1424" s="22" t="s">
        <v>107</v>
      </c>
      <c r="L1424" s="22" t="s">
        <v>86</v>
      </c>
      <c r="M1424" s="22">
        <v>40</v>
      </c>
      <c r="N1424" s="273" t="s">
        <v>108</v>
      </c>
      <c r="O1424" s="286" t="s">
        <v>503</v>
      </c>
      <c r="P1424" s="225" t="s">
        <v>75</v>
      </c>
      <c r="Q1424" s="225" t="s">
        <v>76</v>
      </c>
      <c r="R1424" s="274" t="s">
        <v>77</v>
      </c>
      <c r="S1424" s="274" t="s">
        <v>109</v>
      </c>
      <c r="T1424" s="275">
        <f>Y1424+V1424</f>
        <v>100040.72</v>
      </c>
      <c r="U1424" s="275">
        <f>+T1424/M1425</f>
        <v>100040.72</v>
      </c>
      <c r="V1424" s="272">
        <v>85034.61</v>
      </c>
      <c r="W1424" s="276" t="s">
        <v>98</v>
      </c>
      <c r="X1424" s="238" t="s">
        <v>79</v>
      </c>
      <c r="Y1424" s="272">
        <v>15006.11</v>
      </c>
      <c r="Z1424" s="276" t="s">
        <v>98</v>
      </c>
      <c r="AA1424" s="276" t="s">
        <v>79</v>
      </c>
      <c r="AB1424" s="272" t="s">
        <v>867</v>
      </c>
      <c r="AC1424" s="273" t="s">
        <v>149</v>
      </c>
      <c r="AD1424" s="292" t="s">
        <v>98</v>
      </c>
      <c r="AE1424" s="272">
        <f>+V1424+Y1424</f>
        <v>100040.72</v>
      </c>
      <c r="AF1424" s="225" t="s">
        <v>79</v>
      </c>
      <c r="AG1424" s="273" t="s">
        <v>33</v>
      </c>
      <c r="AH1424" s="232" t="s">
        <v>166</v>
      </c>
      <c r="AI1424" s="232" t="s">
        <v>167</v>
      </c>
      <c r="AJ1424" s="235"/>
    </row>
    <row r="1425" spans="2:36" ht="68.7" customHeight="1" x14ac:dyDescent="0.3">
      <c r="B1425" s="241"/>
      <c r="C1425" s="225"/>
      <c r="D1425" s="225"/>
      <c r="E1425" s="241"/>
      <c r="F1425" s="227"/>
      <c r="G1425" s="227"/>
      <c r="H1425" s="241"/>
      <c r="I1425" s="225"/>
      <c r="J1425" s="11" t="s">
        <v>111</v>
      </c>
      <c r="K1425" s="7" t="s">
        <v>112</v>
      </c>
      <c r="L1425" s="7" t="s">
        <v>85</v>
      </c>
      <c r="M1425" s="7">
        <v>1</v>
      </c>
      <c r="N1425" s="273"/>
      <c r="O1425" s="286"/>
      <c r="P1425" s="225"/>
      <c r="Q1425" s="225"/>
      <c r="R1425" s="274"/>
      <c r="S1425" s="274"/>
      <c r="T1425" s="275"/>
      <c r="U1425" s="275"/>
      <c r="V1425" s="272"/>
      <c r="W1425" s="276"/>
      <c r="X1425" s="239"/>
      <c r="Y1425" s="272"/>
      <c r="Z1425" s="276"/>
      <c r="AA1425" s="276"/>
      <c r="AB1425" s="272"/>
      <c r="AC1425" s="273"/>
      <c r="AD1425" s="257"/>
      <c r="AE1425" s="272"/>
      <c r="AF1425" s="225"/>
      <c r="AG1425" s="273"/>
      <c r="AH1425" s="233"/>
      <c r="AI1425" s="233"/>
      <c r="AJ1425" s="236"/>
    </row>
    <row r="1426" spans="2:36" ht="68.7" customHeight="1" x14ac:dyDescent="0.3">
      <c r="B1426" s="241"/>
      <c r="C1426" s="225"/>
      <c r="D1426" s="225"/>
      <c r="E1426" s="242"/>
      <c r="F1426" s="227"/>
      <c r="G1426" s="227"/>
      <c r="H1426" s="242"/>
      <c r="I1426" s="225"/>
      <c r="J1426" s="11" t="s">
        <v>127</v>
      </c>
      <c r="K1426" s="7" t="s">
        <v>128</v>
      </c>
      <c r="L1426" s="7" t="s">
        <v>85</v>
      </c>
      <c r="M1426" s="63">
        <v>50</v>
      </c>
      <c r="N1426" s="273"/>
      <c r="O1426" s="286"/>
      <c r="P1426" s="225"/>
      <c r="Q1426" s="225"/>
      <c r="R1426" s="274"/>
      <c r="S1426" s="274"/>
      <c r="T1426" s="275"/>
      <c r="U1426" s="275"/>
      <c r="V1426" s="272"/>
      <c r="W1426" s="276"/>
      <c r="X1426" s="240"/>
      <c r="Y1426" s="272"/>
      <c r="Z1426" s="276"/>
      <c r="AA1426" s="276"/>
      <c r="AB1426" s="272"/>
      <c r="AC1426" s="273"/>
      <c r="AD1426" s="258"/>
      <c r="AE1426" s="272"/>
      <c r="AF1426" s="225"/>
      <c r="AG1426" s="273"/>
      <c r="AH1426" s="234"/>
      <c r="AI1426" s="234"/>
      <c r="AJ1426" s="237"/>
    </row>
    <row r="1427" spans="2:36" ht="68.7" customHeight="1" x14ac:dyDescent="0.3">
      <c r="B1427" s="454" t="s">
        <v>1110</v>
      </c>
      <c r="C1427" s="358" t="s">
        <v>1109</v>
      </c>
      <c r="D1427" s="358" t="s">
        <v>66</v>
      </c>
      <c r="E1427" s="291" t="s">
        <v>67</v>
      </c>
      <c r="F1427" s="308" t="s">
        <v>134</v>
      </c>
      <c r="G1427" s="308" t="s">
        <v>147</v>
      </c>
      <c r="H1427" s="291" t="s">
        <v>70</v>
      </c>
      <c r="I1427" s="266" t="s">
        <v>79</v>
      </c>
      <c r="J1427" s="59" t="s">
        <v>208</v>
      </c>
      <c r="K1427" s="60" t="s">
        <v>107</v>
      </c>
      <c r="L1427" s="60" t="s">
        <v>86</v>
      </c>
      <c r="M1427" s="60">
        <v>40</v>
      </c>
      <c r="N1427" s="314" t="s">
        <v>108</v>
      </c>
      <c r="O1427" s="358" t="s">
        <v>503</v>
      </c>
      <c r="P1427" s="266" t="s">
        <v>75</v>
      </c>
      <c r="Q1427" s="266" t="s">
        <v>76</v>
      </c>
      <c r="R1427" s="408" t="s">
        <v>77</v>
      </c>
      <c r="S1427" s="408" t="s">
        <v>109</v>
      </c>
      <c r="T1427" s="312">
        <f>Y1427+V1427</f>
        <v>100040.72</v>
      </c>
      <c r="U1427" s="312">
        <f>+T1427/M1428</f>
        <v>100040.72</v>
      </c>
      <c r="V1427" s="313">
        <v>85034.61</v>
      </c>
      <c r="W1427" s="284" t="s">
        <v>98</v>
      </c>
      <c r="X1427" s="283" t="s">
        <v>79</v>
      </c>
      <c r="Y1427" s="313">
        <v>15006.11</v>
      </c>
      <c r="Z1427" s="284" t="s">
        <v>98</v>
      </c>
      <c r="AA1427" s="284" t="s">
        <v>79</v>
      </c>
      <c r="AB1427" s="313" t="s">
        <v>868</v>
      </c>
      <c r="AC1427" s="314" t="s">
        <v>149</v>
      </c>
      <c r="AD1427" s="293" t="s">
        <v>98</v>
      </c>
      <c r="AE1427" s="313">
        <f>+V1427+Y1427</f>
        <v>100040.72</v>
      </c>
      <c r="AF1427" s="266" t="s">
        <v>79</v>
      </c>
      <c r="AG1427" s="314" t="s">
        <v>33</v>
      </c>
      <c r="AH1427" s="314" t="s">
        <v>251</v>
      </c>
      <c r="AI1427" s="314" t="s">
        <v>253</v>
      </c>
      <c r="AJ1427" s="327"/>
    </row>
    <row r="1428" spans="2:36" ht="68.7" customHeight="1" x14ac:dyDescent="0.3">
      <c r="B1428" s="455"/>
      <c r="C1428" s="358"/>
      <c r="D1428" s="358"/>
      <c r="E1428" s="289"/>
      <c r="F1428" s="308"/>
      <c r="G1428" s="308"/>
      <c r="H1428" s="289"/>
      <c r="I1428" s="266"/>
      <c r="J1428" s="20" t="s">
        <v>111</v>
      </c>
      <c r="K1428" s="27" t="s">
        <v>112</v>
      </c>
      <c r="L1428" s="27" t="s">
        <v>85</v>
      </c>
      <c r="M1428" s="27">
        <v>1</v>
      </c>
      <c r="N1428" s="314"/>
      <c r="O1428" s="358"/>
      <c r="P1428" s="266"/>
      <c r="Q1428" s="266"/>
      <c r="R1428" s="408"/>
      <c r="S1428" s="408"/>
      <c r="T1428" s="312"/>
      <c r="U1428" s="312"/>
      <c r="V1428" s="313"/>
      <c r="W1428" s="284"/>
      <c r="X1428" s="287"/>
      <c r="Y1428" s="313"/>
      <c r="Z1428" s="284"/>
      <c r="AA1428" s="284"/>
      <c r="AB1428" s="313"/>
      <c r="AC1428" s="314"/>
      <c r="AD1428" s="294"/>
      <c r="AE1428" s="313"/>
      <c r="AF1428" s="266"/>
      <c r="AG1428" s="314"/>
      <c r="AH1428" s="314"/>
      <c r="AI1428" s="314"/>
      <c r="AJ1428" s="328"/>
    </row>
    <row r="1429" spans="2:36" ht="68.7" customHeight="1" x14ac:dyDescent="0.3">
      <c r="B1429" s="456"/>
      <c r="C1429" s="358"/>
      <c r="D1429" s="358"/>
      <c r="E1429" s="290"/>
      <c r="F1429" s="308"/>
      <c r="G1429" s="308"/>
      <c r="H1429" s="290"/>
      <c r="I1429" s="266"/>
      <c r="J1429" s="20" t="s">
        <v>127</v>
      </c>
      <c r="K1429" s="27" t="s">
        <v>128</v>
      </c>
      <c r="L1429" s="27" t="s">
        <v>85</v>
      </c>
      <c r="M1429" s="61">
        <v>50</v>
      </c>
      <c r="N1429" s="314"/>
      <c r="O1429" s="358"/>
      <c r="P1429" s="266"/>
      <c r="Q1429" s="266"/>
      <c r="R1429" s="408"/>
      <c r="S1429" s="408"/>
      <c r="T1429" s="312"/>
      <c r="U1429" s="312"/>
      <c r="V1429" s="313"/>
      <c r="W1429" s="284"/>
      <c r="X1429" s="288"/>
      <c r="Y1429" s="313"/>
      <c r="Z1429" s="284"/>
      <c r="AA1429" s="284"/>
      <c r="AB1429" s="313"/>
      <c r="AC1429" s="314"/>
      <c r="AD1429" s="295"/>
      <c r="AE1429" s="313"/>
      <c r="AF1429" s="266"/>
      <c r="AG1429" s="314"/>
      <c r="AH1429" s="314"/>
      <c r="AI1429" s="314"/>
      <c r="AJ1429" s="329"/>
    </row>
    <row r="1430" spans="2:36" ht="68.7" customHeight="1" x14ac:dyDescent="0.3">
      <c r="B1430" s="261" t="s">
        <v>914</v>
      </c>
      <c r="C1430" s="261" t="s">
        <v>898</v>
      </c>
      <c r="D1430" s="225" t="s">
        <v>88</v>
      </c>
      <c r="E1430" s="265" t="s">
        <v>67</v>
      </c>
      <c r="F1430" s="265" t="s">
        <v>132</v>
      </c>
      <c r="G1430" s="227" t="s">
        <v>69</v>
      </c>
      <c r="H1430" s="261" t="s">
        <v>70</v>
      </c>
      <c r="I1430" s="261" t="s">
        <v>98</v>
      </c>
      <c r="J1430" s="11" t="s">
        <v>113</v>
      </c>
      <c r="K1430" s="29" t="s">
        <v>114</v>
      </c>
      <c r="L1430" s="7" t="s">
        <v>115</v>
      </c>
      <c r="M1430" s="14">
        <v>2</v>
      </c>
      <c r="N1430" s="232" t="s">
        <v>108</v>
      </c>
      <c r="O1430" s="261" t="s">
        <v>335</v>
      </c>
      <c r="P1430" s="232" t="s">
        <v>75</v>
      </c>
      <c r="Q1430" s="232" t="s">
        <v>76</v>
      </c>
      <c r="R1430" s="232" t="s">
        <v>77</v>
      </c>
      <c r="S1430" s="232" t="s">
        <v>109</v>
      </c>
      <c r="T1430" s="377">
        <f>+V1430+Y1430</f>
        <v>149800</v>
      </c>
      <c r="U1430" s="261">
        <f>+T1430/M1431</f>
        <v>149800</v>
      </c>
      <c r="V1430" s="272">
        <v>127330</v>
      </c>
      <c r="W1430" s="232" t="s">
        <v>98</v>
      </c>
      <c r="X1430" s="232" t="s">
        <v>98</v>
      </c>
      <c r="Y1430" s="272">
        <v>22470</v>
      </c>
      <c r="Z1430" s="232" t="s">
        <v>98</v>
      </c>
      <c r="AA1430" s="232" t="s">
        <v>98</v>
      </c>
      <c r="AB1430" s="272">
        <v>13026.09</v>
      </c>
      <c r="AC1430" s="232" t="s">
        <v>80</v>
      </c>
      <c r="AD1430" s="232" t="s">
        <v>98</v>
      </c>
      <c r="AE1430" s="292">
        <f>+V1430+Y1430</f>
        <v>149800</v>
      </c>
      <c r="AF1430" s="232" t="s">
        <v>98</v>
      </c>
      <c r="AG1430" s="232" t="s">
        <v>33</v>
      </c>
      <c r="AH1430" s="273" t="s">
        <v>160</v>
      </c>
      <c r="AI1430" s="273" t="s">
        <v>161</v>
      </c>
      <c r="AJ1430" s="232"/>
    </row>
    <row r="1431" spans="2:36" ht="68.7" customHeight="1" x14ac:dyDescent="0.3">
      <c r="B1431" s="241"/>
      <c r="C1431" s="241"/>
      <c r="D1431" s="225"/>
      <c r="E1431" s="227"/>
      <c r="F1431" s="227"/>
      <c r="G1431" s="227"/>
      <c r="H1431" s="241"/>
      <c r="I1431" s="241"/>
      <c r="J1431" s="11" t="s">
        <v>116</v>
      </c>
      <c r="K1431" s="29" t="s">
        <v>117</v>
      </c>
      <c r="L1431" s="7" t="s">
        <v>85</v>
      </c>
      <c r="M1431" s="14">
        <v>1</v>
      </c>
      <c r="N1431" s="233"/>
      <c r="O1431" s="241"/>
      <c r="P1431" s="233"/>
      <c r="Q1431" s="233"/>
      <c r="R1431" s="233"/>
      <c r="S1431" s="233"/>
      <c r="T1431" s="241"/>
      <c r="U1431" s="241"/>
      <c r="V1431" s="272"/>
      <c r="W1431" s="233"/>
      <c r="X1431" s="233"/>
      <c r="Y1431" s="272"/>
      <c r="Z1431" s="233"/>
      <c r="AA1431" s="233"/>
      <c r="AB1431" s="272"/>
      <c r="AC1431" s="233"/>
      <c r="AD1431" s="233"/>
      <c r="AE1431" s="233"/>
      <c r="AF1431" s="233"/>
      <c r="AG1431" s="233"/>
      <c r="AH1431" s="273"/>
      <c r="AI1431" s="273"/>
      <c r="AJ1431" s="233"/>
    </row>
    <row r="1432" spans="2:36" ht="68.7" customHeight="1" x14ac:dyDescent="0.3">
      <c r="B1432" s="241"/>
      <c r="C1432" s="241"/>
      <c r="D1432" s="225"/>
      <c r="E1432" s="227"/>
      <c r="F1432" s="227"/>
      <c r="G1432" s="227"/>
      <c r="H1432" s="241"/>
      <c r="I1432" s="241"/>
      <c r="J1432" s="11" t="s">
        <v>209</v>
      </c>
      <c r="K1432" s="29" t="s">
        <v>118</v>
      </c>
      <c r="L1432" s="7" t="s">
        <v>119</v>
      </c>
      <c r="M1432" s="14">
        <v>1</v>
      </c>
      <c r="N1432" s="233"/>
      <c r="O1432" s="241"/>
      <c r="P1432" s="233"/>
      <c r="Q1432" s="233"/>
      <c r="R1432" s="233"/>
      <c r="S1432" s="233"/>
      <c r="T1432" s="241"/>
      <c r="U1432" s="241"/>
      <c r="V1432" s="272"/>
      <c r="W1432" s="233"/>
      <c r="X1432" s="233"/>
      <c r="Y1432" s="272"/>
      <c r="Z1432" s="233"/>
      <c r="AA1432" s="233"/>
      <c r="AB1432" s="272"/>
      <c r="AC1432" s="233"/>
      <c r="AD1432" s="233"/>
      <c r="AE1432" s="233"/>
      <c r="AF1432" s="233"/>
      <c r="AG1432" s="233"/>
      <c r="AH1432" s="273"/>
      <c r="AI1432" s="273"/>
      <c r="AJ1432" s="233"/>
    </row>
    <row r="1433" spans="2:36" ht="68.7" customHeight="1" x14ac:dyDescent="0.3">
      <c r="B1433" s="242"/>
      <c r="C1433" s="242"/>
      <c r="D1433" s="225"/>
      <c r="E1433" s="227"/>
      <c r="F1433" s="311"/>
      <c r="G1433" s="227"/>
      <c r="H1433" s="242"/>
      <c r="I1433" s="242"/>
      <c r="J1433" s="11" t="s">
        <v>120</v>
      </c>
      <c r="K1433" s="29" t="s">
        <v>121</v>
      </c>
      <c r="L1433" s="7" t="s">
        <v>119</v>
      </c>
      <c r="M1433" s="7">
        <v>1</v>
      </c>
      <c r="N1433" s="234"/>
      <c r="O1433" s="242"/>
      <c r="P1433" s="234"/>
      <c r="Q1433" s="234"/>
      <c r="R1433" s="234"/>
      <c r="S1433" s="234"/>
      <c r="T1433" s="242"/>
      <c r="U1433" s="242"/>
      <c r="V1433" s="272"/>
      <c r="W1433" s="234"/>
      <c r="X1433" s="234"/>
      <c r="Y1433" s="272"/>
      <c r="Z1433" s="234"/>
      <c r="AA1433" s="234"/>
      <c r="AB1433" s="272"/>
      <c r="AC1433" s="234"/>
      <c r="AD1433" s="234"/>
      <c r="AE1433" s="234"/>
      <c r="AF1433" s="234"/>
      <c r="AG1433" s="234"/>
      <c r="AH1433" s="273"/>
      <c r="AI1433" s="273"/>
      <c r="AJ1433" s="234"/>
    </row>
    <row r="1434" spans="2:36" ht="131.1" customHeight="1" x14ac:dyDescent="0.3">
      <c r="B1434" s="16" t="s">
        <v>915</v>
      </c>
      <c r="C1434" s="261" t="s">
        <v>899</v>
      </c>
      <c r="D1434" s="16" t="s">
        <v>88</v>
      </c>
      <c r="E1434" s="261" t="s">
        <v>67</v>
      </c>
      <c r="F1434" s="227" t="s">
        <v>134</v>
      </c>
      <c r="G1434" s="227" t="s">
        <v>147</v>
      </c>
      <c r="H1434" s="261" t="s">
        <v>70</v>
      </c>
      <c r="I1434" s="225" t="s">
        <v>79</v>
      </c>
      <c r="J1434" s="72" t="s">
        <v>208</v>
      </c>
      <c r="K1434" s="22" t="s">
        <v>107</v>
      </c>
      <c r="L1434" s="22" t="s">
        <v>86</v>
      </c>
      <c r="M1434" s="22">
        <v>40</v>
      </c>
      <c r="N1434" s="273" t="s">
        <v>108</v>
      </c>
      <c r="O1434" s="261" t="s">
        <v>901</v>
      </c>
      <c r="P1434" s="225" t="s">
        <v>75</v>
      </c>
      <c r="Q1434" s="225" t="s">
        <v>76</v>
      </c>
      <c r="R1434" s="274" t="s">
        <v>77</v>
      </c>
      <c r="S1434" s="274" t="s">
        <v>109</v>
      </c>
      <c r="T1434" s="275">
        <f>Y1434+V1434</f>
        <v>300135</v>
      </c>
      <c r="U1434" s="275">
        <f>+T1434/M1435</f>
        <v>300135</v>
      </c>
      <c r="V1434" s="272">
        <v>255114.75</v>
      </c>
      <c r="W1434" s="276" t="s">
        <v>98</v>
      </c>
      <c r="X1434" s="238" t="s">
        <v>79</v>
      </c>
      <c r="Y1434" s="272">
        <v>45020.25</v>
      </c>
      <c r="Z1434" s="276" t="s">
        <v>98</v>
      </c>
      <c r="AA1434" s="238" t="s">
        <v>79</v>
      </c>
      <c r="AB1434" s="292">
        <v>26098.7</v>
      </c>
      <c r="AC1434" s="273" t="s">
        <v>149</v>
      </c>
      <c r="AD1434" s="292" t="s">
        <v>98</v>
      </c>
      <c r="AE1434" s="272">
        <f>+V1434+Y1434</f>
        <v>300135</v>
      </c>
      <c r="AF1434" s="225" t="s">
        <v>79</v>
      </c>
      <c r="AG1434" s="273" t="s">
        <v>33</v>
      </c>
      <c r="AH1434" s="273" t="s">
        <v>160</v>
      </c>
      <c r="AI1434" s="273" t="s">
        <v>161</v>
      </c>
      <c r="AJ1434" s="235"/>
    </row>
    <row r="1435" spans="2:36" ht="68.7" customHeight="1" x14ac:dyDescent="0.3">
      <c r="B1435" s="16"/>
      <c r="C1435" s="241"/>
      <c r="D1435" s="16"/>
      <c r="E1435" s="241"/>
      <c r="F1435" s="227"/>
      <c r="G1435" s="227"/>
      <c r="H1435" s="241"/>
      <c r="I1435" s="225"/>
      <c r="J1435" s="11" t="s">
        <v>111</v>
      </c>
      <c r="K1435" s="7" t="s">
        <v>112</v>
      </c>
      <c r="L1435" s="7" t="s">
        <v>85</v>
      </c>
      <c r="M1435" s="14">
        <v>1</v>
      </c>
      <c r="N1435" s="273"/>
      <c r="O1435" s="241"/>
      <c r="P1435" s="225"/>
      <c r="Q1435" s="225"/>
      <c r="R1435" s="274"/>
      <c r="S1435" s="274"/>
      <c r="T1435" s="275"/>
      <c r="U1435" s="275"/>
      <c r="V1435" s="272"/>
      <c r="W1435" s="276"/>
      <c r="X1435" s="239"/>
      <c r="Y1435" s="272"/>
      <c r="Z1435" s="276"/>
      <c r="AA1435" s="239"/>
      <c r="AB1435" s="257"/>
      <c r="AC1435" s="273"/>
      <c r="AD1435" s="257"/>
      <c r="AE1435" s="272"/>
      <c r="AF1435" s="225"/>
      <c r="AG1435" s="273"/>
      <c r="AH1435" s="273"/>
      <c r="AI1435" s="273"/>
      <c r="AJ1435" s="236"/>
    </row>
    <row r="1436" spans="2:36" ht="150.6" customHeight="1" x14ac:dyDescent="0.3">
      <c r="B1436" s="16"/>
      <c r="C1436" s="242"/>
      <c r="D1436" s="16"/>
      <c r="E1436" s="242"/>
      <c r="F1436" s="227"/>
      <c r="G1436" s="227"/>
      <c r="H1436" s="242"/>
      <c r="I1436" s="225"/>
      <c r="J1436" s="11" t="s">
        <v>127</v>
      </c>
      <c r="K1436" s="7" t="s">
        <v>128</v>
      </c>
      <c r="L1436" s="7" t="s">
        <v>85</v>
      </c>
      <c r="M1436" s="7">
        <v>150</v>
      </c>
      <c r="N1436" s="273"/>
      <c r="O1436" s="242"/>
      <c r="P1436" s="225"/>
      <c r="Q1436" s="225"/>
      <c r="R1436" s="274"/>
      <c r="S1436" s="274"/>
      <c r="T1436" s="275"/>
      <c r="U1436" s="275"/>
      <c r="V1436" s="272"/>
      <c r="W1436" s="276"/>
      <c r="X1436" s="240"/>
      <c r="Y1436" s="272"/>
      <c r="Z1436" s="276"/>
      <c r="AA1436" s="240"/>
      <c r="AB1436" s="258"/>
      <c r="AC1436" s="273"/>
      <c r="AD1436" s="258"/>
      <c r="AE1436" s="272"/>
      <c r="AF1436" s="225"/>
      <c r="AG1436" s="273"/>
      <c r="AH1436" s="273"/>
      <c r="AI1436" s="273"/>
      <c r="AJ1436" s="237"/>
    </row>
    <row r="1437" spans="2:36" ht="126.6" customHeight="1" x14ac:dyDescent="0.3">
      <c r="B1437" s="261" t="s">
        <v>916</v>
      </c>
      <c r="C1437" s="261" t="s">
        <v>900</v>
      </c>
      <c r="D1437" s="261" t="s">
        <v>66</v>
      </c>
      <c r="E1437" s="261" t="s">
        <v>67</v>
      </c>
      <c r="F1437" s="227" t="s">
        <v>134</v>
      </c>
      <c r="G1437" s="227" t="s">
        <v>147</v>
      </c>
      <c r="H1437" s="261" t="s">
        <v>70</v>
      </c>
      <c r="I1437" s="225" t="s">
        <v>79</v>
      </c>
      <c r="J1437" s="72" t="s">
        <v>208</v>
      </c>
      <c r="K1437" s="22" t="s">
        <v>107</v>
      </c>
      <c r="L1437" s="22" t="s">
        <v>86</v>
      </c>
      <c r="M1437" s="22">
        <v>40</v>
      </c>
      <c r="N1437" s="273" t="s">
        <v>108</v>
      </c>
      <c r="O1437" s="261" t="s">
        <v>901</v>
      </c>
      <c r="P1437" s="225" t="s">
        <v>75</v>
      </c>
      <c r="Q1437" s="225" t="s">
        <v>76</v>
      </c>
      <c r="R1437" s="274" t="s">
        <v>77</v>
      </c>
      <c r="S1437" s="274" t="s">
        <v>109</v>
      </c>
      <c r="T1437" s="275">
        <f>Y1437+V1437</f>
        <v>100045</v>
      </c>
      <c r="U1437" s="275">
        <f>+T1437/M1438</f>
        <v>100045</v>
      </c>
      <c r="V1437" s="272">
        <v>85038.25</v>
      </c>
      <c r="W1437" s="276" t="s">
        <v>98</v>
      </c>
      <c r="X1437" s="238" t="s">
        <v>79</v>
      </c>
      <c r="Y1437" s="272">
        <v>15006.75</v>
      </c>
      <c r="Z1437" s="276" t="s">
        <v>98</v>
      </c>
      <c r="AA1437" s="238" t="s">
        <v>79</v>
      </c>
      <c r="AB1437" s="292">
        <v>8699.57</v>
      </c>
      <c r="AC1437" s="273" t="s">
        <v>149</v>
      </c>
      <c r="AD1437" s="292" t="s">
        <v>98</v>
      </c>
      <c r="AE1437" s="272">
        <f>+V1437+Y1437</f>
        <v>100045</v>
      </c>
      <c r="AF1437" s="225" t="s">
        <v>79</v>
      </c>
      <c r="AG1437" s="273" t="s">
        <v>33</v>
      </c>
      <c r="AH1437" s="273" t="s">
        <v>248</v>
      </c>
      <c r="AI1437" s="273" t="s">
        <v>251</v>
      </c>
      <c r="AJ1437" s="235"/>
    </row>
    <row r="1438" spans="2:36" ht="68.7" customHeight="1" x14ac:dyDescent="0.3">
      <c r="B1438" s="241"/>
      <c r="C1438" s="241"/>
      <c r="D1438" s="241"/>
      <c r="E1438" s="241"/>
      <c r="F1438" s="227"/>
      <c r="G1438" s="227"/>
      <c r="H1438" s="241"/>
      <c r="I1438" s="225"/>
      <c r="J1438" s="11" t="s">
        <v>111</v>
      </c>
      <c r="K1438" s="7" t="s">
        <v>112</v>
      </c>
      <c r="L1438" s="7" t="s">
        <v>85</v>
      </c>
      <c r="M1438" s="7">
        <v>1</v>
      </c>
      <c r="N1438" s="273"/>
      <c r="O1438" s="241"/>
      <c r="P1438" s="225"/>
      <c r="Q1438" s="225"/>
      <c r="R1438" s="274"/>
      <c r="S1438" s="274"/>
      <c r="T1438" s="275"/>
      <c r="U1438" s="275"/>
      <c r="V1438" s="272"/>
      <c r="W1438" s="276"/>
      <c r="X1438" s="239"/>
      <c r="Y1438" s="272"/>
      <c r="Z1438" s="276"/>
      <c r="AA1438" s="239"/>
      <c r="AB1438" s="257"/>
      <c r="AC1438" s="273"/>
      <c r="AD1438" s="257"/>
      <c r="AE1438" s="272"/>
      <c r="AF1438" s="225"/>
      <c r="AG1438" s="273"/>
      <c r="AH1438" s="273"/>
      <c r="AI1438" s="273"/>
      <c r="AJ1438" s="236"/>
    </row>
    <row r="1439" spans="2:36" ht="143.69999999999999" customHeight="1" x14ac:dyDescent="0.3">
      <c r="B1439" s="242"/>
      <c r="C1439" s="242"/>
      <c r="D1439" s="242"/>
      <c r="E1439" s="242"/>
      <c r="F1439" s="227"/>
      <c r="G1439" s="227"/>
      <c r="H1439" s="242"/>
      <c r="I1439" s="225"/>
      <c r="J1439" s="11" t="s">
        <v>127</v>
      </c>
      <c r="K1439" s="7" t="s">
        <v>128</v>
      </c>
      <c r="L1439" s="7" t="s">
        <v>85</v>
      </c>
      <c r="M1439" s="63">
        <v>50</v>
      </c>
      <c r="N1439" s="273"/>
      <c r="O1439" s="242"/>
      <c r="P1439" s="225"/>
      <c r="Q1439" s="225"/>
      <c r="R1439" s="274"/>
      <c r="S1439" s="274"/>
      <c r="T1439" s="275"/>
      <c r="U1439" s="275"/>
      <c r="V1439" s="272"/>
      <c r="W1439" s="276"/>
      <c r="X1439" s="240"/>
      <c r="Y1439" s="272"/>
      <c r="Z1439" s="276"/>
      <c r="AA1439" s="240"/>
      <c r="AB1439" s="258"/>
      <c r="AC1439" s="273"/>
      <c r="AD1439" s="258"/>
      <c r="AE1439" s="272"/>
      <c r="AF1439" s="225"/>
      <c r="AG1439" s="273"/>
      <c r="AH1439" s="273"/>
      <c r="AI1439" s="273"/>
      <c r="AJ1439" s="237"/>
    </row>
    <row r="1440" spans="2:36" ht="68.7" customHeight="1" x14ac:dyDescent="0.3">
      <c r="B1440" s="291" t="s">
        <v>1183</v>
      </c>
      <c r="C1440" s="291" t="s">
        <v>898</v>
      </c>
      <c r="D1440" s="291" t="s">
        <v>66</v>
      </c>
      <c r="E1440" s="307" t="s">
        <v>67</v>
      </c>
      <c r="F1440" s="307" t="s">
        <v>132</v>
      </c>
      <c r="G1440" s="308" t="s">
        <v>69</v>
      </c>
      <c r="H1440" s="291" t="s">
        <v>70</v>
      </c>
      <c r="I1440" s="291" t="s">
        <v>98</v>
      </c>
      <c r="J1440" s="20" t="s">
        <v>113</v>
      </c>
      <c r="K1440" s="183" t="s">
        <v>114</v>
      </c>
      <c r="L1440" s="27" t="s">
        <v>115</v>
      </c>
      <c r="M1440" s="57">
        <v>2</v>
      </c>
      <c r="N1440" s="285" t="s">
        <v>108</v>
      </c>
      <c r="O1440" s="291" t="s">
        <v>335</v>
      </c>
      <c r="P1440" s="285" t="s">
        <v>75</v>
      </c>
      <c r="Q1440" s="285" t="s">
        <v>76</v>
      </c>
      <c r="R1440" s="285" t="s">
        <v>77</v>
      </c>
      <c r="S1440" s="285" t="s">
        <v>109</v>
      </c>
      <c r="T1440" s="353">
        <f>+V1440+Y1440</f>
        <v>149800</v>
      </c>
      <c r="U1440" s="291">
        <f>+T1440/M1441</f>
        <v>149800</v>
      </c>
      <c r="V1440" s="313">
        <v>127330</v>
      </c>
      <c r="W1440" s="285" t="s">
        <v>98</v>
      </c>
      <c r="X1440" s="285" t="s">
        <v>98</v>
      </c>
      <c r="Y1440" s="313">
        <v>22470</v>
      </c>
      <c r="Z1440" s="285" t="s">
        <v>98</v>
      </c>
      <c r="AA1440" s="285" t="s">
        <v>98</v>
      </c>
      <c r="AB1440" s="313">
        <v>13026.09</v>
      </c>
      <c r="AC1440" s="285" t="s">
        <v>80</v>
      </c>
      <c r="AD1440" s="285" t="s">
        <v>98</v>
      </c>
      <c r="AE1440" s="293">
        <f>+V1440+Y1440</f>
        <v>149800</v>
      </c>
      <c r="AF1440" s="285" t="s">
        <v>98</v>
      </c>
      <c r="AG1440" s="285" t="s">
        <v>33</v>
      </c>
      <c r="AH1440" s="314" t="s">
        <v>160</v>
      </c>
      <c r="AI1440" s="314" t="s">
        <v>161</v>
      </c>
      <c r="AJ1440" s="285"/>
    </row>
    <row r="1441" spans="2:36" ht="68.7" customHeight="1" x14ac:dyDescent="0.3">
      <c r="B1441" s="289"/>
      <c r="C1441" s="289"/>
      <c r="D1441" s="289"/>
      <c r="E1441" s="308"/>
      <c r="F1441" s="308"/>
      <c r="G1441" s="308"/>
      <c r="H1441" s="289"/>
      <c r="I1441" s="289"/>
      <c r="J1441" s="20" t="s">
        <v>116</v>
      </c>
      <c r="K1441" s="183" t="s">
        <v>117</v>
      </c>
      <c r="L1441" s="27" t="s">
        <v>85</v>
      </c>
      <c r="M1441" s="57">
        <v>1</v>
      </c>
      <c r="N1441" s="296"/>
      <c r="O1441" s="289"/>
      <c r="P1441" s="296"/>
      <c r="Q1441" s="296"/>
      <c r="R1441" s="296"/>
      <c r="S1441" s="296"/>
      <c r="T1441" s="289"/>
      <c r="U1441" s="289"/>
      <c r="V1441" s="313"/>
      <c r="W1441" s="296"/>
      <c r="X1441" s="296"/>
      <c r="Y1441" s="313"/>
      <c r="Z1441" s="296"/>
      <c r="AA1441" s="296"/>
      <c r="AB1441" s="313"/>
      <c r="AC1441" s="296"/>
      <c r="AD1441" s="296"/>
      <c r="AE1441" s="296"/>
      <c r="AF1441" s="296"/>
      <c r="AG1441" s="296"/>
      <c r="AH1441" s="314"/>
      <c r="AI1441" s="314"/>
      <c r="AJ1441" s="296"/>
    </row>
    <row r="1442" spans="2:36" ht="68.7" customHeight="1" x14ac:dyDescent="0.3">
      <c r="B1442" s="289"/>
      <c r="C1442" s="289"/>
      <c r="D1442" s="289"/>
      <c r="E1442" s="308"/>
      <c r="F1442" s="308"/>
      <c r="G1442" s="308"/>
      <c r="H1442" s="289"/>
      <c r="I1442" s="289"/>
      <c r="J1442" s="20" t="s">
        <v>209</v>
      </c>
      <c r="K1442" s="183" t="s">
        <v>118</v>
      </c>
      <c r="L1442" s="27" t="s">
        <v>119</v>
      </c>
      <c r="M1442" s="57">
        <v>1</v>
      </c>
      <c r="N1442" s="296"/>
      <c r="O1442" s="289"/>
      <c r="P1442" s="296"/>
      <c r="Q1442" s="296"/>
      <c r="R1442" s="296"/>
      <c r="S1442" s="296"/>
      <c r="T1442" s="289"/>
      <c r="U1442" s="289"/>
      <c r="V1442" s="313"/>
      <c r="W1442" s="296"/>
      <c r="X1442" s="296"/>
      <c r="Y1442" s="313"/>
      <c r="Z1442" s="296"/>
      <c r="AA1442" s="296"/>
      <c r="AB1442" s="313"/>
      <c r="AC1442" s="296"/>
      <c r="AD1442" s="296"/>
      <c r="AE1442" s="296"/>
      <c r="AF1442" s="296"/>
      <c r="AG1442" s="296"/>
      <c r="AH1442" s="314"/>
      <c r="AI1442" s="314"/>
      <c r="AJ1442" s="296"/>
    </row>
    <row r="1443" spans="2:36" ht="68.7" customHeight="1" x14ac:dyDescent="0.3">
      <c r="B1443" s="290"/>
      <c r="C1443" s="290"/>
      <c r="D1443" s="290"/>
      <c r="E1443" s="308"/>
      <c r="F1443" s="305"/>
      <c r="G1443" s="308"/>
      <c r="H1443" s="290"/>
      <c r="I1443" s="290"/>
      <c r="J1443" s="20" t="s">
        <v>120</v>
      </c>
      <c r="K1443" s="183" t="s">
        <v>121</v>
      </c>
      <c r="L1443" s="27" t="s">
        <v>119</v>
      </c>
      <c r="M1443" s="27">
        <v>1</v>
      </c>
      <c r="N1443" s="297"/>
      <c r="O1443" s="290"/>
      <c r="P1443" s="297"/>
      <c r="Q1443" s="297"/>
      <c r="R1443" s="297"/>
      <c r="S1443" s="297"/>
      <c r="T1443" s="290"/>
      <c r="U1443" s="290"/>
      <c r="V1443" s="313"/>
      <c r="W1443" s="297"/>
      <c r="X1443" s="297"/>
      <c r="Y1443" s="313"/>
      <c r="Z1443" s="297"/>
      <c r="AA1443" s="297"/>
      <c r="AB1443" s="313"/>
      <c r="AC1443" s="297"/>
      <c r="AD1443" s="297"/>
      <c r="AE1443" s="297"/>
      <c r="AF1443" s="297"/>
      <c r="AG1443" s="297"/>
      <c r="AH1443" s="314"/>
      <c r="AI1443" s="314"/>
      <c r="AJ1443" s="297"/>
    </row>
    <row r="1444" spans="2:36" ht="133.5" customHeight="1" x14ac:dyDescent="0.3">
      <c r="B1444" s="291" t="s">
        <v>1184</v>
      </c>
      <c r="C1444" s="291" t="s">
        <v>900</v>
      </c>
      <c r="D1444" s="291" t="s">
        <v>66</v>
      </c>
      <c r="E1444" s="291" t="s">
        <v>67</v>
      </c>
      <c r="F1444" s="308" t="s">
        <v>134</v>
      </c>
      <c r="G1444" s="308" t="s">
        <v>147</v>
      </c>
      <c r="H1444" s="291" t="s">
        <v>70</v>
      </c>
      <c r="I1444" s="266" t="s">
        <v>79</v>
      </c>
      <c r="J1444" s="59" t="s">
        <v>208</v>
      </c>
      <c r="K1444" s="60" t="s">
        <v>107</v>
      </c>
      <c r="L1444" s="60" t="s">
        <v>86</v>
      </c>
      <c r="M1444" s="60">
        <v>40</v>
      </c>
      <c r="N1444" s="314" t="s">
        <v>108</v>
      </c>
      <c r="O1444" s="291" t="s">
        <v>901</v>
      </c>
      <c r="P1444" s="266" t="s">
        <v>75</v>
      </c>
      <c r="Q1444" s="266" t="s">
        <v>76</v>
      </c>
      <c r="R1444" s="408" t="s">
        <v>77</v>
      </c>
      <c r="S1444" s="408" t="s">
        <v>109</v>
      </c>
      <c r="T1444" s="312">
        <f>Y1444+V1444</f>
        <v>200090</v>
      </c>
      <c r="U1444" s="312">
        <f>+T1444/M1445</f>
        <v>200090</v>
      </c>
      <c r="V1444" s="313">
        <v>170076.5</v>
      </c>
      <c r="W1444" s="284" t="s">
        <v>98</v>
      </c>
      <c r="X1444" s="283" t="s">
        <v>79</v>
      </c>
      <c r="Y1444" s="313">
        <v>30013.5</v>
      </c>
      <c r="Z1444" s="284" t="s">
        <v>98</v>
      </c>
      <c r="AA1444" s="283" t="s">
        <v>79</v>
      </c>
      <c r="AB1444" s="293">
        <v>17399.13</v>
      </c>
      <c r="AC1444" s="314" t="s">
        <v>149</v>
      </c>
      <c r="AD1444" s="293" t="s">
        <v>98</v>
      </c>
      <c r="AE1444" s="313">
        <f>+V1444+Y1444</f>
        <v>200090</v>
      </c>
      <c r="AF1444" s="266" t="s">
        <v>79</v>
      </c>
      <c r="AG1444" s="314" t="s">
        <v>33</v>
      </c>
      <c r="AH1444" s="314" t="s">
        <v>248</v>
      </c>
      <c r="AI1444" s="314" t="s">
        <v>251</v>
      </c>
      <c r="AJ1444" s="327"/>
    </row>
    <row r="1445" spans="2:36" ht="68.7" customHeight="1" x14ac:dyDescent="0.3">
      <c r="B1445" s="289"/>
      <c r="C1445" s="289"/>
      <c r="D1445" s="289"/>
      <c r="E1445" s="289"/>
      <c r="F1445" s="308"/>
      <c r="G1445" s="308"/>
      <c r="H1445" s="289"/>
      <c r="I1445" s="266"/>
      <c r="J1445" s="20" t="s">
        <v>111</v>
      </c>
      <c r="K1445" s="27" t="s">
        <v>112</v>
      </c>
      <c r="L1445" s="27" t="s">
        <v>85</v>
      </c>
      <c r="M1445" s="27">
        <v>1</v>
      </c>
      <c r="N1445" s="314"/>
      <c r="O1445" s="289"/>
      <c r="P1445" s="266"/>
      <c r="Q1445" s="266"/>
      <c r="R1445" s="408"/>
      <c r="S1445" s="408"/>
      <c r="T1445" s="312"/>
      <c r="U1445" s="312"/>
      <c r="V1445" s="313"/>
      <c r="W1445" s="284"/>
      <c r="X1445" s="287"/>
      <c r="Y1445" s="313"/>
      <c r="Z1445" s="284"/>
      <c r="AA1445" s="287"/>
      <c r="AB1445" s="294"/>
      <c r="AC1445" s="314"/>
      <c r="AD1445" s="294"/>
      <c r="AE1445" s="313"/>
      <c r="AF1445" s="266"/>
      <c r="AG1445" s="314"/>
      <c r="AH1445" s="314"/>
      <c r="AI1445" s="314"/>
      <c r="AJ1445" s="328"/>
    </row>
    <row r="1446" spans="2:36" ht="145.5" customHeight="1" x14ac:dyDescent="0.3">
      <c r="B1446" s="290"/>
      <c r="C1446" s="290"/>
      <c r="D1446" s="290"/>
      <c r="E1446" s="290"/>
      <c r="F1446" s="308"/>
      <c r="G1446" s="308"/>
      <c r="H1446" s="290"/>
      <c r="I1446" s="266"/>
      <c r="J1446" s="20" t="s">
        <v>127</v>
      </c>
      <c r="K1446" s="27" t="s">
        <v>128</v>
      </c>
      <c r="L1446" s="27" t="s">
        <v>85</v>
      </c>
      <c r="M1446" s="61">
        <v>50</v>
      </c>
      <c r="N1446" s="314"/>
      <c r="O1446" s="290"/>
      <c r="P1446" s="266"/>
      <c r="Q1446" s="266"/>
      <c r="R1446" s="408"/>
      <c r="S1446" s="408"/>
      <c r="T1446" s="312"/>
      <c r="U1446" s="312"/>
      <c r="V1446" s="313"/>
      <c r="W1446" s="284"/>
      <c r="X1446" s="288"/>
      <c r="Y1446" s="313"/>
      <c r="Z1446" s="284"/>
      <c r="AA1446" s="288"/>
      <c r="AB1446" s="295"/>
      <c r="AC1446" s="314"/>
      <c r="AD1446" s="295"/>
      <c r="AE1446" s="313"/>
      <c r="AF1446" s="266"/>
      <c r="AG1446" s="314"/>
      <c r="AH1446" s="314"/>
      <c r="AI1446" s="314"/>
      <c r="AJ1446" s="329"/>
    </row>
    <row r="1447" spans="2:36" ht="124.2" customHeight="1" x14ac:dyDescent="0.3">
      <c r="B1447" s="261" t="s">
        <v>917</v>
      </c>
      <c r="C1447" s="261" t="s">
        <v>900</v>
      </c>
      <c r="D1447" s="261" t="s">
        <v>66</v>
      </c>
      <c r="E1447" s="261" t="s">
        <v>67</v>
      </c>
      <c r="F1447" s="227" t="s">
        <v>134</v>
      </c>
      <c r="G1447" s="227" t="s">
        <v>147</v>
      </c>
      <c r="H1447" s="261" t="s">
        <v>70</v>
      </c>
      <c r="I1447" s="225" t="s">
        <v>79</v>
      </c>
      <c r="J1447" s="72" t="s">
        <v>208</v>
      </c>
      <c r="K1447" s="22" t="s">
        <v>107</v>
      </c>
      <c r="L1447" s="22" t="s">
        <v>86</v>
      </c>
      <c r="M1447" s="22">
        <v>40</v>
      </c>
      <c r="N1447" s="273" t="s">
        <v>108</v>
      </c>
      <c r="O1447" s="261" t="s">
        <v>901</v>
      </c>
      <c r="P1447" s="225" t="s">
        <v>75</v>
      </c>
      <c r="Q1447" s="225" t="s">
        <v>76</v>
      </c>
      <c r="R1447" s="274" t="s">
        <v>77</v>
      </c>
      <c r="S1447" s="274" t="s">
        <v>109</v>
      </c>
      <c r="T1447" s="275">
        <f>Y1447+V1447</f>
        <v>200090</v>
      </c>
      <c r="U1447" s="275">
        <f>+T1447</f>
        <v>200090</v>
      </c>
      <c r="V1447" s="272">
        <v>170076.5</v>
      </c>
      <c r="W1447" s="276" t="s">
        <v>98</v>
      </c>
      <c r="X1447" s="238" t="s">
        <v>79</v>
      </c>
      <c r="Y1447" s="272">
        <v>30013.5</v>
      </c>
      <c r="Z1447" s="276" t="s">
        <v>98</v>
      </c>
      <c r="AA1447" s="238" t="s">
        <v>79</v>
      </c>
      <c r="AB1447" s="292">
        <v>17399.13</v>
      </c>
      <c r="AC1447" s="273" t="s">
        <v>149</v>
      </c>
      <c r="AD1447" s="292" t="s">
        <v>98</v>
      </c>
      <c r="AE1447" s="272">
        <f>+V1447+Y1447</f>
        <v>200090</v>
      </c>
      <c r="AF1447" s="225" t="s">
        <v>79</v>
      </c>
      <c r="AG1447" s="273" t="s">
        <v>33</v>
      </c>
      <c r="AH1447" s="273" t="s">
        <v>167</v>
      </c>
      <c r="AI1447" s="273" t="s">
        <v>407</v>
      </c>
      <c r="AJ1447" s="235"/>
    </row>
    <row r="1448" spans="2:36" ht="68.7" customHeight="1" x14ac:dyDescent="0.3">
      <c r="B1448" s="241"/>
      <c r="C1448" s="241"/>
      <c r="D1448" s="241"/>
      <c r="E1448" s="241"/>
      <c r="F1448" s="227"/>
      <c r="G1448" s="227"/>
      <c r="H1448" s="241"/>
      <c r="I1448" s="225"/>
      <c r="J1448" s="11" t="s">
        <v>111</v>
      </c>
      <c r="K1448" s="7" t="s">
        <v>112</v>
      </c>
      <c r="L1448" s="7" t="s">
        <v>85</v>
      </c>
      <c r="M1448" s="7">
        <v>1</v>
      </c>
      <c r="N1448" s="273"/>
      <c r="O1448" s="241"/>
      <c r="P1448" s="225"/>
      <c r="Q1448" s="225"/>
      <c r="R1448" s="274"/>
      <c r="S1448" s="274"/>
      <c r="T1448" s="275"/>
      <c r="U1448" s="275"/>
      <c r="V1448" s="272"/>
      <c r="W1448" s="276"/>
      <c r="X1448" s="239"/>
      <c r="Y1448" s="272"/>
      <c r="Z1448" s="276"/>
      <c r="AA1448" s="239"/>
      <c r="AB1448" s="257"/>
      <c r="AC1448" s="273"/>
      <c r="AD1448" s="257"/>
      <c r="AE1448" s="272"/>
      <c r="AF1448" s="225"/>
      <c r="AG1448" s="273"/>
      <c r="AH1448" s="273"/>
      <c r="AI1448" s="273"/>
      <c r="AJ1448" s="236"/>
    </row>
    <row r="1449" spans="2:36" ht="140.69999999999999" customHeight="1" x14ac:dyDescent="0.3">
      <c r="B1449" s="242"/>
      <c r="C1449" s="242"/>
      <c r="D1449" s="242"/>
      <c r="E1449" s="242"/>
      <c r="F1449" s="227"/>
      <c r="G1449" s="227"/>
      <c r="H1449" s="242"/>
      <c r="I1449" s="225"/>
      <c r="J1449" s="11" t="s">
        <v>127</v>
      </c>
      <c r="K1449" s="7" t="s">
        <v>128</v>
      </c>
      <c r="L1449" s="7" t="s">
        <v>85</v>
      </c>
      <c r="M1449" s="63">
        <v>100</v>
      </c>
      <c r="N1449" s="273"/>
      <c r="O1449" s="242"/>
      <c r="P1449" s="225"/>
      <c r="Q1449" s="225"/>
      <c r="R1449" s="274"/>
      <c r="S1449" s="274"/>
      <c r="T1449" s="275"/>
      <c r="U1449" s="275"/>
      <c r="V1449" s="272"/>
      <c r="W1449" s="276"/>
      <c r="X1449" s="240"/>
      <c r="Y1449" s="272"/>
      <c r="Z1449" s="276"/>
      <c r="AA1449" s="240"/>
      <c r="AB1449" s="258"/>
      <c r="AC1449" s="273"/>
      <c r="AD1449" s="258"/>
      <c r="AE1449" s="272"/>
      <c r="AF1449" s="225"/>
      <c r="AG1449" s="273"/>
      <c r="AH1449" s="273"/>
      <c r="AI1449" s="273"/>
      <c r="AJ1449" s="237"/>
    </row>
    <row r="1450" spans="2:36" ht="68.7" customHeight="1" x14ac:dyDescent="0.3">
      <c r="B1450" s="261" t="s">
        <v>918</v>
      </c>
      <c r="C1450" s="261" t="s">
        <v>900</v>
      </c>
      <c r="D1450" s="261" t="s">
        <v>66</v>
      </c>
      <c r="E1450" s="261" t="s">
        <v>67</v>
      </c>
      <c r="F1450" s="227" t="s">
        <v>134</v>
      </c>
      <c r="G1450" s="227" t="s">
        <v>147</v>
      </c>
      <c r="H1450" s="261" t="s">
        <v>70</v>
      </c>
      <c r="I1450" s="225" t="s">
        <v>79</v>
      </c>
      <c r="J1450" s="72" t="s">
        <v>208</v>
      </c>
      <c r="K1450" s="22" t="s">
        <v>107</v>
      </c>
      <c r="L1450" s="22" t="s">
        <v>86</v>
      </c>
      <c r="M1450" s="22">
        <v>40</v>
      </c>
      <c r="N1450" s="273" t="s">
        <v>108</v>
      </c>
      <c r="O1450" s="261" t="s">
        <v>901</v>
      </c>
      <c r="P1450" s="225" t="s">
        <v>75</v>
      </c>
      <c r="Q1450" s="225" t="s">
        <v>76</v>
      </c>
      <c r="R1450" s="274" t="s">
        <v>77</v>
      </c>
      <c r="S1450" s="274" t="s">
        <v>109</v>
      </c>
      <c r="T1450" s="275">
        <f>Y1450+V1450</f>
        <v>124061.6</v>
      </c>
      <c r="U1450" s="275" t="s">
        <v>98</v>
      </c>
      <c r="V1450" s="272">
        <v>105452.36</v>
      </c>
      <c r="W1450" s="276" t="s">
        <v>98</v>
      </c>
      <c r="X1450" s="238" t="s">
        <v>79</v>
      </c>
      <c r="Y1450" s="272">
        <v>18609.240000000002</v>
      </c>
      <c r="Z1450" s="276" t="s">
        <v>98</v>
      </c>
      <c r="AA1450" s="238" t="s">
        <v>79</v>
      </c>
      <c r="AB1450" s="292">
        <v>10787.97</v>
      </c>
      <c r="AC1450" s="273" t="s">
        <v>149</v>
      </c>
      <c r="AD1450" s="292" t="s">
        <v>98</v>
      </c>
      <c r="AE1450" s="272">
        <f>+V1450+Y1450</f>
        <v>124061.6</v>
      </c>
      <c r="AF1450" s="225" t="s">
        <v>79</v>
      </c>
      <c r="AG1450" s="273" t="s">
        <v>33</v>
      </c>
      <c r="AH1450" s="273" t="s">
        <v>167</v>
      </c>
      <c r="AI1450" s="273" t="s">
        <v>407</v>
      </c>
      <c r="AJ1450" s="235"/>
    </row>
    <row r="1451" spans="2:36" ht="68.7" customHeight="1" x14ac:dyDescent="0.3">
      <c r="B1451" s="241"/>
      <c r="C1451" s="241"/>
      <c r="D1451" s="241"/>
      <c r="E1451" s="241"/>
      <c r="F1451" s="227"/>
      <c r="G1451" s="227"/>
      <c r="H1451" s="241"/>
      <c r="I1451" s="225"/>
      <c r="J1451" s="11" t="s">
        <v>111</v>
      </c>
      <c r="K1451" s="7" t="s">
        <v>112</v>
      </c>
      <c r="L1451" s="7" t="s">
        <v>85</v>
      </c>
      <c r="M1451" s="7">
        <v>1</v>
      </c>
      <c r="N1451" s="273"/>
      <c r="O1451" s="241"/>
      <c r="P1451" s="225"/>
      <c r="Q1451" s="225"/>
      <c r="R1451" s="274"/>
      <c r="S1451" s="274"/>
      <c r="T1451" s="275"/>
      <c r="U1451" s="275"/>
      <c r="V1451" s="272"/>
      <c r="W1451" s="276"/>
      <c r="X1451" s="239"/>
      <c r="Y1451" s="272"/>
      <c r="Z1451" s="276"/>
      <c r="AA1451" s="239"/>
      <c r="AB1451" s="257"/>
      <c r="AC1451" s="273"/>
      <c r="AD1451" s="257"/>
      <c r="AE1451" s="272"/>
      <c r="AF1451" s="225"/>
      <c r="AG1451" s="273"/>
      <c r="AH1451" s="273"/>
      <c r="AI1451" s="273"/>
      <c r="AJ1451" s="236"/>
    </row>
    <row r="1452" spans="2:36" ht="156" customHeight="1" x14ac:dyDescent="0.3">
      <c r="B1452" s="242"/>
      <c r="C1452" s="242"/>
      <c r="D1452" s="242"/>
      <c r="E1452" s="242"/>
      <c r="F1452" s="227"/>
      <c r="G1452" s="227"/>
      <c r="H1452" s="242"/>
      <c r="I1452" s="225"/>
      <c r="J1452" s="11" t="s">
        <v>127</v>
      </c>
      <c r="K1452" s="7" t="s">
        <v>128</v>
      </c>
      <c r="L1452" s="7" t="s">
        <v>85</v>
      </c>
      <c r="M1452" s="63">
        <v>80</v>
      </c>
      <c r="N1452" s="273"/>
      <c r="O1452" s="242"/>
      <c r="P1452" s="225"/>
      <c r="Q1452" s="225"/>
      <c r="R1452" s="274"/>
      <c r="S1452" s="274"/>
      <c r="T1452" s="275"/>
      <c r="U1452" s="275"/>
      <c r="V1452" s="272"/>
      <c r="W1452" s="276"/>
      <c r="X1452" s="240"/>
      <c r="Y1452" s="272"/>
      <c r="Z1452" s="276"/>
      <c r="AA1452" s="240"/>
      <c r="AB1452" s="258"/>
      <c r="AC1452" s="273"/>
      <c r="AD1452" s="258"/>
      <c r="AE1452" s="272"/>
      <c r="AF1452" s="225"/>
      <c r="AG1452" s="273"/>
      <c r="AH1452" s="273"/>
      <c r="AI1452" s="273"/>
      <c r="AJ1452" s="237"/>
    </row>
    <row r="1453" spans="2:36" ht="68.7" customHeight="1" x14ac:dyDescent="0.3">
      <c r="B1453" s="261" t="s">
        <v>991</v>
      </c>
      <c r="C1453" s="261" t="s">
        <v>898</v>
      </c>
      <c r="D1453" s="261" t="s">
        <v>66</v>
      </c>
      <c r="E1453" s="265" t="s">
        <v>67</v>
      </c>
      <c r="F1453" s="265" t="s">
        <v>132</v>
      </c>
      <c r="G1453" s="227" t="s">
        <v>69</v>
      </c>
      <c r="H1453" s="261" t="s">
        <v>70</v>
      </c>
      <c r="I1453" s="261" t="s">
        <v>98</v>
      </c>
      <c r="J1453" s="11" t="s">
        <v>113</v>
      </c>
      <c r="K1453" s="29" t="s">
        <v>114</v>
      </c>
      <c r="L1453" s="7" t="s">
        <v>115</v>
      </c>
      <c r="M1453" s="14">
        <v>2</v>
      </c>
      <c r="N1453" s="232" t="s">
        <v>108</v>
      </c>
      <c r="O1453" s="261" t="s">
        <v>335</v>
      </c>
      <c r="P1453" s="232" t="s">
        <v>75</v>
      </c>
      <c r="Q1453" s="232" t="s">
        <v>76</v>
      </c>
      <c r="R1453" s="232" t="s">
        <v>77</v>
      </c>
      <c r="S1453" s="232" t="s">
        <v>109</v>
      </c>
      <c r="T1453" s="377">
        <f>+V1453+Y1453</f>
        <v>149800</v>
      </c>
      <c r="U1453" s="409">
        <f>+T1453/M1454</f>
        <v>74900</v>
      </c>
      <c r="V1453" s="272">
        <v>127330</v>
      </c>
      <c r="W1453" s="232" t="s">
        <v>98</v>
      </c>
      <c r="X1453" s="232" t="s">
        <v>98</v>
      </c>
      <c r="Y1453" s="272">
        <v>22470</v>
      </c>
      <c r="Z1453" s="232" t="s">
        <v>98</v>
      </c>
      <c r="AA1453" s="232" t="s">
        <v>98</v>
      </c>
      <c r="AB1453" s="272">
        <v>13026.09</v>
      </c>
      <c r="AC1453" s="232" t="s">
        <v>80</v>
      </c>
      <c r="AD1453" s="232" t="s">
        <v>98</v>
      </c>
      <c r="AE1453" s="292">
        <f>+V1453+Y1453</f>
        <v>149800</v>
      </c>
      <c r="AF1453" s="232" t="s">
        <v>98</v>
      </c>
      <c r="AG1453" s="232" t="s">
        <v>33</v>
      </c>
      <c r="AH1453" s="273" t="s">
        <v>248</v>
      </c>
      <c r="AI1453" s="273" t="s">
        <v>251</v>
      </c>
      <c r="AJ1453" s="232"/>
    </row>
    <row r="1454" spans="2:36" ht="68.7" customHeight="1" x14ac:dyDescent="0.3">
      <c r="B1454" s="241"/>
      <c r="C1454" s="241"/>
      <c r="D1454" s="241"/>
      <c r="E1454" s="227"/>
      <c r="F1454" s="227"/>
      <c r="G1454" s="227"/>
      <c r="H1454" s="241"/>
      <c r="I1454" s="241"/>
      <c r="J1454" s="11" t="s">
        <v>116</v>
      </c>
      <c r="K1454" s="29" t="s">
        <v>117</v>
      </c>
      <c r="L1454" s="7" t="s">
        <v>85</v>
      </c>
      <c r="M1454" s="14">
        <v>2</v>
      </c>
      <c r="N1454" s="233"/>
      <c r="O1454" s="241"/>
      <c r="P1454" s="233"/>
      <c r="Q1454" s="233"/>
      <c r="R1454" s="233"/>
      <c r="S1454" s="233"/>
      <c r="T1454" s="241"/>
      <c r="U1454" s="442"/>
      <c r="V1454" s="272"/>
      <c r="W1454" s="233"/>
      <c r="X1454" s="233"/>
      <c r="Y1454" s="272"/>
      <c r="Z1454" s="233"/>
      <c r="AA1454" s="233"/>
      <c r="AB1454" s="272"/>
      <c r="AC1454" s="233"/>
      <c r="AD1454" s="233"/>
      <c r="AE1454" s="233"/>
      <c r="AF1454" s="233"/>
      <c r="AG1454" s="233"/>
      <c r="AH1454" s="273"/>
      <c r="AI1454" s="273"/>
      <c r="AJ1454" s="233"/>
    </row>
    <row r="1455" spans="2:36" ht="68.7" customHeight="1" x14ac:dyDescent="0.3">
      <c r="B1455" s="241"/>
      <c r="C1455" s="241"/>
      <c r="D1455" s="241"/>
      <c r="E1455" s="227"/>
      <c r="F1455" s="227"/>
      <c r="G1455" s="227"/>
      <c r="H1455" s="241"/>
      <c r="I1455" s="241"/>
      <c r="J1455" s="11" t="s">
        <v>209</v>
      </c>
      <c r="K1455" s="29" t="s">
        <v>118</v>
      </c>
      <c r="L1455" s="7" t="s">
        <v>119</v>
      </c>
      <c r="M1455" s="14">
        <v>2</v>
      </c>
      <c r="N1455" s="233"/>
      <c r="O1455" s="241"/>
      <c r="P1455" s="233"/>
      <c r="Q1455" s="233"/>
      <c r="R1455" s="233"/>
      <c r="S1455" s="233"/>
      <c r="T1455" s="241"/>
      <c r="U1455" s="442"/>
      <c r="V1455" s="272"/>
      <c r="W1455" s="233"/>
      <c r="X1455" s="233"/>
      <c r="Y1455" s="272"/>
      <c r="Z1455" s="233"/>
      <c r="AA1455" s="233"/>
      <c r="AB1455" s="272"/>
      <c r="AC1455" s="233"/>
      <c r="AD1455" s="233"/>
      <c r="AE1455" s="233"/>
      <c r="AF1455" s="233"/>
      <c r="AG1455" s="233"/>
      <c r="AH1455" s="273"/>
      <c r="AI1455" s="273"/>
      <c r="AJ1455" s="233"/>
    </row>
    <row r="1456" spans="2:36" ht="68.7" customHeight="1" x14ac:dyDescent="0.3">
      <c r="B1456" s="242"/>
      <c r="C1456" s="242"/>
      <c r="D1456" s="242"/>
      <c r="E1456" s="227"/>
      <c r="F1456" s="311"/>
      <c r="G1456" s="227"/>
      <c r="H1456" s="242"/>
      <c r="I1456" s="242"/>
      <c r="J1456" s="11" t="s">
        <v>120</v>
      </c>
      <c r="K1456" s="29" t="s">
        <v>121</v>
      </c>
      <c r="L1456" s="7" t="s">
        <v>119</v>
      </c>
      <c r="M1456" s="7">
        <v>2</v>
      </c>
      <c r="N1456" s="234"/>
      <c r="O1456" s="242"/>
      <c r="P1456" s="234"/>
      <c r="Q1456" s="234"/>
      <c r="R1456" s="234"/>
      <c r="S1456" s="234"/>
      <c r="T1456" s="242"/>
      <c r="U1456" s="417"/>
      <c r="V1456" s="272"/>
      <c r="W1456" s="234"/>
      <c r="X1456" s="234"/>
      <c r="Y1456" s="272"/>
      <c r="Z1456" s="234"/>
      <c r="AA1456" s="234"/>
      <c r="AB1456" s="272"/>
      <c r="AC1456" s="234"/>
      <c r="AD1456" s="234"/>
      <c r="AE1456" s="234"/>
      <c r="AF1456" s="234"/>
      <c r="AG1456" s="234"/>
      <c r="AH1456" s="273"/>
      <c r="AI1456" s="273"/>
      <c r="AJ1456" s="234"/>
    </row>
    <row r="1457" spans="2:36" ht="68.7" customHeight="1" x14ac:dyDescent="0.3">
      <c r="B1457" s="225" t="s">
        <v>698</v>
      </c>
      <c r="C1457" s="225" t="s">
        <v>729</v>
      </c>
      <c r="D1457" s="225" t="s">
        <v>66</v>
      </c>
      <c r="E1457" s="227" t="s">
        <v>760</v>
      </c>
      <c r="F1457" s="227" t="s">
        <v>134</v>
      </c>
      <c r="G1457" s="227" t="s">
        <v>706</v>
      </c>
      <c r="H1457" s="261" t="s">
        <v>70</v>
      </c>
      <c r="I1457" s="225" t="s">
        <v>98</v>
      </c>
      <c r="J1457" s="477" t="s">
        <v>127</v>
      </c>
      <c r="K1457" s="286" t="s">
        <v>641</v>
      </c>
      <c r="L1457" s="286" t="s">
        <v>709</v>
      </c>
      <c r="M1457" s="225">
        <v>55</v>
      </c>
      <c r="N1457" s="347" t="s">
        <v>710</v>
      </c>
      <c r="O1457" s="227" t="s">
        <v>711</v>
      </c>
      <c r="P1457" s="261" t="s">
        <v>75</v>
      </c>
      <c r="Q1457" s="261" t="s">
        <v>76</v>
      </c>
      <c r="R1457" s="261" t="s">
        <v>77</v>
      </c>
      <c r="S1457" s="225" t="s">
        <v>109</v>
      </c>
      <c r="T1457" s="345">
        <f>+V1457+Y1457</f>
        <v>117699.96</v>
      </c>
      <c r="U1457" s="345">
        <f>+T1457/3</f>
        <v>39233.32</v>
      </c>
      <c r="V1457" s="346">
        <v>100044.96</v>
      </c>
      <c r="W1457" s="273" t="s">
        <v>98</v>
      </c>
      <c r="X1457" s="273" t="s">
        <v>98</v>
      </c>
      <c r="Y1457" s="315">
        <v>17655</v>
      </c>
      <c r="Z1457" s="273" t="s">
        <v>98</v>
      </c>
      <c r="AA1457" s="273" t="s">
        <v>98</v>
      </c>
      <c r="AB1457" s="315">
        <v>9543.24</v>
      </c>
      <c r="AC1457" s="273" t="s">
        <v>149</v>
      </c>
      <c r="AD1457" s="273" t="s">
        <v>98</v>
      </c>
      <c r="AE1457" s="346">
        <f>+V1457+Y1457</f>
        <v>117699.96</v>
      </c>
      <c r="AF1457" s="225" t="s">
        <v>98</v>
      </c>
      <c r="AG1457" s="273" t="s">
        <v>33</v>
      </c>
      <c r="AH1457" s="347" t="s">
        <v>157</v>
      </c>
      <c r="AI1457" s="273" t="s">
        <v>158</v>
      </c>
      <c r="AJ1457" s="225"/>
    </row>
    <row r="1458" spans="2:36" ht="68.7" customHeight="1" x14ac:dyDescent="0.3">
      <c r="B1458" s="225"/>
      <c r="C1458" s="225"/>
      <c r="D1458" s="225"/>
      <c r="E1458" s="227"/>
      <c r="F1458" s="227"/>
      <c r="G1458" s="227"/>
      <c r="H1458" s="241"/>
      <c r="I1458" s="225"/>
      <c r="J1458" s="477"/>
      <c r="K1458" s="286"/>
      <c r="L1458" s="286"/>
      <c r="M1458" s="225"/>
      <c r="N1458" s="347"/>
      <c r="O1458" s="227"/>
      <c r="P1458" s="241"/>
      <c r="Q1458" s="241"/>
      <c r="R1458" s="241"/>
      <c r="S1458" s="225"/>
      <c r="T1458" s="225"/>
      <c r="U1458" s="345"/>
      <c r="V1458" s="346"/>
      <c r="W1458" s="273"/>
      <c r="X1458" s="273"/>
      <c r="Y1458" s="315"/>
      <c r="Z1458" s="273"/>
      <c r="AA1458" s="273"/>
      <c r="AB1458" s="315"/>
      <c r="AC1458" s="273"/>
      <c r="AD1458" s="273"/>
      <c r="AE1458" s="273"/>
      <c r="AF1458" s="225"/>
      <c r="AG1458" s="273"/>
      <c r="AH1458" s="347"/>
      <c r="AI1458" s="273"/>
      <c r="AJ1458" s="225"/>
    </row>
    <row r="1459" spans="2:36" ht="24" customHeight="1" x14ac:dyDescent="0.3">
      <c r="B1459" s="225"/>
      <c r="C1459" s="225"/>
      <c r="D1459" s="225"/>
      <c r="E1459" s="227"/>
      <c r="F1459" s="227"/>
      <c r="G1459" s="227"/>
      <c r="H1459" s="242"/>
      <c r="I1459" s="225"/>
      <c r="J1459" s="477"/>
      <c r="K1459" s="286"/>
      <c r="L1459" s="286"/>
      <c r="M1459" s="225"/>
      <c r="N1459" s="347"/>
      <c r="O1459" s="227"/>
      <c r="P1459" s="242"/>
      <c r="Q1459" s="242"/>
      <c r="R1459" s="242"/>
      <c r="S1459" s="225"/>
      <c r="T1459" s="225"/>
      <c r="U1459" s="345"/>
      <c r="V1459" s="346"/>
      <c r="W1459" s="273"/>
      <c r="X1459" s="273"/>
      <c r="Y1459" s="315"/>
      <c r="Z1459" s="273"/>
      <c r="AA1459" s="273"/>
      <c r="AB1459" s="315"/>
      <c r="AC1459" s="273"/>
      <c r="AD1459" s="273"/>
      <c r="AE1459" s="273"/>
      <c r="AF1459" s="225"/>
      <c r="AG1459" s="273"/>
      <c r="AH1459" s="347"/>
      <c r="AI1459" s="273"/>
      <c r="AJ1459" s="225"/>
    </row>
    <row r="1460" spans="2:36" ht="122.7" customHeight="1" x14ac:dyDescent="0.3">
      <c r="B1460" s="225" t="s">
        <v>699</v>
      </c>
      <c r="C1460" s="225" t="s">
        <v>730</v>
      </c>
      <c r="D1460" s="225" t="s">
        <v>66</v>
      </c>
      <c r="E1460" s="227" t="s">
        <v>67</v>
      </c>
      <c r="F1460" s="318" t="s">
        <v>134</v>
      </c>
      <c r="G1460" s="359" t="s">
        <v>990</v>
      </c>
      <c r="H1460" s="261" t="s">
        <v>70</v>
      </c>
      <c r="I1460" s="225" t="s">
        <v>98</v>
      </c>
      <c r="J1460" s="11" t="s">
        <v>712</v>
      </c>
      <c r="K1460" s="80" t="s">
        <v>713</v>
      </c>
      <c r="L1460" s="87" t="s">
        <v>714</v>
      </c>
      <c r="M1460" s="7">
        <v>40</v>
      </c>
      <c r="N1460" s="273" t="s">
        <v>710</v>
      </c>
      <c r="O1460" s="227" t="s">
        <v>1085</v>
      </c>
      <c r="P1460" s="261" t="s">
        <v>75</v>
      </c>
      <c r="Q1460" s="261" t="s">
        <v>76</v>
      </c>
      <c r="R1460" s="261" t="s">
        <v>77</v>
      </c>
      <c r="S1460" s="225" t="s">
        <v>109</v>
      </c>
      <c r="T1460" s="345">
        <f>+V1460+Y1460</f>
        <v>171199.98</v>
      </c>
      <c r="U1460" s="320">
        <f>+T1460/M1461</f>
        <v>57066.66</v>
      </c>
      <c r="V1460" s="346">
        <v>145519.98000000001</v>
      </c>
      <c r="W1460" s="273" t="s">
        <v>98</v>
      </c>
      <c r="X1460" s="273" t="s">
        <v>98</v>
      </c>
      <c r="Y1460" s="315">
        <v>25680</v>
      </c>
      <c r="Z1460" s="273" t="s">
        <v>98</v>
      </c>
      <c r="AA1460" s="273" t="s">
        <v>98</v>
      </c>
      <c r="AB1460" s="347">
        <v>13881.08</v>
      </c>
      <c r="AC1460" s="273" t="s">
        <v>149</v>
      </c>
      <c r="AD1460" s="273" t="s">
        <v>98</v>
      </c>
      <c r="AE1460" s="346">
        <f>+V1460+Y1460</f>
        <v>171199.98</v>
      </c>
      <c r="AF1460" s="225" t="s">
        <v>98</v>
      </c>
      <c r="AG1460" s="273" t="s">
        <v>33</v>
      </c>
      <c r="AH1460" s="347" t="s">
        <v>157</v>
      </c>
      <c r="AI1460" s="273" t="s">
        <v>697</v>
      </c>
      <c r="AJ1460" s="225"/>
    </row>
    <row r="1461" spans="2:36" ht="68.7" customHeight="1" x14ac:dyDescent="0.3">
      <c r="B1461" s="225"/>
      <c r="C1461" s="225"/>
      <c r="D1461" s="225"/>
      <c r="E1461" s="227"/>
      <c r="F1461" s="318"/>
      <c r="G1461" s="359"/>
      <c r="H1461" s="241"/>
      <c r="I1461" s="225"/>
      <c r="J1461" s="11" t="s">
        <v>111</v>
      </c>
      <c r="K1461" s="80" t="s">
        <v>715</v>
      </c>
      <c r="L1461" s="87" t="s">
        <v>709</v>
      </c>
      <c r="M1461" s="7">
        <v>3</v>
      </c>
      <c r="N1461" s="273"/>
      <c r="O1461" s="227"/>
      <c r="P1461" s="241"/>
      <c r="Q1461" s="241"/>
      <c r="R1461" s="241"/>
      <c r="S1461" s="225"/>
      <c r="T1461" s="225"/>
      <c r="U1461" s="225"/>
      <c r="V1461" s="346"/>
      <c r="W1461" s="273"/>
      <c r="X1461" s="273"/>
      <c r="Y1461" s="315"/>
      <c r="Z1461" s="273"/>
      <c r="AA1461" s="273"/>
      <c r="AB1461" s="347"/>
      <c r="AC1461" s="273"/>
      <c r="AD1461" s="273"/>
      <c r="AE1461" s="273"/>
      <c r="AF1461" s="225"/>
      <c r="AG1461" s="273"/>
      <c r="AH1461" s="347"/>
      <c r="AI1461" s="273"/>
      <c r="AJ1461" s="225"/>
    </row>
    <row r="1462" spans="2:36" ht="68.7" customHeight="1" x14ac:dyDescent="0.3">
      <c r="B1462" s="225"/>
      <c r="C1462" s="225"/>
      <c r="D1462" s="225"/>
      <c r="E1462" s="227"/>
      <c r="F1462" s="318"/>
      <c r="G1462" s="359"/>
      <c r="H1462" s="242"/>
      <c r="I1462" s="225"/>
      <c r="J1462" s="11" t="s">
        <v>127</v>
      </c>
      <c r="K1462" s="80" t="s">
        <v>641</v>
      </c>
      <c r="L1462" s="80" t="s">
        <v>716</v>
      </c>
      <c r="M1462" s="7">
        <v>80</v>
      </c>
      <c r="N1462" s="273"/>
      <c r="O1462" s="227"/>
      <c r="P1462" s="242"/>
      <c r="Q1462" s="242"/>
      <c r="R1462" s="242"/>
      <c r="S1462" s="225"/>
      <c r="T1462" s="225"/>
      <c r="U1462" s="225"/>
      <c r="V1462" s="346"/>
      <c r="W1462" s="273"/>
      <c r="X1462" s="273"/>
      <c r="Y1462" s="315"/>
      <c r="Z1462" s="273"/>
      <c r="AA1462" s="273"/>
      <c r="AB1462" s="347"/>
      <c r="AC1462" s="273"/>
      <c r="AD1462" s="273"/>
      <c r="AE1462" s="273"/>
      <c r="AF1462" s="225"/>
      <c r="AG1462" s="273"/>
      <c r="AH1462" s="347"/>
      <c r="AI1462" s="273"/>
      <c r="AJ1462" s="225"/>
    </row>
    <row r="1463" spans="2:36" ht="124.2" customHeight="1" x14ac:dyDescent="0.3">
      <c r="B1463" s="225" t="s">
        <v>700</v>
      </c>
      <c r="C1463" s="225" t="s">
        <v>731</v>
      </c>
      <c r="D1463" s="225" t="s">
        <v>66</v>
      </c>
      <c r="E1463" s="227" t="s">
        <v>67</v>
      </c>
      <c r="F1463" s="318" t="s">
        <v>134</v>
      </c>
      <c r="G1463" s="359" t="s">
        <v>990</v>
      </c>
      <c r="H1463" s="261" t="s">
        <v>70</v>
      </c>
      <c r="I1463" s="225" t="s">
        <v>98</v>
      </c>
      <c r="J1463" s="11" t="s">
        <v>712</v>
      </c>
      <c r="K1463" s="80" t="s">
        <v>713</v>
      </c>
      <c r="L1463" s="87" t="s">
        <v>714</v>
      </c>
      <c r="M1463" s="7">
        <v>40</v>
      </c>
      <c r="N1463" s="273" t="s">
        <v>710</v>
      </c>
      <c r="O1463" s="227" t="s">
        <v>1086</v>
      </c>
      <c r="P1463" s="261" t="s">
        <v>75</v>
      </c>
      <c r="Q1463" s="261" t="s">
        <v>76</v>
      </c>
      <c r="R1463" s="261" t="s">
        <v>77</v>
      </c>
      <c r="S1463" s="225" t="s">
        <v>109</v>
      </c>
      <c r="T1463" s="345">
        <f>+V1463+Y1463</f>
        <v>64200.05</v>
      </c>
      <c r="U1463" s="345">
        <v>21400.01</v>
      </c>
      <c r="V1463" s="346">
        <v>54570.05</v>
      </c>
      <c r="W1463" s="273" t="s">
        <v>98</v>
      </c>
      <c r="X1463" s="273" t="s">
        <v>98</v>
      </c>
      <c r="Y1463" s="315">
        <v>9630</v>
      </c>
      <c r="Z1463" s="273" t="s">
        <v>98</v>
      </c>
      <c r="AA1463" s="273" t="s">
        <v>98</v>
      </c>
      <c r="AB1463" s="347">
        <v>5205.41</v>
      </c>
      <c r="AC1463" s="273" t="s">
        <v>149</v>
      </c>
      <c r="AD1463" s="273" t="s">
        <v>98</v>
      </c>
      <c r="AE1463" s="346">
        <f>+V1463+Y1463</f>
        <v>64200.05</v>
      </c>
      <c r="AF1463" s="225" t="s">
        <v>98</v>
      </c>
      <c r="AG1463" s="273" t="s">
        <v>33</v>
      </c>
      <c r="AH1463" s="273" t="s">
        <v>720</v>
      </c>
      <c r="AI1463" s="273" t="s">
        <v>158</v>
      </c>
      <c r="AJ1463" s="225"/>
    </row>
    <row r="1464" spans="2:36" ht="104.7" customHeight="1" x14ac:dyDescent="0.3">
      <c r="B1464" s="225"/>
      <c r="C1464" s="225"/>
      <c r="D1464" s="225"/>
      <c r="E1464" s="227"/>
      <c r="F1464" s="318"/>
      <c r="G1464" s="359"/>
      <c r="H1464" s="241"/>
      <c r="I1464" s="225"/>
      <c r="J1464" s="11" t="s">
        <v>111</v>
      </c>
      <c r="K1464" s="80" t="s">
        <v>715</v>
      </c>
      <c r="L1464" s="7" t="s">
        <v>85</v>
      </c>
      <c r="M1464" s="7">
        <v>3</v>
      </c>
      <c r="N1464" s="273"/>
      <c r="O1464" s="227"/>
      <c r="P1464" s="241"/>
      <c r="Q1464" s="241"/>
      <c r="R1464" s="241"/>
      <c r="S1464" s="225"/>
      <c r="T1464" s="225"/>
      <c r="U1464" s="345"/>
      <c r="V1464" s="346"/>
      <c r="W1464" s="273"/>
      <c r="X1464" s="273"/>
      <c r="Y1464" s="315"/>
      <c r="Z1464" s="273"/>
      <c r="AA1464" s="273"/>
      <c r="AB1464" s="347"/>
      <c r="AC1464" s="273"/>
      <c r="AD1464" s="273"/>
      <c r="AE1464" s="273"/>
      <c r="AF1464" s="225"/>
      <c r="AG1464" s="273"/>
      <c r="AH1464" s="273"/>
      <c r="AI1464" s="273"/>
      <c r="AJ1464" s="225"/>
    </row>
    <row r="1465" spans="2:36" ht="68.7" customHeight="1" x14ac:dyDescent="0.3">
      <c r="B1465" s="225"/>
      <c r="C1465" s="225"/>
      <c r="D1465" s="225"/>
      <c r="E1465" s="227"/>
      <c r="F1465" s="318"/>
      <c r="G1465" s="359"/>
      <c r="H1465" s="242"/>
      <c r="I1465" s="225"/>
      <c r="J1465" s="11" t="s">
        <v>127</v>
      </c>
      <c r="K1465" s="80" t="s">
        <v>641</v>
      </c>
      <c r="L1465" s="7" t="s">
        <v>85</v>
      </c>
      <c r="M1465" s="7">
        <v>30</v>
      </c>
      <c r="N1465" s="273"/>
      <c r="O1465" s="227"/>
      <c r="P1465" s="242"/>
      <c r="Q1465" s="242"/>
      <c r="R1465" s="242"/>
      <c r="S1465" s="225"/>
      <c r="T1465" s="225"/>
      <c r="U1465" s="345"/>
      <c r="V1465" s="346"/>
      <c r="W1465" s="273"/>
      <c r="X1465" s="273"/>
      <c r="Y1465" s="315"/>
      <c r="Z1465" s="273"/>
      <c r="AA1465" s="273"/>
      <c r="AB1465" s="347"/>
      <c r="AC1465" s="273"/>
      <c r="AD1465" s="273"/>
      <c r="AE1465" s="273"/>
      <c r="AF1465" s="225"/>
      <c r="AG1465" s="273"/>
      <c r="AH1465" s="273"/>
      <c r="AI1465" s="273"/>
      <c r="AJ1465" s="225"/>
    </row>
    <row r="1466" spans="2:36" ht="94.5" customHeight="1" x14ac:dyDescent="0.3">
      <c r="B1466" s="225" t="s">
        <v>701</v>
      </c>
      <c r="C1466" s="225" t="s">
        <v>732</v>
      </c>
      <c r="D1466" s="261" t="s">
        <v>66</v>
      </c>
      <c r="E1466" s="227" t="s">
        <v>67</v>
      </c>
      <c r="F1466" s="227" t="s">
        <v>132</v>
      </c>
      <c r="G1466" s="318" t="s">
        <v>707</v>
      </c>
      <c r="H1466" s="261" t="s">
        <v>70</v>
      </c>
      <c r="I1466" s="225" t="s">
        <v>98</v>
      </c>
      <c r="J1466" s="11" t="s">
        <v>113</v>
      </c>
      <c r="K1466" s="7" t="s">
        <v>114</v>
      </c>
      <c r="L1466" s="7" t="s">
        <v>115</v>
      </c>
      <c r="M1466" s="7">
        <v>2</v>
      </c>
      <c r="N1466" s="347" t="s">
        <v>710</v>
      </c>
      <c r="O1466" s="227" t="s">
        <v>717</v>
      </c>
      <c r="P1466" s="261" t="s">
        <v>75</v>
      </c>
      <c r="Q1466" s="261" t="s">
        <v>76</v>
      </c>
      <c r="R1466" s="261" t="s">
        <v>77</v>
      </c>
      <c r="S1466" s="225" t="s">
        <v>109</v>
      </c>
      <c r="T1466" s="345">
        <f>+V1466+Y1466</f>
        <v>151940</v>
      </c>
      <c r="U1466" s="363">
        <f>+T1466/M1467</f>
        <v>75970</v>
      </c>
      <c r="V1466" s="315">
        <v>129149</v>
      </c>
      <c r="W1466" s="273" t="s">
        <v>98</v>
      </c>
      <c r="X1466" s="273" t="s">
        <v>98</v>
      </c>
      <c r="Y1466" s="315">
        <v>22791</v>
      </c>
      <c r="Z1466" s="273" t="s">
        <v>98</v>
      </c>
      <c r="AA1466" s="273" t="s">
        <v>98</v>
      </c>
      <c r="AB1466" s="347">
        <v>12319.46</v>
      </c>
      <c r="AC1466" s="273" t="s">
        <v>80</v>
      </c>
      <c r="AD1466" s="273" t="s">
        <v>98</v>
      </c>
      <c r="AE1466" s="346">
        <f>+V1466+Y1466</f>
        <v>151940</v>
      </c>
      <c r="AF1466" s="225" t="s">
        <v>98</v>
      </c>
      <c r="AG1466" s="273" t="s">
        <v>33</v>
      </c>
      <c r="AH1466" s="273" t="s">
        <v>481</v>
      </c>
      <c r="AI1466" s="273" t="s">
        <v>230</v>
      </c>
      <c r="AJ1466" s="225"/>
    </row>
    <row r="1467" spans="2:36" ht="68.7" customHeight="1" x14ac:dyDescent="0.3">
      <c r="B1467" s="225"/>
      <c r="C1467" s="225"/>
      <c r="D1467" s="241"/>
      <c r="E1467" s="227"/>
      <c r="F1467" s="227"/>
      <c r="G1467" s="318"/>
      <c r="H1467" s="241"/>
      <c r="I1467" s="225"/>
      <c r="J1467" s="11" t="s">
        <v>116</v>
      </c>
      <c r="K1467" s="7" t="s">
        <v>117</v>
      </c>
      <c r="L1467" s="7" t="s">
        <v>85</v>
      </c>
      <c r="M1467" s="7">
        <v>2</v>
      </c>
      <c r="N1467" s="347"/>
      <c r="O1467" s="227"/>
      <c r="P1467" s="241"/>
      <c r="Q1467" s="241"/>
      <c r="R1467" s="241"/>
      <c r="S1467" s="225"/>
      <c r="T1467" s="225"/>
      <c r="U1467" s="286"/>
      <c r="V1467" s="315"/>
      <c r="W1467" s="273"/>
      <c r="X1467" s="273"/>
      <c r="Y1467" s="315"/>
      <c r="Z1467" s="273"/>
      <c r="AA1467" s="273"/>
      <c r="AB1467" s="347"/>
      <c r="AC1467" s="273"/>
      <c r="AD1467" s="273"/>
      <c r="AE1467" s="273"/>
      <c r="AF1467" s="225"/>
      <c r="AG1467" s="273"/>
      <c r="AH1467" s="273"/>
      <c r="AI1467" s="273"/>
      <c r="AJ1467" s="225"/>
    </row>
    <row r="1468" spans="2:36" ht="68.7" customHeight="1" x14ac:dyDescent="0.3">
      <c r="B1468" s="225"/>
      <c r="C1468" s="225"/>
      <c r="D1468" s="241"/>
      <c r="E1468" s="227"/>
      <c r="F1468" s="227"/>
      <c r="G1468" s="318"/>
      <c r="H1468" s="241"/>
      <c r="I1468" s="225"/>
      <c r="J1468" s="11" t="s">
        <v>209</v>
      </c>
      <c r="K1468" s="7" t="s">
        <v>118</v>
      </c>
      <c r="L1468" s="7" t="s">
        <v>119</v>
      </c>
      <c r="M1468" s="7">
        <v>2</v>
      </c>
      <c r="N1468" s="347"/>
      <c r="O1468" s="227"/>
      <c r="P1468" s="241"/>
      <c r="Q1468" s="241"/>
      <c r="R1468" s="241"/>
      <c r="S1468" s="225"/>
      <c r="T1468" s="225"/>
      <c r="U1468" s="286"/>
      <c r="V1468" s="315"/>
      <c r="W1468" s="273"/>
      <c r="X1468" s="273"/>
      <c r="Y1468" s="315"/>
      <c r="Z1468" s="273"/>
      <c r="AA1468" s="273"/>
      <c r="AB1468" s="347"/>
      <c r="AC1468" s="273"/>
      <c r="AD1468" s="273"/>
      <c r="AE1468" s="273"/>
      <c r="AF1468" s="225"/>
      <c r="AG1468" s="273"/>
      <c r="AH1468" s="273"/>
      <c r="AI1468" s="273"/>
      <c r="AJ1468" s="225"/>
    </row>
    <row r="1469" spans="2:36" ht="68.7" customHeight="1" x14ac:dyDescent="0.3">
      <c r="B1469" s="225"/>
      <c r="C1469" s="225"/>
      <c r="D1469" s="242"/>
      <c r="E1469" s="227"/>
      <c r="F1469" s="227"/>
      <c r="G1469" s="318"/>
      <c r="H1469" s="242"/>
      <c r="I1469" s="225"/>
      <c r="J1469" s="11" t="s">
        <v>120</v>
      </c>
      <c r="K1469" s="7" t="s">
        <v>121</v>
      </c>
      <c r="L1469" s="7" t="s">
        <v>119</v>
      </c>
      <c r="M1469" s="7">
        <v>2</v>
      </c>
      <c r="N1469" s="347"/>
      <c r="O1469" s="227"/>
      <c r="P1469" s="242"/>
      <c r="Q1469" s="242"/>
      <c r="R1469" s="242"/>
      <c r="S1469" s="225"/>
      <c r="T1469" s="225"/>
      <c r="U1469" s="286"/>
      <c r="V1469" s="315"/>
      <c r="W1469" s="273"/>
      <c r="X1469" s="273"/>
      <c r="Y1469" s="315"/>
      <c r="Z1469" s="273"/>
      <c r="AA1469" s="273"/>
      <c r="AB1469" s="347"/>
      <c r="AC1469" s="273"/>
      <c r="AD1469" s="273"/>
      <c r="AE1469" s="273"/>
      <c r="AF1469" s="225"/>
      <c r="AG1469" s="273"/>
      <c r="AH1469" s="273"/>
      <c r="AI1469" s="273"/>
      <c r="AJ1469" s="225"/>
    </row>
    <row r="1470" spans="2:36" ht="121.5" customHeight="1" x14ac:dyDescent="0.3">
      <c r="B1470" s="274" t="s">
        <v>702</v>
      </c>
      <c r="C1470" s="225" t="s">
        <v>1087</v>
      </c>
      <c r="D1470" s="225" t="s">
        <v>66</v>
      </c>
      <c r="E1470" s="227" t="s">
        <v>67</v>
      </c>
      <c r="F1470" s="318" t="s">
        <v>134</v>
      </c>
      <c r="G1470" s="359" t="s">
        <v>990</v>
      </c>
      <c r="H1470" s="261" t="s">
        <v>70</v>
      </c>
      <c r="I1470" s="225" t="s">
        <v>98</v>
      </c>
      <c r="J1470" s="11" t="s">
        <v>712</v>
      </c>
      <c r="K1470" s="80" t="s">
        <v>713</v>
      </c>
      <c r="L1470" s="87" t="s">
        <v>718</v>
      </c>
      <c r="M1470" s="52">
        <v>40</v>
      </c>
      <c r="N1470" s="365" t="s">
        <v>710</v>
      </c>
      <c r="O1470" s="227" t="s">
        <v>719</v>
      </c>
      <c r="P1470" s="261" t="s">
        <v>75</v>
      </c>
      <c r="Q1470" s="261" t="s">
        <v>76</v>
      </c>
      <c r="R1470" s="261" t="s">
        <v>77</v>
      </c>
      <c r="S1470" s="225" t="s">
        <v>109</v>
      </c>
      <c r="T1470" s="345">
        <f>+V1470+Y1470</f>
        <v>126260.03</v>
      </c>
      <c r="U1470" s="345">
        <v>21043.33</v>
      </c>
      <c r="V1470" s="346">
        <v>107321.03</v>
      </c>
      <c r="W1470" s="273" t="s">
        <v>98</v>
      </c>
      <c r="X1470" s="273" t="s">
        <v>98</v>
      </c>
      <c r="Y1470" s="406">
        <v>18939</v>
      </c>
      <c r="Z1470" s="273" t="s">
        <v>98</v>
      </c>
      <c r="AA1470" s="273" t="s">
        <v>98</v>
      </c>
      <c r="AB1470" s="406">
        <v>10237.299999999999</v>
      </c>
      <c r="AC1470" s="273" t="s">
        <v>149</v>
      </c>
      <c r="AD1470" s="273" t="s">
        <v>98</v>
      </c>
      <c r="AE1470" s="346">
        <f>+V1470+Y1470</f>
        <v>126260.03</v>
      </c>
      <c r="AF1470" s="225" t="s">
        <v>98</v>
      </c>
      <c r="AG1470" s="273" t="s">
        <v>33</v>
      </c>
      <c r="AH1470" s="273" t="s">
        <v>248</v>
      </c>
      <c r="AI1470" s="273" t="s">
        <v>251</v>
      </c>
      <c r="AJ1470" s="225"/>
    </row>
    <row r="1471" spans="2:36" ht="71.7" customHeight="1" x14ac:dyDescent="0.3">
      <c r="B1471" s="274"/>
      <c r="C1471" s="225"/>
      <c r="D1471" s="225"/>
      <c r="E1471" s="227"/>
      <c r="F1471" s="318"/>
      <c r="G1471" s="359"/>
      <c r="H1471" s="241"/>
      <c r="I1471" s="225"/>
      <c r="J1471" s="11" t="s">
        <v>111</v>
      </c>
      <c r="K1471" s="80" t="s">
        <v>715</v>
      </c>
      <c r="L1471" s="7" t="s">
        <v>85</v>
      </c>
      <c r="M1471" s="52">
        <v>6</v>
      </c>
      <c r="N1471" s="365"/>
      <c r="O1471" s="227"/>
      <c r="P1471" s="241"/>
      <c r="Q1471" s="241"/>
      <c r="R1471" s="241"/>
      <c r="S1471" s="225"/>
      <c r="T1471" s="225"/>
      <c r="U1471" s="345"/>
      <c r="V1471" s="346"/>
      <c r="W1471" s="273"/>
      <c r="X1471" s="273"/>
      <c r="Y1471" s="406"/>
      <c r="Z1471" s="273"/>
      <c r="AA1471" s="273"/>
      <c r="AB1471" s="406"/>
      <c r="AC1471" s="273"/>
      <c r="AD1471" s="273"/>
      <c r="AE1471" s="273"/>
      <c r="AF1471" s="225"/>
      <c r="AG1471" s="273"/>
      <c r="AH1471" s="273"/>
      <c r="AI1471" s="273"/>
      <c r="AJ1471" s="225"/>
    </row>
    <row r="1472" spans="2:36" ht="68.7" customHeight="1" x14ac:dyDescent="0.3">
      <c r="B1472" s="274"/>
      <c r="C1472" s="225"/>
      <c r="D1472" s="225"/>
      <c r="E1472" s="227"/>
      <c r="F1472" s="318"/>
      <c r="G1472" s="359"/>
      <c r="H1472" s="242"/>
      <c r="I1472" s="225"/>
      <c r="J1472" s="11" t="s">
        <v>127</v>
      </c>
      <c r="K1472" s="80" t="s">
        <v>641</v>
      </c>
      <c r="L1472" s="7" t="s">
        <v>85</v>
      </c>
      <c r="M1472" s="52">
        <v>59</v>
      </c>
      <c r="N1472" s="365"/>
      <c r="O1472" s="227"/>
      <c r="P1472" s="242"/>
      <c r="Q1472" s="242"/>
      <c r="R1472" s="242"/>
      <c r="S1472" s="225"/>
      <c r="T1472" s="225"/>
      <c r="U1472" s="407"/>
      <c r="V1472" s="375"/>
      <c r="W1472" s="273"/>
      <c r="X1472" s="273"/>
      <c r="Y1472" s="406"/>
      <c r="Z1472" s="273"/>
      <c r="AA1472" s="273"/>
      <c r="AB1472" s="406"/>
      <c r="AC1472" s="273"/>
      <c r="AD1472" s="273"/>
      <c r="AE1472" s="273"/>
      <c r="AF1472" s="225"/>
      <c r="AG1472" s="273"/>
      <c r="AH1472" s="365"/>
      <c r="AI1472" s="365"/>
      <c r="AJ1472" s="225"/>
    </row>
    <row r="1473" spans="2:36" ht="68.7" customHeight="1" x14ac:dyDescent="0.3">
      <c r="B1473" s="274" t="s">
        <v>703</v>
      </c>
      <c r="C1473" s="225" t="s">
        <v>733</v>
      </c>
      <c r="D1473" s="225" t="s">
        <v>66</v>
      </c>
      <c r="E1473" s="227" t="s">
        <v>67</v>
      </c>
      <c r="F1473" s="227" t="s">
        <v>134</v>
      </c>
      <c r="G1473" s="227" t="s">
        <v>708</v>
      </c>
      <c r="H1473" s="261" t="s">
        <v>70</v>
      </c>
      <c r="I1473" s="225" t="s">
        <v>98</v>
      </c>
      <c r="J1473" s="477" t="s">
        <v>127</v>
      </c>
      <c r="K1473" s="286" t="s">
        <v>641</v>
      </c>
      <c r="L1473" s="225" t="s">
        <v>85</v>
      </c>
      <c r="M1473" s="274">
        <v>30</v>
      </c>
      <c r="N1473" s="365" t="s">
        <v>710</v>
      </c>
      <c r="O1473" s="318" t="s">
        <v>719</v>
      </c>
      <c r="P1473" s="261" t="s">
        <v>75</v>
      </c>
      <c r="Q1473" s="261" t="s">
        <v>76</v>
      </c>
      <c r="R1473" s="261" t="s">
        <v>77</v>
      </c>
      <c r="S1473" s="225" t="s">
        <v>109</v>
      </c>
      <c r="T1473" s="345">
        <f>+V1473+Y1473</f>
        <v>64200.05</v>
      </c>
      <c r="U1473" s="345">
        <v>32100.02</v>
      </c>
      <c r="V1473" s="346">
        <v>54570.05</v>
      </c>
      <c r="W1473" s="273" t="s">
        <v>98</v>
      </c>
      <c r="X1473" s="273" t="s">
        <v>98</v>
      </c>
      <c r="Y1473" s="406">
        <v>9630</v>
      </c>
      <c r="Z1473" s="273" t="s">
        <v>98</v>
      </c>
      <c r="AA1473" s="273" t="s">
        <v>98</v>
      </c>
      <c r="AB1473" s="376">
        <v>5205.41</v>
      </c>
      <c r="AC1473" s="273" t="s">
        <v>149</v>
      </c>
      <c r="AD1473" s="273" t="s">
        <v>98</v>
      </c>
      <c r="AE1473" s="346">
        <f>+V1473+Y1473</f>
        <v>64200.05</v>
      </c>
      <c r="AF1473" s="225" t="s">
        <v>98</v>
      </c>
      <c r="AG1473" s="273" t="s">
        <v>33</v>
      </c>
      <c r="AH1473" s="273" t="s">
        <v>721</v>
      </c>
      <c r="AI1473" s="273" t="s">
        <v>722</v>
      </c>
      <c r="AJ1473" s="225"/>
    </row>
    <row r="1474" spans="2:36" ht="68.7" customHeight="1" x14ac:dyDescent="0.3">
      <c r="B1474" s="274"/>
      <c r="C1474" s="225"/>
      <c r="D1474" s="225"/>
      <c r="E1474" s="227"/>
      <c r="F1474" s="227"/>
      <c r="G1474" s="227"/>
      <c r="H1474" s="242"/>
      <c r="I1474" s="225"/>
      <c r="J1474" s="477"/>
      <c r="K1474" s="286"/>
      <c r="L1474" s="225"/>
      <c r="M1474" s="274"/>
      <c r="N1474" s="365"/>
      <c r="O1474" s="318"/>
      <c r="P1474" s="242"/>
      <c r="Q1474" s="242"/>
      <c r="R1474" s="242"/>
      <c r="S1474" s="225"/>
      <c r="T1474" s="225"/>
      <c r="U1474" s="407"/>
      <c r="V1474" s="375"/>
      <c r="W1474" s="273"/>
      <c r="X1474" s="273"/>
      <c r="Y1474" s="406"/>
      <c r="Z1474" s="273"/>
      <c r="AA1474" s="273"/>
      <c r="AB1474" s="376"/>
      <c r="AC1474" s="273"/>
      <c r="AD1474" s="273"/>
      <c r="AE1474" s="273"/>
      <c r="AF1474" s="225"/>
      <c r="AG1474" s="273"/>
      <c r="AH1474" s="365"/>
      <c r="AI1474" s="365"/>
      <c r="AJ1474" s="225"/>
    </row>
    <row r="1475" spans="2:36" ht="68.7" customHeight="1" x14ac:dyDescent="0.3">
      <c r="B1475" s="274" t="s">
        <v>704</v>
      </c>
      <c r="C1475" s="617" t="s">
        <v>1088</v>
      </c>
      <c r="D1475" s="225" t="s">
        <v>66</v>
      </c>
      <c r="E1475" s="227" t="s">
        <v>67</v>
      </c>
      <c r="F1475" s="227" t="s">
        <v>134</v>
      </c>
      <c r="G1475" s="227" t="s">
        <v>708</v>
      </c>
      <c r="H1475" s="261" t="s">
        <v>70</v>
      </c>
      <c r="I1475" s="225" t="s">
        <v>98</v>
      </c>
      <c r="J1475" s="477" t="s">
        <v>127</v>
      </c>
      <c r="K1475" s="286" t="s">
        <v>641</v>
      </c>
      <c r="L1475" s="225" t="s">
        <v>85</v>
      </c>
      <c r="M1475" s="274">
        <v>3</v>
      </c>
      <c r="N1475" s="376" t="s">
        <v>710</v>
      </c>
      <c r="O1475" s="227" t="s">
        <v>1089</v>
      </c>
      <c r="P1475" s="261" t="s">
        <v>75</v>
      </c>
      <c r="Q1475" s="261" t="s">
        <v>76</v>
      </c>
      <c r="R1475" s="261" t="s">
        <v>77</v>
      </c>
      <c r="S1475" s="225" t="s">
        <v>109</v>
      </c>
      <c r="T1475" s="345">
        <f>+V1475+Y1475</f>
        <v>38519.96</v>
      </c>
      <c r="U1475" s="344" t="s">
        <v>98</v>
      </c>
      <c r="V1475" s="315">
        <v>32741.96</v>
      </c>
      <c r="W1475" s="273" t="s">
        <v>98</v>
      </c>
      <c r="X1475" s="273" t="s">
        <v>98</v>
      </c>
      <c r="Y1475" s="406">
        <v>5778</v>
      </c>
      <c r="Z1475" s="273" t="s">
        <v>98</v>
      </c>
      <c r="AA1475" s="273" t="s">
        <v>98</v>
      </c>
      <c r="AB1475" s="376">
        <v>3123.24</v>
      </c>
      <c r="AC1475" s="273" t="s">
        <v>149</v>
      </c>
      <c r="AD1475" s="273" t="s">
        <v>98</v>
      </c>
      <c r="AE1475" s="346">
        <f>+V1475+Y1475</f>
        <v>38519.96</v>
      </c>
      <c r="AF1475" s="225" t="s">
        <v>98</v>
      </c>
      <c r="AG1475" s="273" t="s">
        <v>33</v>
      </c>
      <c r="AH1475" s="273" t="s">
        <v>723</v>
      </c>
      <c r="AI1475" s="273" t="s">
        <v>407</v>
      </c>
      <c r="AJ1475" s="225"/>
    </row>
    <row r="1476" spans="2:36" ht="68.7" customHeight="1" x14ac:dyDescent="0.3">
      <c r="B1476" s="274"/>
      <c r="C1476" s="617"/>
      <c r="D1476" s="225"/>
      <c r="E1476" s="227"/>
      <c r="F1476" s="227"/>
      <c r="G1476" s="227"/>
      <c r="H1476" s="242"/>
      <c r="I1476" s="225"/>
      <c r="J1476" s="477"/>
      <c r="K1476" s="286"/>
      <c r="L1476" s="225"/>
      <c r="M1476" s="274"/>
      <c r="N1476" s="376"/>
      <c r="O1476" s="227"/>
      <c r="P1476" s="242"/>
      <c r="Q1476" s="242"/>
      <c r="R1476" s="242"/>
      <c r="S1476" s="225"/>
      <c r="T1476" s="225"/>
      <c r="U1476" s="344"/>
      <c r="V1476" s="406"/>
      <c r="W1476" s="273"/>
      <c r="X1476" s="273"/>
      <c r="Y1476" s="406"/>
      <c r="Z1476" s="273"/>
      <c r="AA1476" s="273"/>
      <c r="AB1476" s="376"/>
      <c r="AC1476" s="273"/>
      <c r="AD1476" s="273"/>
      <c r="AE1476" s="273"/>
      <c r="AF1476" s="225"/>
      <c r="AG1476" s="273"/>
      <c r="AH1476" s="365"/>
      <c r="AI1476" s="365"/>
      <c r="AJ1476" s="225"/>
    </row>
    <row r="1477" spans="2:36" ht="116.1" customHeight="1" x14ac:dyDescent="0.3">
      <c r="B1477" s="274" t="s">
        <v>705</v>
      </c>
      <c r="C1477" s="225" t="s">
        <v>734</v>
      </c>
      <c r="D1477" s="225" t="s">
        <v>66</v>
      </c>
      <c r="E1477" s="227" t="s">
        <v>67</v>
      </c>
      <c r="F1477" s="318" t="s">
        <v>134</v>
      </c>
      <c r="G1477" s="359" t="s">
        <v>990</v>
      </c>
      <c r="H1477" s="261" t="s">
        <v>70</v>
      </c>
      <c r="I1477" s="225" t="s">
        <v>98</v>
      </c>
      <c r="J1477" s="11" t="s">
        <v>712</v>
      </c>
      <c r="K1477" s="80" t="s">
        <v>713</v>
      </c>
      <c r="L1477" s="87" t="s">
        <v>718</v>
      </c>
      <c r="M1477" s="52">
        <v>40</v>
      </c>
      <c r="N1477" s="273" t="s">
        <v>710</v>
      </c>
      <c r="O1477" s="225" t="s">
        <v>1090</v>
      </c>
      <c r="P1477" s="261" t="s">
        <v>75</v>
      </c>
      <c r="Q1477" s="261" t="s">
        <v>76</v>
      </c>
      <c r="R1477" s="261" t="s">
        <v>77</v>
      </c>
      <c r="S1477" s="225" t="s">
        <v>109</v>
      </c>
      <c r="T1477" s="345">
        <f>+V1477+Y1477</f>
        <v>117699.96</v>
      </c>
      <c r="U1477" s="345">
        <f>+T1477/M1478</f>
        <v>39233.32</v>
      </c>
      <c r="V1477" s="315">
        <v>100044.96</v>
      </c>
      <c r="W1477" s="273" t="s">
        <v>98</v>
      </c>
      <c r="X1477" s="273" t="s">
        <v>98</v>
      </c>
      <c r="Y1477" s="406">
        <v>17655</v>
      </c>
      <c r="Z1477" s="273" t="s">
        <v>98</v>
      </c>
      <c r="AA1477" s="273" t="s">
        <v>98</v>
      </c>
      <c r="AB1477" s="376">
        <v>9543.24</v>
      </c>
      <c r="AC1477" s="273" t="s">
        <v>149</v>
      </c>
      <c r="AD1477" s="273" t="s">
        <v>98</v>
      </c>
      <c r="AE1477" s="346">
        <f>+V1477+Y1477</f>
        <v>117699.96</v>
      </c>
      <c r="AF1477" s="225" t="s">
        <v>98</v>
      </c>
      <c r="AG1477" s="273" t="s">
        <v>33</v>
      </c>
      <c r="AH1477" s="273" t="s">
        <v>724</v>
      </c>
      <c r="AI1477" s="273" t="s">
        <v>408</v>
      </c>
      <c r="AJ1477" s="225"/>
    </row>
    <row r="1478" spans="2:36" ht="80.099999999999994" customHeight="1" x14ac:dyDescent="0.3">
      <c r="B1478" s="274"/>
      <c r="C1478" s="225"/>
      <c r="D1478" s="225"/>
      <c r="E1478" s="227"/>
      <c r="F1478" s="318"/>
      <c r="G1478" s="359"/>
      <c r="H1478" s="241"/>
      <c r="I1478" s="225"/>
      <c r="J1478" s="11" t="s">
        <v>111</v>
      </c>
      <c r="K1478" s="80" t="s">
        <v>715</v>
      </c>
      <c r="L1478" s="7" t="s">
        <v>85</v>
      </c>
      <c r="M1478" s="52">
        <v>3</v>
      </c>
      <c r="N1478" s="273"/>
      <c r="O1478" s="225"/>
      <c r="P1478" s="241"/>
      <c r="Q1478" s="241"/>
      <c r="R1478" s="241"/>
      <c r="S1478" s="225"/>
      <c r="T1478" s="225"/>
      <c r="U1478" s="345"/>
      <c r="V1478" s="315"/>
      <c r="W1478" s="273"/>
      <c r="X1478" s="273"/>
      <c r="Y1478" s="406"/>
      <c r="Z1478" s="273"/>
      <c r="AA1478" s="273"/>
      <c r="AB1478" s="376"/>
      <c r="AC1478" s="273"/>
      <c r="AD1478" s="273"/>
      <c r="AE1478" s="273"/>
      <c r="AF1478" s="225"/>
      <c r="AG1478" s="273"/>
      <c r="AH1478" s="273"/>
      <c r="AI1478" s="273"/>
      <c r="AJ1478" s="225"/>
    </row>
    <row r="1479" spans="2:36" ht="68.7" customHeight="1" x14ac:dyDescent="0.3">
      <c r="B1479" s="309"/>
      <c r="C1479" s="261"/>
      <c r="D1479" s="261"/>
      <c r="E1479" s="311"/>
      <c r="F1479" s="486"/>
      <c r="G1479" s="469"/>
      <c r="H1479" s="241"/>
      <c r="I1479" s="261"/>
      <c r="J1479" s="28" t="s">
        <v>127</v>
      </c>
      <c r="K1479" s="53" t="s">
        <v>641</v>
      </c>
      <c r="L1479" s="14" t="s">
        <v>85</v>
      </c>
      <c r="M1479" s="14">
        <v>55</v>
      </c>
      <c r="N1479" s="232"/>
      <c r="O1479" s="261"/>
      <c r="P1479" s="241"/>
      <c r="Q1479" s="241"/>
      <c r="R1479" s="241"/>
      <c r="S1479" s="261"/>
      <c r="T1479" s="261"/>
      <c r="U1479" s="409"/>
      <c r="V1479" s="383"/>
      <c r="W1479" s="232"/>
      <c r="X1479" s="232"/>
      <c r="Y1479" s="621"/>
      <c r="Z1479" s="232"/>
      <c r="AA1479" s="232"/>
      <c r="AB1479" s="321"/>
      <c r="AC1479" s="232"/>
      <c r="AD1479" s="232"/>
      <c r="AE1479" s="232"/>
      <c r="AF1479" s="261"/>
      <c r="AG1479" s="232"/>
      <c r="AH1479" s="232"/>
      <c r="AI1479" s="232"/>
      <c r="AJ1479" s="261"/>
    </row>
    <row r="1480" spans="2:36" ht="124.2" customHeight="1" x14ac:dyDescent="0.3">
      <c r="B1480" s="225" t="s">
        <v>984</v>
      </c>
      <c r="C1480" s="225" t="s">
        <v>731</v>
      </c>
      <c r="D1480" s="225" t="s">
        <v>66</v>
      </c>
      <c r="E1480" s="227" t="s">
        <v>67</v>
      </c>
      <c r="F1480" s="318" t="s">
        <v>134</v>
      </c>
      <c r="G1480" s="359" t="s">
        <v>990</v>
      </c>
      <c r="H1480" s="261" t="s">
        <v>70</v>
      </c>
      <c r="I1480" s="225" t="s">
        <v>98</v>
      </c>
      <c r="J1480" s="11" t="s">
        <v>712</v>
      </c>
      <c r="K1480" s="80" t="s">
        <v>713</v>
      </c>
      <c r="L1480" s="87" t="s">
        <v>714</v>
      </c>
      <c r="M1480" s="7">
        <v>40</v>
      </c>
      <c r="N1480" s="273" t="s">
        <v>710</v>
      </c>
      <c r="O1480" s="227" t="s">
        <v>1086</v>
      </c>
      <c r="P1480" s="261" t="s">
        <v>75</v>
      </c>
      <c r="Q1480" s="261" t="s">
        <v>76</v>
      </c>
      <c r="R1480" s="261" t="s">
        <v>77</v>
      </c>
      <c r="S1480" s="225" t="s">
        <v>109</v>
      </c>
      <c r="T1480" s="345">
        <f>+V1480+Y1480</f>
        <v>42807.63</v>
      </c>
      <c r="U1480" s="345">
        <f>+T1480/M1481</f>
        <v>21403.814999999999</v>
      </c>
      <c r="V1480" s="346">
        <v>36386.5</v>
      </c>
      <c r="W1480" s="273" t="s">
        <v>98</v>
      </c>
      <c r="X1480" s="273" t="s">
        <v>98</v>
      </c>
      <c r="Y1480" s="315">
        <v>6421.13</v>
      </c>
      <c r="Z1480" s="273" t="s">
        <v>98</v>
      </c>
      <c r="AA1480" s="273" t="s">
        <v>98</v>
      </c>
      <c r="AB1480" s="347">
        <v>3470.89</v>
      </c>
      <c r="AC1480" s="273" t="s">
        <v>149</v>
      </c>
      <c r="AD1480" s="273" t="s">
        <v>98</v>
      </c>
      <c r="AE1480" s="346">
        <f>+V1480+Y1480</f>
        <v>42807.63</v>
      </c>
      <c r="AF1480" s="225" t="s">
        <v>98</v>
      </c>
      <c r="AG1480" s="273" t="s">
        <v>33</v>
      </c>
      <c r="AH1480" s="273" t="s">
        <v>985</v>
      </c>
      <c r="AI1480" s="273" t="s">
        <v>251</v>
      </c>
      <c r="AJ1480" s="225"/>
    </row>
    <row r="1481" spans="2:36" ht="104.7" customHeight="1" x14ac:dyDescent="0.3">
      <c r="B1481" s="225"/>
      <c r="C1481" s="225"/>
      <c r="D1481" s="225"/>
      <c r="E1481" s="227"/>
      <c r="F1481" s="318"/>
      <c r="G1481" s="359"/>
      <c r="H1481" s="241"/>
      <c r="I1481" s="225"/>
      <c r="J1481" s="11" t="s">
        <v>111</v>
      </c>
      <c r="K1481" s="80" t="s">
        <v>715</v>
      </c>
      <c r="L1481" s="7" t="s">
        <v>85</v>
      </c>
      <c r="M1481" s="7">
        <v>2</v>
      </c>
      <c r="N1481" s="273"/>
      <c r="O1481" s="227"/>
      <c r="P1481" s="241"/>
      <c r="Q1481" s="241"/>
      <c r="R1481" s="241"/>
      <c r="S1481" s="225"/>
      <c r="T1481" s="225"/>
      <c r="U1481" s="345"/>
      <c r="V1481" s="346"/>
      <c r="W1481" s="273"/>
      <c r="X1481" s="273"/>
      <c r="Y1481" s="315"/>
      <c r="Z1481" s="273"/>
      <c r="AA1481" s="273"/>
      <c r="AB1481" s="347"/>
      <c r="AC1481" s="273"/>
      <c r="AD1481" s="273"/>
      <c r="AE1481" s="273"/>
      <c r="AF1481" s="225"/>
      <c r="AG1481" s="273"/>
      <c r="AH1481" s="273"/>
      <c r="AI1481" s="273"/>
      <c r="AJ1481" s="225"/>
    </row>
    <row r="1482" spans="2:36" ht="68.7" customHeight="1" x14ac:dyDescent="0.3">
      <c r="B1482" s="225"/>
      <c r="C1482" s="225"/>
      <c r="D1482" s="225"/>
      <c r="E1482" s="227"/>
      <c r="F1482" s="318"/>
      <c r="G1482" s="359"/>
      <c r="H1482" s="242"/>
      <c r="I1482" s="225"/>
      <c r="J1482" s="11" t="s">
        <v>127</v>
      </c>
      <c r="K1482" s="80" t="s">
        <v>641</v>
      </c>
      <c r="L1482" s="7" t="s">
        <v>85</v>
      </c>
      <c r="M1482" s="7">
        <v>20</v>
      </c>
      <c r="N1482" s="273"/>
      <c r="O1482" s="227"/>
      <c r="P1482" s="242"/>
      <c r="Q1482" s="242"/>
      <c r="R1482" s="242"/>
      <c r="S1482" s="225"/>
      <c r="T1482" s="225"/>
      <c r="U1482" s="345"/>
      <c r="V1482" s="346"/>
      <c r="W1482" s="273"/>
      <c r="X1482" s="273"/>
      <c r="Y1482" s="315"/>
      <c r="Z1482" s="273"/>
      <c r="AA1482" s="273"/>
      <c r="AB1482" s="347"/>
      <c r="AC1482" s="273"/>
      <c r="AD1482" s="273"/>
      <c r="AE1482" s="273"/>
      <c r="AF1482" s="225"/>
      <c r="AG1482" s="273"/>
      <c r="AH1482" s="273"/>
      <c r="AI1482" s="273"/>
      <c r="AJ1482" s="225"/>
    </row>
    <row r="1483" spans="2:36" ht="68.7" customHeight="1" x14ac:dyDescent="0.3">
      <c r="B1483" s="625" t="s">
        <v>902</v>
      </c>
      <c r="C1483" s="286" t="s">
        <v>913</v>
      </c>
      <c r="D1483" s="463" t="s">
        <v>66</v>
      </c>
      <c r="E1483" s="227" t="s">
        <v>67</v>
      </c>
      <c r="F1483" s="318" t="s">
        <v>134</v>
      </c>
      <c r="G1483" s="359" t="s">
        <v>990</v>
      </c>
      <c r="H1483" s="225" t="s">
        <v>70</v>
      </c>
      <c r="I1483" s="225" t="s">
        <v>98</v>
      </c>
      <c r="J1483" s="11" t="s">
        <v>712</v>
      </c>
      <c r="K1483" s="80" t="s">
        <v>713</v>
      </c>
      <c r="L1483" s="87" t="s">
        <v>718</v>
      </c>
      <c r="M1483" s="52">
        <v>40</v>
      </c>
      <c r="N1483" s="273" t="s">
        <v>710</v>
      </c>
      <c r="O1483" s="410" t="s">
        <v>582</v>
      </c>
      <c r="P1483" s="225" t="s">
        <v>75</v>
      </c>
      <c r="Q1483" s="225" t="s">
        <v>76</v>
      </c>
      <c r="R1483" s="225" t="s">
        <v>77</v>
      </c>
      <c r="S1483" s="225" t="s">
        <v>109</v>
      </c>
      <c r="T1483" s="345">
        <f>+V1483+Y1483</f>
        <v>237540</v>
      </c>
      <c r="U1483" s="345">
        <f>+T1483/M1484</f>
        <v>79180</v>
      </c>
      <c r="V1483" s="395">
        <v>201909</v>
      </c>
      <c r="W1483" s="273" t="s">
        <v>98</v>
      </c>
      <c r="X1483" s="273" t="s">
        <v>98</v>
      </c>
      <c r="Y1483" s="395">
        <v>35631</v>
      </c>
      <c r="Z1483" s="273" t="s">
        <v>98</v>
      </c>
      <c r="AA1483" s="273" t="s">
        <v>98</v>
      </c>
      <c r="AB1483" s="395">
        <v>19260</v>
      </c>
      <c r="AC1483" s="273" t="s">
        <v>149</v>
      </c>
      <c r="AD1483" s="273" t="s">
        <v>98</v>
      </c>
      <c r="AE1483" s="346">
        <f>+V1483+Y1483</f>
        <v>237540</v>
      </c>
      <c r="AF1483" s="225" t="s">
        <v>98</v>
      </c>
      <c r="AG1483" s="273" t="s">
        <v>33</v>
      </c>
      <c r="AH1483" s="342" t="s">
        <v>176</v>
      </c>
      <c r="AI1483" s="391" t="s">
        <v>179</v>
      </c>
      <c r="AJ1483" s="225"/>
    </row>
    <row r="1484" spans="2:36" ht="68.7" customHeight="1" x14ac:dyDescent="0.3">
      <c r="B1484" s="451"/>
      <c r="C1484" s="411"/>
      <c r="D1484" s="451"/>
      <c r="E1484" s="227"/>
      <c r="F1484" s="318"/>
      <c r="G1484" s="359"/>
      <c r="H1484" s="225"/>
      <c r="I1484" s="225"/>
      <c r="J1484" s="11" t="s">
        <v>111</v>
      </c>
      <c r="K1484" s="80" t="s">
        <v>715</v>
      </c>
      <c r="L1484" s="7" t="s">
        <v>85</v>
      </c>
      <c r="M1484" s="87">
        <v>3</v>
      </c>
      <c r="N1484" s="273"/>
      <c r="O1484" s="411"/>
      <c r="P1484" s="225"/>
      <c r="Q1484" s="225"/>
      <c r="R1484" s="225"/>
      <c r="S1484" s="225"/>
      <c r="T1484" s="225"/>
      <c r="U1484" s="345"/>
      <c r="V1484" s="396"/>
      <c r="W1484" s="273"/>
      <c r="X1484" s="273"/>
      <c r="Y1484" s="396"/>
      <c r="Z1484" s="273"/>
      <c r="AA1484" s="273"/>
      <c r="AB1484" s="396"/>
      <c r="AC1484" s="273"/>
      <c r="AD1484" s="273"/>
      <c r="AE1484" s="273"/>
      <c r="AF1484" s="225"/>
      <c r="AG1484" s="273"/>
      <c r="AH1484" s="343"/>
      <c r="AI1484" s="343"/>
      <c r="AJ1484" s="225"/>
    </row>
    <row r="1485" spans="2:36" ht="68.7" customHeight="1" x14ac:dyDescent="0.3">
      <c r="B1485" s="451"/>
      <c r="C1485" s="411"/>
      <c r="D1485" s="451"/>
      <c r="E1485" s="227"/>
      <c r="F1485" s="318"/>
      <c r="G1485" s="359"/>
      <c r="H1485" s="225"/>
      <c r="I1485" s="225"/>
      <c r="J1485" s="11" t="s">
        <v>127</v>
      </c>
      <c r="K1485" s="80" t="s">
        <v>641</v>
      </c>
      <c r="L1485" s="7" t="s">
        <v>85</v>
      </c>
      <c r="M1485" s="87">
        <v>111</v>
      </c>
      <c r="N1485" s="273"/>
      <c r="O1485" s="411"/>
      <c r="P1485" s="225"/>
      <c r="Q1485" s="225"/>
      <c r="R1485" s="225"/>
      <c r="S1485" s="225"/>
      <c r="T1485" s="225"/>
      <c r="U1485" s="345"/>
      <c r="V1485" s="396"/>
      <c r="W1485" s="273"/>
      <c r="X1485" s="273"/>
      <c r="Y1485" s="396"/>
      <c r="Z1485" s="273"/>
      <c r="AA1485" s="273"/>
      <c r="AB1485" s="396"/>
      <c r="AC1485" s="273"/>
      <c r="AD1485" s="273"/>
      <c r="AE1485" s="273"/>
      <c r="AF1485" s="225"/>
      <c r="AG1485" s="273"/>
      <c r="AH1485" s="343"/>
      <c r="AI1485" s="343"/>
      <c r="AJ1485" s="225"/>
    </row>
    <row r="1486" spans="2:36" ht="68.7" customHeight="1" x14ac:dyDescent="0.3">
      <c r="B1486" s="266" t="s">
        <v>1204</v>
      </c>
      <c r="C1486" s="358" t="s">
        <v>911</v>
      </c>
      <c r="D1486" s="324" t="s">
        <v>66</v>
      </c>
      <c r="E1486" s="308" t="s">
        <v>67</v>
      </c>
      <c r="F1486" s="324" t="s">
        <v>134</v>
      </c>
      <c r="G1486" s="467" t="s">
        <v>1095</v>
      </c>
      <c r="H1486" s="266" t="s">
        <v>70</v>
      </c>
      <c r="I1486" s="266" t="s">
        <v>98</v>
      </c>
      <c r="J1486" s="20" t="s">
        <v>712</v>
      </c>
      <c r="K1486" s="74" t="s">
        <v>713</v>
      </c>
      <c r="L1486" s="91" t="s">
        <v>718</v>
      </c>
      <c r="M1486" s="58">
        <v>40</v>
      </c>
      <c r="N1486" s="314" t="s">
        <v>710</v>
      </c>
      <c r="O1486" s="358" t="s">
        <v>582</v>
      </c>
      <c r="P1486" s="266" t="s">
        <v>75</v>
      </c>
      <c r="Q1486" s="266" t="s">
        <v>76</v>
      </c>
      <c r="R1486" s="266" t="s">
        <v>77</v>
      </c>
      <c r="S1486" s="266" t="s">
        <v>109</v>
      </c>
      <c r="T1486" s="356">
        <f>+V1486+Y1486</f>
        <v>57067</v>
      </c>
      <c r="U1486" s="356">
        <f>+T1486/M1487</f>
        <v>57067</v>
      </c>
      <c r="V1486" s="397">
        <v>48507</v>
      </c>
      <c r="W1486" s="314" t="s">
        <v>98</v>
      </c>
      <c r="X1486" s="314" t="s">
        <v>98</v>
      </c>
      <c r="Y1486" s="397">
        <v>8560</v>
      </c>
      <c r="Z1486" s="314" t="s">
        <v>98</v>
      </c>
      <c r="AA1486" s="314" t="s">
        <v>98</v>
      </c>
      <c r="AB1486" s="397">
        <v>4627</v>
      </c>
      <c r="AC1486" s="314" t="s">
        <v>149</v>
      </c>
      <c r="AD1486" s="314" t="s">
        <v>98</v>
      </c>
      <c r="AE1486" s="360">
        <f>+V1486+Y1486</f>
        <v>57067</v>
      </c>
      <c r="AF1486" s="266" t="s">
        <v>98</v>
      </c>
      <c r="AG1486" s="314" t="s">
        <v>33</v>
      </c>
      <c r="AH1486" s="404" t="s">
        <v>176</v>
      </c>
      <c r="AI1486" s="348" t="s">
        <v>179</v>
      </c>
      <c r="AJ1486" s="266"/>
    </row>
    <row r="1487" spans="2:36" ht="68.7" customHeight="1" x14ac:dyDescent="0.3">
      <c r="B1487" s="464"/>
      <c r="C1487" s="416"/>
      <c r="D1487" s="464"/>
      <c r="E1487" s="308"/>
      <c r="F1487" s="324"/>
      <c r="G1487" s="467"/>
      <c r="H1487" s="266"/>
      <c r="I1487" s="266"/>
      <c r="J1487" s="20" t="s">
        <v>111</v>
      </c>
      <c r="K1487" s="74" t="s">
        <v>715</v>
      </c>
      <c r="L1487" s="27" t="s">
        <v>85</v>
      </c>
      <c r="M1487" s="91">
        <v>1</v>
      </c>
      <c r="N1487" s="314"/>
      <c r="O1487" s="416"/>
      <c r="P1487" s="266"/>
      <c r="Q1487" s="266"/>
      <c r="R1487" s="266"/>
      <c r="S1487" s="266"/>
      <c r="T1487" s="266"/>
      <c r="U1487" s="356"/>
      <c r="V1487" s="341"/>
      <c r="W1487" s="314"/>
      <c r="X1487" s="314"/>
      <c r="Y1487" s="341"/>
      <c r="Z1487" s="314"/>
      <c r="AA1487" s="314"/>
      <c r="AB1487" s="341"/>
      <c r="AC1487" s="314"/>
      <c r="AD1487" s="314"/>
      <c r="AE1487" s="314"/>
      <c r="AF1487" s="266"/>
      <c r="AG1487" s="314"/>
      <c r="AH1487" s="349"/>
      <c r="AI1487" s="349"/>
      <c r="AJ1487" s="266"/>
    </row>
    <row r="1488" spans="2:36" ht="68.7" customHeight="1" x14ac:dyDescent="0.3">
      <c r="B1488" s="464"/>
      <c r="C1488" s="416"/>
      <c r="D1488" s="464"/>
      <c r="E1488" s="308"/>
      <c r="F1488" s="324"/>
      <c r="G1488" s="467"/>
      <c r="H1488" s="266"/>
      <c r="I1488" s="266"/>
      <c r="J1488" s="20" t="s">
        <v>127</v>
      </c>
      <c r="K1488" s="74" t="s">
        <v>641</v>
      </c>
      <c r="L1488" s="27" t="s">
        <v>85</v>
      </c>
      <c r="M1488" s="58">
        <v>26</v>
      </c>
      <c r="N1488" s="314"/>
      <c r="O1488" s="416"/>
      <c r="P1488" s="266"/>
      <c r="Q1488" s="266"/>
      <c r="R1488" s="266"/>
      <c r="S1488" s="266"/>
      <c r="T1488" s="266"/>
      <c r="U1488" s="356"/>
      <c r="V1488" s="341"/>
      <c r="W1488" s="314"/>
      <c r="X1488" s="314"/>
      <c r="Y1488" s="341"/>
      <c r="Z1488" s="314"/>
      <c r="AA1488" s="314"/>
      <c r="AB1488" s="341"/>
      <c r="AC1488" s="314"/>
      <c r="AD1488" s="314"/>
      <c r="AE1488" s="314"/>
      <c r="AF1488" s="266"/>
      <c r="AG1488" s="314"/>
      <c r="AH1488" s="349"/>
      <c r="AI1488" s="349"/>
      <c r="AJ1488" s="266"/>
    </row>
    <row r="1489" spans="2:36" ht="68.7" customHeight="1" x14ac:dyDescent="0.3">
      <c r="B1489" s="465" t="s">
        <v>903</v>
      </c>
      <c r="C1489" s="410" t="s">
        <v>912</v>
      </c>
      <c r="D1489" s="410" t="s">
        <v>66</v>
      </c>
      <c r="E1489" s="227" t="s">
        <v>67</v>
      </c>
      <c r="F1489" s="318" t="s">
        <v>134</v>
      </c>
      <c r="G1489" s="359" t="s">
        <v>990</v>
      </c>
      <c r="H1489" s="225" t="s">
        <v>70</v>
      </c>
      <c r="I1489" s="225" t="s">
        <v>98</v>
      </c>
      <c r="J1489" s="11" t="s">
        <v>712</v>
      </c>
      <c r="K1489" s="80" t="s">
        <v>713</v>
      </c>
      <c r="L1489" s="87" t="s">
        <v>718</v>
      </c>
      <c r="M1489" s="52">
        <v>40</v>
      </c>
      <c r="N1489" s="273" t="s">
        <v>710</v>
      </c>
      <c r="O1489" s="410" t="s">
        <v>585</v>
      </c>
      <c r="P1489" s="225" t="s">
        <v>75</v>
      </c>
      <c r="Q1489" s="225" t="s">
        <v>76</v>
      </c>
      <c r="R1489" s="225" t="s">
        <v>77</v>
      </c>
      <c r="S1489" s="225" t="s">
        <v>109</v>
      </c>
      <c r="T1489" s="345">
        <f>+V1489+Y1489</f>
        <v>107000</v>
      </c>
      <c r="U1489" s="345">
        <f>+T1489/M1490</f>
        <v>107000</v>
      </c>
      <c r="V1489" s="421">
        <v>90950</v>
      </c>
      <c r="W1489" s="273" t="s">
        <v>98</v>
      </c>
      <c r="X1489" s="273" t="s">
        <v>98</v>
      </c>
      <c r="Y1489" s="421">
        <v>16050</v>
      </c>
      <c r="Z1489" s="273" t="s">
        <v>98</v>
      </c>
      <c r="AA1489" s="273" t="s">
        <v>98</v>
      </c>
      <c r="AB1489" s="421">
        <v>8675.68</v>
      </c>
      <c r="AC1489" s="273" t="s">
        <v>149</v>
      </c>
      <c r="AD1489" s="273" t="s">
        <v>98</v>
      </c>
      <c r="AE1489" s="346">
        <f>+V1489+Y1489</f>
        <v>107000</v>
      </c>
      <c r="AF1489" s="225" t="s">
        <v>98</v>
      </c>
      <c r="AG1489" s="273" t="s">
        <v>33</v>
      </c>
      <c r="AH1489" s="424" t="s">
        <v>965</v>
      </c>
      <c r="AI1489" s="337" t="s">
        <v>247</v>
      </c>
      <c r="AJ1489" s="261"/>
    </row>
    <row r="1490" spans="2:36" ht="68.7" customHeight="1" x14ac:dyDescent="0.3">
      <c r="B1490" s="465"/>
      <c r="C1490" s="410"/>
      <c r="D1490" s="410"/>
      <c r="E1490" s="227"/>
      <c r="F1490" s="318"/>
      <c r="G1490" s="359"/>
      <c r="H1490" s="225"/>
      <c r="I1490" s="225"/>
      <c r="J1490" s="11" t="s">
        <v>111</v>
      </c>
      <c r="K1490" s="80" t="s">
        <v>715</v>
      </c>
      <c r="L1490" s="7" t="s">
        <v>85</v>
      </c>
      <c r="M1490" s="87">
        <v>1</v>
      </c>
      <c r="N1490" s="273"/>
      <c r="O1490" s="410"/>
      <c r="P1490" s="225"/>
      <c r="Q1490" s="225"/>
      <c r="R1490" s="225"/>
      <c r="S1490" s="225"/>
      <c r="T1490" s="225"/>
      <c r="U1490" s="345"/>
      <c r="V1490" s="422"/>
      <c r="W1490" s="273"/>
      <c r="X1490" s="273"/>
      <c r="Y1490" s="422"/>
      <c r="Z1490" s="273"/>
      <c r="AA1490" s="273"/>
      <c r="AB1490" s="422"/>
      <c r="AC1490" s="273"/>
      <c r="AD1490" s="273"/>
      <c r="AE1490" s="273"/>
      <c r="AF1490" s="225"/>
      <c r="AG1490" s="273"/>
      <c r="AH1490" s="338"/>
      <c r="AI1490" s="338"/>
      <c r="AJ1490" s="241"/>
    </row>
    <row r="1491" spans="2:36" ht="68.7" customHeight="1" x14ac:dyDescent="0.3">
      <c r="B1491" s="465"/>
      <c r="C1491" s="410"/>
      <c r="D1491" s="410"/>
      <c r="E1491" s="227"/>
      <c r="F1491" s="318"/>
      <c r="G1491" s="359"/>
      <c r="H1491" s="225"/>
      <c r="I1491" s="225"/>
      <c r="J1491" s="11" t="s">
        <v>127</v>
      </c>
      <c r="K1491" s="80" t="s">
        <v>641</v>
      </c>
      <c r="L1491" s="7" t="s">
        <v>85</v>
      </c>
      <c r="M1491" s="87">
        <v>50</v>
      </c>
      <c r="N1491" s="273"/>
      <c r="O1491" s="410"/>
      <c r="P1491" s="225"/>
      <c r="Q1491" s="225"/>
      <c r="R1491" s="225"/>
      <c r="S1491" s="225"/>
      <c r="T1491" s="225"/>
      <c r="U1491" s="345"/>
      <c r="V1491" s="423"/>
      <c r="W1491" s="273"/>
      <c r="X1491" s="273"/>
      <c r="Y1491" s="423"/>
      <c r="Z1491" s="273"/>
      <c r="AA1491" s="273"/>
      <c r="AB1491" s="423"/>
      <c r="AC1491" s="273"/>
      <c r="AD1491" s="273"/>
      <c r="AE1491" s="273"/>
      <c r="AF1491" s="225"/>
      <c r="AG1491" s="273"/>
      <c r="AH1491" s="339"/>
      <c r="AI1491" s="339"/>
      <c r="AJ1491" s="242"/>
    </row>
    <row r="1492" spans="2:36" ht="68.7" customHeight="1" x14ac:dyDescent="0.3">
      <c r="B1492" s="465" t="s">
        <v>904</v>
      </c>
      <c r="C1492" s="410" t="s">
        <v>911</v>
      </c>
      <c r="D1492" s="463" t="s">
        <v>66</v>
      </c>
      <c r="E1492" s="227" t="s">
        <v>67</v>
      </c>
      <c r="F1492" s="318" t="s">
        <v>134</v>
      </c>
      <c r="G1492" s="359" t="s">
        <v>990</v>
      </c>
      <c r="H1492" s="225" t="s">
        <v>70</v>
      </c>
      <c r="I1492" s="225" t="s">
        <v>98</v>
      </c>
      <c r="J1492" s="11" t="s">
        <v>712</v>
      </c>
      <c r="K1492" s="80" t="s">
        <v>713</v>
      </c>
      <c r="L1492" s="87" t="s">
        <v>718</v>
      </c>
      <c r="M1492" s="52">
        <v>40</v>
      </c>
      <c r="N1492" s="273" t="s">
        <v>710</v>
      </c>
      <c r="O1492" s="410" t="s">
        <v>582</v>
      </c>
      <c r="P1492" s="225" t="s">
        <v>75</v>
      </c>
      <c r="Q1492" s="225" t="s">
        <v>76</v>
      </c>
      <c r="R1492" s="225" t="s">
        <v>77</v>
      </c>
      <c r="S1492" s="225" t="s">
        <v>109</v>
      </c>
      <c r="T1492" s="345">
        <f>+V1492+Y1492</f>
        <v>171200</v>
      </c>
      <c r="U1492" s="345">
        <f>+T1492/M1493</f>
        <v>85600</v>
      </c>
      <c r="V1492" s="419">
        <v>145520</v>
      </c>
      <c r="W1492" s="273" t="s">
        <v>98</v>
      </c>
      <c r="X1492" s="273" t="s">
        <v>98</v>
      </c>
      <c r="Y1492" s="418">
        <v>25680</v>
      </c>
      <c r="Z1492" s="273" t="s">
        <v>98</v>
      </c>
      <c r="AA1492" s="273" t="s">
        <v>98</v>
      </c>
      <c r="AB1492" s="419">
        <v>13881.08</v>
      </c>
      <c r="AC1492" s="273" t="s">
        <v>149</v>
      </c>
      <c r="AD1492" s="273" t="s">
        <v>98</v>
      </c>
      <c r="AE1492" s="346">
        <f>+V1492+Y1492</f>
        <v>171200</v>
      </c>
      <c r="AF1492" s="225" t="s">
        <v>98</v>
      </c>
      <c r="AG1492" s="273" t="s">
        <v>33</v>
      </c>
      <c r="AH1492" s="337" t="s">
        <v>295</v>
      </c>
      <c r="AI1492" s="337" t="s">
        <v>247</v>
      </c>
      <c r="AJ1492" s="225"/>
    </row>
    <row r="1493" spans="2:36" ht="68.7" customHeight="1" x14ac:dyDescent="0.3">
      <c r="B1493" s="465"/>
      <c r="C1493" s="411"/>
      <c r="D1493" s="451"/>
      <c r="E1493" s="227"/>
      <c r="F1493" s="318"/>
      <c r="G1493" s="359"/>
      <c r="H1493" s="225"/>
      <c r="I1493" s="225"/>
      <c r="J1493" s="11" t="s">
        <v>111</v>
      </c>
      <c r="K1493" s="80" t="s">
        <v>715</v>
      </c>
      <c r="L1493" s="7" t="s">
        <v>85</v>
      </c>
      <c r="M1493" s="52">
        <v>2</v>
      </c>
      <c r="N1493" s="273"/>
      <c r="O1493" s="411"/>
      <c r="P1493" s="225"/>
      <c r="Q1493" s="225"/>
      <c r="R1493" s="225"/>
      <c r="S1493" s="225"/>
      <c r="T1493" s="225"/>
      <c r="U1493" s="345"/>
      <c r="V1493" s="396"/>
      <c r="W1493" s="273"/>
      <c r="X1493" s="273"/>
      <c r="Y1493" s="396"/>
      <c r="Z1493" s="273"/>
      <c r="AA1493" s="273"/>
      <c r="AB1493" s="396"/>
      <c r="AC1493" s="273"/>
      <c r="AD1493" s="273"/>
      <c r="AE1493" s="273"/>
      <c r="AF1493" s="225"/>
      <c r="AG1493" s="273"/>
      <c r="AH1493" s="338"/>
      <c r="AI1493" s="338"/>
      <c r="AJ1493" s="225"/>
    </row>
    <row r="1494" spans="2:36" ht="68.7" customHeight="1" x14ac:dyDescent="0.3">
      <c r="B1494" s="465"/>
      <c r="C1494" s="411"/>
      <c r="D1494" s="451"/>
      <c r="E1494" s="227"/>
      <c r="F1494" s="318"/>
      <c r="G1494" s="359"/>
      <c r="H1494" s="225"/>
      <c r="I1494" s="225"/>
      <c r="J1494" s="11" t="s">
        <v>127</v>
      </c>
      <c r="K1494" s="80" t="s">
        <v>641</v>
      </c>
      <c r="L1494" s="7" t="s">
        <v>85</v>
      </c>
      <c r="M1494" s="52">
        <v>80</v>
      </c>
      <c r="N1494" s="273"/>
      <c r="O1494" s="411"/>
      <c r="P1494" s="225"/>
      <c r="Q1494" s="225"/>
      <c r="R1494" s="225"/>
      <c r="S1494" s="225"/>
      <c r="T1494" s="225"/>
      <c r="U1494" s="345"/>
      <c r="V1494" s="396"/>
      <c r="W1494" s="273"/>
      <c r="X1494" s="273"/>
      <c r="Y1494" s="396"/>
      <c r="Z1494" s="273"/>
      <c r="AA1494" s="273"/>
      <c r="AB1494" s="396"/>
      <c r="AC1494" s="273"/>
      <c r="AD1494" s="273"/>
      <c r="AE1494" s="273"/>
      <c r="AF1494" s="225"/>
      <c r="AG1494" s="273"/>
      <c r="AH1494" s="339"/>
      <c r="AI1494" s="339"/>
      <c r="AJ1494" s="225"/>
    </row>
    <row r="1495" spans="2:36" ht="68.7" customHeight="1" x14ac:dyDescent="0.3">
      <c r="B1495" s="466" t="s">
        <v>1203</v>
      </c>
      <c r="C1495" s="415" t="s">
        <v>910</v>
      </c>
      <c r="D1495" s="415" t="s">
        <v>66</v>
      </c>
      <c r="E1495" s="308" t="s">
        <v>67</v>
      </c>
      <c r="F1495" s="324" t="s">
        <v>134</v>
      </c>
      <c r="G1495" s="467" t="s">
        <v>1095</v>
      </c>
      <c r="H1495" s="266" t="s">
        <v>70</v>
      </c>
      <c r="I1495" s="266" t="s">
        <v>98</v>
      </c>
      <c r="J1495" s="20" t="s">
        <v>712</v>
      </c>
      <c r="K1495" s="74" t="s">
        <v>713</v>
      </c>
      <c r="L1495" s="91" t="s">
        <v>718</v>
      </c>
      <c r="M1495" s="58">
        <v>40</v>
      </c>
      <c r="N1495" s="314" t="s">
        <v>710</v>
      </c>
      <c r="O1495" s="415" t="s">
        <v>906</v>
      </c>
      <c r="P1495" s="266" t="s">
        <v>75</v>
      </c>
      <c r="Q1495" s="266" t="s">
        <v>76</v>
      </c>
      <c r="R1495" s="266" t="s">
        <v>77</v>
      </c>
      <c r="S1495" s="266" t="s">
        <v>109</v>
      </c>
      <c r="T1495" s="356">
        <f>+V1495+Y1495</f>
        <v>132680</v>
      </c>
      <c r="U1495" s="356">
        <f>+T1495/M1496</f>
        <v>132680</v>
      </c>
      <c r="V1495" s="340">
        <v>112778</v>
      </c>
      <c r="W1495" s="314" t="s">
        <v>98</v>
      </c>
      <c r="X1495" s="314" t="s">
        <v>98</v>
      </c>
      <c r="Y1495" s="340">
        <v>19902</v>
      </c>
      <c r="Z1495" s="314" t="s">
        <v>98</v>
      </c>
      <c r="AA1495" s="314" t="s">
        <v>98</v>
      </c>
      <c r="AB1495" s="340">
        <v>10757.84</v>
      </c>
      <c r="AC1495" s="314" t="s">
        <v>149</v>
      </c>
      <c r="AD1495" s="314" t="s">
        <v>98</v>
      </c>
      <c r="AE1495" s="360">
        <f>+V1495+Y1495</f>
        <v>132680</v>
      </c>
      <c r="AF1495" s="266" t="s">
        <v>98</v>
      </c>
      <c r="AG1495" s="314" t="s">
        <v>33</v>
      </c>
      <c r="AH1495" s="348" t="s">
        <v>295</v>
      </c>
      <c r="AI1495" s="348" t="s">
        <v>247</v>
      </c>
      <c r="AJ1495" s="266"/>
    </row>
    <row r="1496" spans="2:36" ht="68.7" customHeight="1" x14ac:dyDescent="0.3">
      <c r="B1496" s="464"/>
      <c r="C1496" s="416"/>
      <c r="D1496" s="464"/>
      <c r="E1496" s="308"/>
      <c r="F1496" s="324"/>
      <c r="G1496" s="467"/>
      <c r="H1496" s="266"/>
      <c r="I1496" s="266"/>
      <c r="J1496" s="20" t="s">
        <v>111</v>
      </c>
      <c r="K1496" s="74" t="s">
        <v>715</v>
      </c>
      <c r="L1496" s="27" t="s">
        <v>85</v>
      </c>
      <c r="M1496" s="91">
        <v>1</v>
      </c>
      <c r="N1496" s="314"/>
      <c r="O1496" s="416"/>
      <c r="P1496" s="266"/>
      <c r="Q1496" s="266"/>
      <c r="R1496" s="266"/>
      <c r="S1496" s="266"/>
      <c r="T1496" s="266"/>
      <c r="U1496" s="356"/>
      <c r="V1496" s="341"/>
      <c r="W1496" s="314"/>
      <c r="X1496" s="314"/>
      <c r="Y1496" s="341"/>
      <c r="Z1496" s="314"/>
      <c r="AA1496" s="314"/>
      <c r="AB1496" s="341"/>
      <c r="AC1496" s="314"/>
      <c r="AD1496" s="314"/>
      <c r="AE1496" s="314"/>
      <c r="AF1496" s="266"/>
      <c r="AG1496" s="314"/>
      <c r="AH1496" s="349"/>
      <c r="AI1496" s="349"/>
      <c r="AJ1496" s="266"/>
    </row>
    <row r="1497" spans="2:36" ht="68.7" customHeight="1" x14ac:dyDescent="0.3">
      <c r="B1497" s="464"/>
      <c r="C1497" s="416"/>
      <c r="D1497" s="464"/>
      <c r="E1497" s="308"/>
      <c r="F1497" s="324"/>
      <c r="G1497" s="467"/>
      <c r="H1497" s="266"/>
      <c r="I1497" s="266"/>
      <c r="J1497" s="20" t="s">
        <v>127</v>
      </c>
      <c r="K1497" s="74" t="s">
        <v>641</v>
      </c>
      <c r="L1497" s="27" t="s">
        <v>85</v>
      </c>
      <c r="M1497" s="91">
        <v>62</v>
      </c>
      <c r="N1497" s="314"/>
      <c r="O1497" s="416"/>
      <c r="P1497" s="266"/>
      <c r="Q1497" s="266"/>
      <c r="R1497" s="266"/>
      <c r="S1497" s="266"/>
      <c r="T1497" s="266"/>
      <c r="U1497" s="356"/>
      <c r="V1497" s="341"/>
      <c r="W1497" s="314"/>
      <c r="X1497" s="314"/>
      <c r="Y1497" s="341"/>
      <c r="Z1497" s="314"/>
      <c r="AA1497" s="314"/>
      <c r="AB1497" s="341"/>
      <c r="AC1497" s="314"/>
      <c r="AD1497" s="314"/>
      <c r="AE1497" s="314"/>
      <c r="AF1497" s="266"/>
      <c r="AG1497" s="314"/>
      <c r="AH1497" s="349"/>
      <c r="AI1497" s="349"/>
      <c r="AJ1497" s="266"/>
    </row>
    <row r="1498" spans="2:36" s="156" customFormat="1" ht="68.7" customHeight="1" x14ac:dyDescent="0.3">
      <c r="B1498" s="466" t="s">
        <v>1091</v>
      </c>
      <c r="C1498" s="415" t="s">
        <v>909</v>
      </c>
      <c r="D1498" s="415" t="s">
        <v>66</v>
      </c>
      <c r="E1498" s="308" t="s">
        <v>67</v>
      </c>
      <c r="F1498" s="308" t="s">
        <v>132</v>
      </c>
      <c r="G1498" s="324" t="s">
        <v>707</v>
      </c>
      <c r="H1498" s="266" t="s">
        <v>70</v>
      </c>
      <c r="I1498" s="266" t="s">
        <v>98</v>
      </c>
      <c r="J1498" s="20" t="s">
        <v>113</v>
      </c>
      <c r="K1498" s="27" t="s">
        <v>114</v>
      </c>
      <c r="L1498" s="27" t="s">
        <v>115</v>
      </c>
      <c r="M1498" s="27">
        <v>1</v>
      </c>
      <c r="N1498" s="352" t="s">
        <v>710</v>
      </c>
      <c r="O1498" s="415" t="s">
        <v>919</v>
      </c>
      <c r="P1498" s="266" t="s">
        <v>75</v>
      </c>
      <c r="Q1498" s="266" t="s">
        <v>76</v>
      </c>
      <c r="R1498" s="266" t="s">
        <v>77</v>
      </c>
      <c r="S1498" s="266" t="s">
        <v>109</v>
      </c>
      <c r="T1498" s="356">
        <f>+V1498+Y1498</f>
        <v>75970</v>
      </c>
      <c r="U1498" s="357">
        <f>+T1498/M1499</f>
        <v>75970</v>
      </c>
      <c r="V1498" s="340">
        <v>64574.5</v>
      </c>
      <c r="W1498" s="314" t="s">
        <v>98</v>
      </c>
      <c r="X1498" s="314" t="s">
        <v>98</v>
      </c>
      <c r="Y1498" s="340">
        <v>11395.5</v>
      </c>
      <c r="Z1498" s="314" t="s">
        <v>98</v>
      </c>
      <c r="AA1498" s="314" t="s">
        <v>98</v>
      </c>
      <c r="AB1498" s="340">
        <v>6159.73</v>
      </c>
      <c r="AC1498" s="314" t="s">
        <v>80</v>
      </c>
      <c r="AD1498" s="314" t="s">
        <v>98</v>
      </c>
      <c r="AE1498" s="360">
        <f>+V1498+Y1498</f>
        <v>75970</v>
      </c>
      <c r="AF1498" s="266" t="s">
        <v>98</v>
      </c>
      <c r="AG1498" s="314" t="s">
        <v>33</v>
      </c>
      <c r="AH1498" s="348" t="s">
        <v>248</v>
      </c>
      <c r="AI1498" s="348" t="s">
        <v>253</v>
      </c>
      <c r="AJ1498" s="266"/>
    </row>
    <row r="1499" spans="2:36" s="156" customFormat="1" ht="68.7" customHeight="1" x14ac:dyDescent="0.3">
      <c r="B1499" s="464"/>
      <c r="C1499" s="416"/>
      <c r="D1499" s="464"/>
      <c r="E1499" s="308"/>
      <c r="F1499" s="308"/>
      <c r="G1499" s="324"/>
      <c r="H1499" s="266"/>
      <c r="I1499" s="266"/>
      <c r="J1499" s="20" t="s">
        <v>116</v>
      </c>
      <c r="K1499" s="27" t="s">
        <v>117</v>
      </c>
      <c r="L1499" s="27" t="s">
        <v>85</v>
      </c>
      <c r="M1499" s="27">
        <v>1</v>
      </c>
      <c r="N1499" s="352"/>
      <c r="O1499" s="416"/>
      <c r="P1499" s="266"/>
      <c r="Q1499" s="266"/>
      <c r="R1499" s="266"/>
      <c r="S1499" s="266"/>
      <c r="T1499" s="266"/>
      <c r="U1499" s="358"/>
      <c r="V1499" s="341"/>
      <c r="W1499" s="314"/>
      <c r="X1499" s="314"/>
      <c r="Y1499" s="341"/>
      <c r="Z1499" s="314"/>
      <c r="AA1499" s="314"/>
      <c r="AB1499" s="341"/>
      <c r="AC1499" s="314"/>
      <c r="AD1499" s="314"/>
      <c r="AE1499" s="314"/>
      <c r="AF1499" s="266"/>
      <c r="AG1499" s="314"/>
      <c r="AH1499" s="349"/>
      <c r="AI1499" s="349"/>
      <c r="AJ1499" s="266"/>
    </row>
    <row r="1500" spans="2:36" s="156" customFormat="1" ht="68.7" customHeight="1" x14ac:dyDescent="0.3">
      <c r="B1500" s="464"/>
      <c r="C1500" s="416"/>
      <c r="D1500" s="464"/>
      <c r="E1500" s="308"/>
      <c r="F1500" s="308"/>
      <c r="G1500" s="324"/>
      <c r="H1500" s="266"/>
      <c r="I1500" s="266"/>
      <c r="J1500" s="20" t="s">
        <v>209</v>
      </c>
      <c r="K1500" s="27" t="s">
        <v>118</v>
      </c>
      <c r="L1500" s="27" t="s">
        <v>119</v>
      </c>
      <c r="M1500" s="27">
        <v>1</v>
      </c>
      <c r="N1500" s="352"/>
      <c r="O1500" s="416"/>
      <c r="P1500" s="266"/>
      <c r="Q1500" s="266"/>
      <c r="R1500" s="266"/>
      <c r="S1500" s="266"/>
      <c r="T1500" s="266"/>
      <c r="U1500" s="358"/>
      <c r="V1500" s="341"/>
      <c r="W1500" s="314"/>
      <c r="X1500" s="314"/>
      <c r="Y1500" s="341"/>
      <c r="Z1500" s="314"/>
      <c r="AA1500" s="314"/>
      <c r="AB1500" s="341"/>
      <c r="AC1500" s="314"/>
      <c r="AD1500" s="314"/>
      <c r="AE1500" s="314"/>
      <c r="AF1500" s="266"/>
      <c r="AG1500" s="314"/>
      <c r="AH1500" s="349"/>
      <c r="AI1500" s="349"/>
      <c r="AJ1500" s="266"/>
    </row>
    <row r="1501" spans="2:36" s="156" customFormat="1" ht="68.7" customHeight="1" x14ac:dyDescent="0.3">
      <c r="B1501" s="464"/>
      <c r="C1501" s="416"/>
      <c r="D1501" s="464"/>
      <c r="E1501" s="308"/>
      <c r="F1501" s="308"/>
      <c r="G1501" s="324"/>
      <c r="H1501" s="266"/>
      <c r="I1501" s="266"/>
      <c r="J1501" s="20" t="s">
        <v>120</v>
      </c>
      <c r="K1501" s="27" t="s">
        <v>121</v>
      </c>
      <c r="L1501" s="27" t="s">
        <v>119</v>
      </c>
      <c r="M1501" s="27">
        <v>1</v>
      </c>
      <c r="N1501" s="352"/>
      <c r="O1501" s="416"/>
      <c r="P1501" s="266"/>
      <c r="Q1501" s="266"/>
      <c r="R1501" s="266"/>
      <c r="S1501" s="266"/>
      <c r="T1501" s="266"/>
      <c r="U1501" s="358"/>
      <c r="V1501" s="341"/>
      <c r="W1501" s="314"/>
      <c r="X1501" s="314"/>
      <c r="Y1501" s="341"/>
      <c r="Z1501" s="314"/>
      <c r="AA1501" s="314"/>
      <c r="AB1501" s="341"/>
      <c r="AC1501" s="314"/>
      <c r="AD1501" s="314"/>
      <c r="AE1501" s="314"/>
      <c r="AF1501" s="266"/>
      <c r="AG1501" s="314"/>
      <c r="AH1501" s="349"/>
      <c r="AI1501" s="349"/>
      <c r="AJ1501" s="266"/>
    </row>
    <row r="1502" spans="2:36" ht="136.5" customHeight="1" x14ac:dyDescent="0.3">
      <c r="B1502" s="266" t="s">
        <v>1202</v>
      </c>
      <c r="C1502" s="358" t="s">
        <v>908</v>
      </c>
      <c r="D1502" s="324" t="s">
        <v>66</v>
      </c>
      <c r="E1502" s="308" t="s">
        <v>67</v>
      </c>
      <c r="F1502" s="324" t="s">
        <v>134</v>
      </c>
      <c r="G1502" s="467" t="s">
        <v>1095</v>
      </c>
      <c r="H1502" s="266" t="s">
        <v>70</v>
      </c>
      <c r="I1502" s="266" t="s">
        <v>98</v>
      </c>
      <c r="J1502" s="20" t="s">
        <v>712</v>
      </c>
      <c r="K1502" s="74" t="s">
        <v>713</v>
      </c>
      <c r="L1502" s="91" t="s">
        <v>718</v>
      </c>
      <c r="M1502" s="58">
        <v>40</v>
      </c>
      <c r="N1502" s="314" t="s">
        <v>710</v>
      </c>
      <c r="O1502" s="358" t="s">
        <v>907</v>
      </c>
      <c r="P1502" s="266" t="s">
        <v>75</v>
      </c>
      <c r="Q1502" s="266" t="s">
        <v>76</v>
      </c>
      <c r="R1502" s="266" t="s">
        <v>77</v>
      </c>
      <c r="S1502" s="266" t="s">
        <v>109</v>
      </c>
      <c r="T1502" s="356">
        <f>+V1502+Y1502</f>
        <v>25680</v>
      </c>
      <c r="U1502" s="356">
        <f>+T1502/2</f>
        <v>12840</v>
      </c>
      <c r="V1502" s="397">
        <v>21828</v>
      </c>
      <c r="W1502" s="314" t="s">
        <v>98</v>
      </c>
      <c r="X1502" s="314" t="s">
        <v>98</v>
      </c>
      <c r="Y1502" s="397">
        <v>3852</v>
      </c>
      <c r="Z1502" s="314" t="s">
        <v>98</v>
      </c>
      <c r="AA1502" s="314" t="s">
        <v>98</v>
      </c>
      <c r="AB1502" s="397">
        <v>4164.32</v>
      </c>
      <c r="AC1502" s="314" t="s">
        <v>149</v>
      </c>
      <c r="AD1502" s="314" t="s">
        <v>98</v>
      </c>
      <c r="AE1502" s="360">
        <f>+V1502+Y1502</f>
        <v>25680</v>
      </c>
      <c r="AF1502" s="266" t="s">
        <v>98</v>
      </c>
      <c r="AG1502" s="314" t="s">
        <v>33</v>
      </c>
      <c r="AH1502" s="326" t="s">
        <v>161</v>
      </c>
      <c r="AI1502" s="326" t="s">
        <v>295</v>
      </c>
      <c r="AJ1502" s="266"/>
    </row>
    <row r="1503" spans="2:36" ht="68.7" customHeight="1" x14ac:dyDescent="0.3">
      <c r="B1503" s="464"/>
      <c r="C1503" s="416"/>
      <c r="D1503" s="464"/>
      <c r="E1503" s="308"/>
      <c r="F1503" s="324"/>
      <c r="G1503" s="467"/>
      <c r="H1503" s="266"/>
      <c r="I1503" s="266"/>
      <c r="J1503" s="20" t="s">
        <v>127</v>
      </c>
      <c r="K1503" s="74" t="s">
        <v>641</v>
      </c>
      <c r="L1503" s="27" t="s">
        <v>85</v>
      </c>
      <c r="M1503" s="27">
        <v>2</v>
      </c>
      <c r="N1503" s="314"/>
      <c r="O1503" s="416"/>
      <c r="P1503" s="266"/>
      <c r="Q1503" s="266"/>
      <c r="R1503" s="266"/>
      <c r="S1503" s="266"/>
      <c r="T1503" s="266"/>
      <c r="U1503" s="356"/>
      <c r="V1503" s="341"/>
      <c r="W1503" s="314"/>
      <c r="X1503" s="314"/>
      <c r="Y1503" s="341"/>
      <c r="Z1503" s="314"/>
      <c r="AA1503" s="314"/>
      <c r="AB1503" s="341"/>
      <c r="AC1503" s="314"/>
      <c r="AD1503" s="314"/>
      <c r="AE1503" s="314"/>
      <c r="AF1503" s="266"/>
      <c r="AG1503" s="314"/>
      <c r="AH1503" s="349"/>
      <c r="AI1503" s="349"/>
      <c r="AJ1503" s="266"/>
    </row>
    <row r="1504" spans="2:36" ht="68.7" customHeight="1" x14ac:dyDescent="0.3">
      <c r="B1504" s="465" t="s">
        <v>905</v>
      </c>
      <c r="C1504" s="410" t="s">
        <v>909</v>
      </c>
      <c r="D1504" s="410" t="s">
        <v>66</v>
      </c>
      <c r="E1504" s="227" t="s">
        <v>67</v>
      </c>
      <c r="F1504" s="227" t="s">
        <v>132</v>
      </c>
      <c r="G1504" s="318" t="s">
        <v>707</v>
      </c>
      <c r="H1504" s="225" t="s">
        <v>70</v>
      </c>
      <c r="I1504" s="225" t="s">
        <v>98</v>
      </c>
      <c r="J1504" s="11" t="s">
        <v>113</v>
      </c>
      <c r="K1504" s="7" t="s">
        <v>114</v>
      </c>
      <c r="L1504" s="7" t="s">
        <v>115</v>
      </c>
      <c r="M1504" s="7">
        <v>2</v>
      </c>
      <c r="N1504" s="347" t="s">
        <v>710</v>
      </c>
      <c r="O1504" s="410" t="s">
        <v>919</v>
      </c>
      <c r="P1504" s="225" t="s">
        <v>75</v>
      </c>
      <c r="Q1504" s="225" t="s">
        <v>76</v>
      </c>
      <c r="R1504" s="225" t="s">
        <v>77</v>
      </c>
      <c r="S1504" s="225" t="s">
        <v>109</v>
      </c>
      <c r="T1504" s="345">
        <f>+V1504+Y1504</f>
        <v>151940</v>
      </c>
      <c r="U1504" s="363">
        <f>+T1504/M1505</f>
        <v>50646.666666666664</v>
      </c>
      <c r="V1504" s="419">
        <v>129149</v>
      </c>
      <c r="W1504" s="273" t="s">
        <v>98</v>
      </c>
      <c r="X1504" s="273" t="s">
        <v>98</v>
      </c>
      <c r="Y1504" s="419">
        <v>22791</v>
      </c>
      <c r="Z1504" s="273" t="s">
        <v>98</v>
      </c>
      <c r="AA1504" s="273" t="s">
        <v>98</v>
      </c>
      <c r="AB1504" s="419">
        <v>12319.46</v>
      </c>
      <c r="AC1504" s="273" t="s">
        <v>80</v>
      </c>
      <c r="AD1504" s="273" t="s">
        <v>98</v>
      </c>
      <c r="AE1504" s="346">
        <f>+V1504+Y1504</f>
        <v>151940</v>
      </c>
      <c r="AF1504" s="225" t="s">
        <v>98</v>
      </c>
      <c r="AG1504" s="273" t="s">
        <v>33</v>
      </c>
      <c r="AH1504" s="391" t="s">
        <v>251</v>
      </c>
      <c r="AI1504" s="391" t="s">
        <v>166</v>
      </c>
      <c r="AJ1504" s="225"/>
    </row>
    <row r="1505" spans="2:36" ht="68.7" customHeight="1" x14ac:dyDescent="0.3">
      <c r="B1505" s="451"/>
      <c r="C1505" s="411"/>
      <c r="D1505" s="451"/>
      <c r="E1505" s="227"/>
      <c r="F1505" s="227"/>
      <c r="G1505" s="318"/>
      <c r="H1505" s="225"/>
      <c r="I1505" s="225"/>
      <c r="J1505" s="11" t="s">
        <v>116</v>
      </c>
      <c r="K1505" s="7" t="s">
        <v>117</v>
      </c>
      <c r="L1505" s="7" t="s">
        <v>85</v>
      </c>
      <c r="M1505" s="7">
        <v>3</v>
      </c>
      <c r="N1505" s="347"/>
      <c r="O1505" s="411"/>
      <c r="P1505" s="225"/>
      <c r="Q1505" s="225"/>
      <c r="R1505" s="225"/>
      <c r="S1505" s="225"/>
      <c r="T1505" s="225"/>
      <c r="U1505" s="286"/>
      <c r="V1505" s="396"/>
      <c r="W1505" s="273"/>
      <c r="X1505" s="273"/>
      <c r="Y1505" s="396"/>
      <c r="Z1505" s="273"/>
      <c r="AA1505" s="273"/>
      <c r="AB1505" s="396"/>
      <c r="AC1505" s="273"/>
      <c r="AD1505" s="273"/>
      <c r="AE1505" s="273"/>
      <c r="AF1505" s="225"/>
      <c r="AG1505" s="273"/>
      <c r="AH1505" s="343"/>
      <c r="AI1505" s="343"/>
      <c r="AJ1505" s="225"/>
    </row>
    <row r="1506" spans="2:36" ht="68.7" customHeight="1" x14ac:dyDescent="0.3">
      <c r="B1506" s="451"/>
      <c r="C1506" s="411"/>
      <c r="D1506" s="451"/>
      <c r="E1506" s="227"/>
      <c r="F1506" s="227"/>
      <c r="G1506" s="318"/>
      <c r="H1506" s="225"/>
      <c r="I1506" s="225"/>
      <c r="J1506" s="11" t="s">
        <v>209</v>
      </c>
      <c r="K1506" s="7" t="s">
        <v>118</v>
      </c>
      <c r="L1506" s="7" t="s">
        <v>119</v>
      </c>
      <c r="M1506" s="7">
        <v>3</v>
      </c>
      <c r="N1506" s="347"/>
      <c r="O1506" s="411"/>
      <c r="P1506" s="225"/>
      <c r="Q1506" s="225"/>
      <c r="R1506" s="225"/>
      <c r="S1506" s="225"/>
      <c r="T1506" s="225"/>
      <c r="U1506" s="286"/>
      <c r="V1506" s="396"/>
      <c r="W1506" s="273"/>
      <c r="X1506" s="273"/>
      <c r="Y1506" s="396"/>
      <c r="Z1506" s="273"/>
      <c r="AA1506" s="273"/>
      <c r="AB1506" s="396"/>
      <c r="AC1506" s="273"/>
      <c r="AD1506" s="273"/>
      <c r="AE1506" s="273"/>
      <c r="AF1506" s="225"/>
      <c r="AG1506" s="273"/>
      <c r="AH1506" s="343"/>
      <c r="AI1506" s="343"/>
      <c r="AJ1506" s="225"/>
    </row>
    <row r="1507" spans="2:36" ht="68.7" customHeight="1" x14ac:dyDescent="0.3">
      <c r="B1507" s="451"/>
      <c r="C1507" s="411"/>
      <c r="D1507" s="451"/>
      <c r="E1507" s="227"/>
      <c r="F1507" s="227"/>
      <c r="G1507" s="318"/>
      <c r="H1507" s="225"/>
      <c r="I1507" s="225"/>
      <c r="J1507" s="11" t="s">
        <v>120</v>
      </c>
      <c r="K1507" s="7" t="s">
        <v>121</v>
      </c>
      <c r="L1507" s="7" t="s">
        <v>119</v>
      </c>
      <c r="M1507" s="7">
        <v>3</v>
      </c>
      <c r="N1507" s="347"/>
      <c r="O1507" s="411"/>
      <c r="P1507" s="225"/>
      <c r="Q1507" s="225"/>
      <c r="R1507" s="225"/>
      <c r="S1507" s="225"/>
      <c r="T1507" s="225"/>
      <c r="U1507" s="286"/>
      <c r="V1507" s="396"/>
      <c r="W1507" s="273"/>
      <c r="X1507" s="273"/>
      <c r="Y1507" s="396"/>
      <c r="Z1507" s="273"/>
      <c r="AA1507" s="273"/>
      <c r="AB1507" s="396"/>
      <c r="AC1507" s="273"/>
      <c r="AD1507" s="273"/>
      <c r="AE1507" s="273"/>
      <c r="AF1507" s="225"/>
      <c r="AG1507" s="273"/>
      <c r="AH1507" s="343"/>
      <c r="AI1507" s="343"/>
      <c r="AJ1507" s="225"/>
    </row>
    <row r="1508" spans="2:36" ht="126" customHeight="1" x14ac:dyDescent="0.3">
      <c r="B1508" s="457" t="s">
        <v>1201</v>
      </c>
      <c r="C1508" s="460" t="s">
        <v>908</v>
      </c>
      <c r="D1508" s="460" t="s">
        <v>66</v>
      </c>
      <c r="E1508" s="291" t="s">
        <v>67</v>
      </c>
      <c r="F1508" s="454" t="s">
        <v>134</v>
      </c>
      <c r="G1508" s="285" t="s">
        <v>1095</v>
      </c>
      <c r="H1508" s="291" t="s">
        <v>70</v>
      </c>
      <c r="I1508" s="618" t="s">
        <v>98</v>
      </c>
      <c r="J1508" s="20" t="s">
        <v>712</v>
      </c>
      <c r="K1508" s="74" t="s">
        <v>713</v>
      </c>
      <c r="L1508" s="91" t="s">
        <v>718</v>
      </c>
      <c r="M1508" s="187">
        <v>40</v>
      </c>
      <c r="N1508" s="285" t="s">
        <v>710</v>
      </c>
      <c r="O1508" s="460" t="s">
        <v>907</v>
      </c>
      <c r="P1508" s="291" t="s">
        <v>75</v>
      </c>
      <c r="Q1508" s="291" t="s">
        <v>76</v>
      </c>
      <c r="R1508" s="291" t="s">
        <v>77</v>
      </c>
      <c r="S1508" s="291" t="s">
        <v>109</v>
      </c>
      <c r="T1508" s="412">
        <f>+V1508+Y1508</f>
        <v>51360</v>
      </c>
      <c r="U1508" s="412">
        <f>+T1508/1</f>
        <v>51360</v>
      </c>
      <c r="V1508" s="401">
        <v>43656</v>
      </c>
      <c r="W1508" s="285" t="s">
        <v>98</v>
      </c>
      <c r="X1508" s="285" t="s">
        <v>98</v>
      </c>
      <c r="Y1508" s="401">
        <v>7704</v>
      </c>
      <c r="Z1508" s="285" t="s">
        <v>98</v>
      </c>
      <c r="AA1508" s="285" t="s">
        <v>98</v>
      </c>
      <c r="AB1508" s="401">
        <v>4164.32</v>
      </c>
      <c r="AC1508" s="285" t="s">
        <v>149</v>
      </c>
      <c r="AD1508" s="285" t="s">
        <v>98</v>
      </c>
      <c r="AE1508" s="398">
        <f>+V1508+Y1508</f>
        <v>51360</v>
      </c>
      <c r="AF1508" s="291" t="s">
        <v>98</v>
      </c>
      <c r="AG1508" s="285" t="s">
        <v>33</v>
      </c>
      <c r="AH1508" s="652" t="s">
        <v>295</v>
      </c>
      <c r="AI1508" s="652" t="s">
        <v>247</v>
      </c>
      <c r="AJ1508" s="291"/>
    </row>
    <row r="1509" spans="2:36" ht="68.7" customHeight="1" x14ac:dyDescent="0.3">
      <c r="B1509" s="458"/>
      <c r="C1509" s="461"/>
      <c r="D1509" s="461"/>
      <c r="E1509" s="289"/>
      <c r="F1509" s="455"/>
      <c r="G1509" s="296"/>
      <c r="H1509" s="289"/>
      <c r="I1509" s="619"/>
      <c r="J1509" s="20" t="s">
        <v>127</v>
      </c>
      <c r="K1509" s="74" t="s">
        <v>641</v>
      </c>
      <c r="L1509" s="27" t="s">
        <v>85</v>
      </c>
      <c r="M1509" s="183">
        <v>4</v>
      </c>
      <c r="N1509" s="296"/>
      <c r="O1509" s="461"/>
      <c r="P1509" s="289"/>
      <c r="Q1509" s="289"/>
      <c r="R1509" s="289"/>
      <c r="S1509" s="289"/>
      <c r="T1509" s="413"/>
      <c r="U1509" s="413"/>
      <c r="V1509" s="402"/>
      <c r="W1509" s="296"/>
      <c r="X1509" s="296"/>
      <c r="Y1509" s="402"/>
      <c r="Z1509" s="296"/>
      <c r="AA1509" s="296"/>
      <c r="AB1509" s="402"/>
      <c r="AC1509" s="296"/>
      <c r="AD1509" s="296"/>
      <c r="AE1509" s="399"/>
      <c r="AF1509" s="289"/>
      <c r="AG1509" s="296"/>
      <c r="AH1509" s="653"/>
      <c r="AI1509" s="653"/>
      <c r="AJ1509" s="289"/>
    </row>
    <row r="1510" spans="2:36" ht="68.7" customHeight="1" thickBot="1" x14ac:dyDescent="0.35">
      <c r="B1510" s="459"/>
      <c r="C1510" s="462"/>
      <c r="D1510" s="462"/>
      <c r="E1510" s="290"/>
      <c r="F1510" s="456"/>
      <c r="G1510" s="297"/>
      <c r="H1510" s="290"/>
      <c r="I1510" s="620"/>
      <c r="J1510" s="188" t="s">
        <v>966</v>
      </c>
      <c r="K1510" s="188" t="s">
        <v>112</v>
      </c>
      <c r="L1510" s="189" t="s">
        <v>85</v>
      </c>
      <c r="M1510" s="190">
        <v>1</v>
      </c>
      <c r="N1510" s="297"/>
      <c r="O1510" s="462"/>
      <c r="P1510" s="290"/>
      <c r="Q1510" s="290"/>
      <c r="R1510" s="290"/>
      <c r="S1510" s="290"/>
      <c r="T1510" s="414"/>
      <c r="U1510" s="414"/>
      <c r="V1510" s="403"/>
      <c r="W1510" s="297"/>
      <c r="X1510" s="297"/>
      <c r="Y1510" s="403"/>
      <c r="Z1510" s="297"/>
      <c r="AA1510" s="297"/>
      <c r="AB1510" s="403"/>
      <c r="AC1510" s="297"/>
      <c r="AD1510" s="297"/>
      <c r="AE1510" s="400"/>
      <c r="AF1510" s="290"/>
      <c r="AG1510" s="297"/>
      <c r="AH1510" s="654"/>
      <c r="AI1510" s="654"/>
      <c r="AJ1510" s="290"/>
    </row>
    <row r="1511" spans="2:36" ht="68.7" customHeight="1" x14ac:dyDescent="0.3">
      <c r="B1511" s="625" t="s">
        <v>967</v>
      </c>
      <c r="C1511" s="286" t="s">
        <v>913</v>
      </c>
      <c r="D1511" s="463" t="s">
        <v>66</v>
      </c>
      <c r="E1511" s="227" t="s">
        <v>67</v>
      </c>
      <c r="F1511" s="318" t="s">
        <v>134</v>
      </c>
      <c r="G1511" s="359" t="s">
        <v>990</v>
      </c>
      <c r="H1511" s="225" t="s">
        <v>70</v>
      </c>
      <c r="I1511" s="225" t="s">
        <v>98</v>
      </c>
      <c r="J1511" s="11" t="s">
        <v>712</v>
      </c>
      <c r="K1511" s="80" t="s">
        <v>713</v>
      </c>
      <c r="L1511" s="87" t="s">
        <v>718</v>
      </c>
      <c r="M1511" s="52">
        <v>40</v>
      </c>
      <c r="N1511" s="273" t="s">
        <v>710</v>
      </c>
      <c r="O1511" s="410" t="s">
        <v>582</v>
      </c>
      <c r="P1511" s="225" t="s">
        <v>75</v>
      </c>
      <c r="Q1511" s="225" t="s">
        <v>76</v>
      </c>
      <c r="R1511" s="225" t="s">
        <v>77</v>
      </c>
      <c r="S1511" s="225" t="s">
        <v>109</v>
      </c>
      <c r="T1511" s="345">
        <f>+V1511+Y1511</f>
        <v>158360</v>
      </c>
      <c r="U1511" s="345">
        <f>+T1511/M1512</f>
        <v>79180</v>
      </c>
      <c r="V1511" s="395">
        <v>134606</v>
      </c>
      <c r="W1511" s="273" t="s">
        <v>98</v>
      </c>
      <c r="X1511" s="273" t="s">
        <v>98</v>
      </c>
      <c r="Y1511" s="395">
        <v>23754</v>
      </c>
      <c r="Z1511" s="273" t="s">
        <v>98</v>
      </c>
      <c r="AA1511" s="273" t="s">
        <v>98</v>
      </c>
      <c r="AB1511" s="395">
        <v>12840</v>
      </c>
      <c r="AC1511" s="273" t="s">
        <v>149</v>
      </c>
      <c r="AD1511" s="273" t="s">
        <v>98</v>
      </c>
      <c r="AE1511" s="346">
        <f>+V1511+Y1511</f>
        <v>158360</v>
      </c>
      <c r="AF1511" s="225" t="s">
        <v>98</v>
      </c>
      <c r="AG1511" s="273" t="s">
        <v>33</v>
      </c>
      <c r="AH1511" s="342" t="s">
        <v>295</v>
      </c>
      <c r="AI1511" s="391" t="s">
        <v>247</v>
      </c>
      <c r="AJ1511" s="225"/>
    </row>
    <row r="1512" spans="2:36" ht="68.7" customHeight="1" x14ac:dyDescent="0.3">
      <c r="B1512" s="451"/>
      <c r="C1512" s="411"/>
      <c r="D1512" s="451"/>
      <c r="E1512" s="227"/>
      <c r="F1512" s="318"/>
      <c r="G1512" s="359"/>
      <c r="H1512" s="225"/>
      <c r="I1512" s="225"/>
      <c r="J1512" s="11" t="s">
        <v>111</v>
      </c>
      <c r="K1512" s="80" t="s">
        <v>715</v>
      </c>
      <c r="L1512" s="7" t="s">
        <v>85</v>
      </c>
      <c r="M1512" s="87">
        <v>2</v>
      </c>
      <c r="N1512" s="273"/>
      <c r="O1512" s="411"/>
      <c r="P1512" s="225"/>
      <c r="Q1512" s="225"/>
      <c r="R1512" s="225"/>
      <c r="S1512" s="225"/>
      <c r="T1512" s="225"/>
      <c r="U1512" s="345"/>
      <c r="V1512" s="396"/>
      <c r="W1512" s="273"/>
      <c r="X1512" s="273"/>
      <c r="Y1512" s="396"/>
      <c r="Z1512" s="273"/>
      <c r="AA1512" s="273"/>
      <c r="AB1512" s="396"/>
      <c r="AC1512" s="273"/>
      <c r="AD1512" s="273"/>
      <c r="AE1512" s="273"/>
      <c r="AF1512" s="225"/>
      <c r="AG1512" s="273"/>
      <c r="AH1512" s="343"/>
      <c r="AI1512" s="343"/>
      <c r="AJ1512" s="225"/>
    </row>
    <row r="1513" spans="2:36" ht="70.2" customHeight="1" x14ac:dyDescent="0.3">
      <c r="B1513" s="451"/>
      <c r="C1513" s="411"/>
      <c r="D1513" s="451"/>
      <c r="E1513" s="227"/>
      <c r="F1513" s="318"/>
      <c r="G1513" s="359"/>
      <c r="H1513" s="225"/>
      <c r="I1513" s="225"/>
      <c r="J1513" s="11" t="s">
        <v>127</v>
      </c>
      <c r="K1513" s="80" t="s">
        <v>641</v>
      </c>
      <c r="L1513" s="7" t="s">
        <v>85</v>
      </c>
      <c r="M1513" s="87">
        <v>74</v>
      </c>
      <c r="N1513" s="273"/>
      <c r="O1513" s="411"/>
      <c r="P1513" s="225"/>
      <c r="Q1513" s="225"/>
      <c r="R1513" s="225"/>
      <c r="S1513" s="225"/>
      <c r="T1513" s="225"/>
      <c r="U1513" s="345"/>
      <c r="V1513" s="396"/>
      <c r="W1513" s="273"/>
      <c r="X1513" s="273"/>
      <c r="Y1513" s="396"/>
      <c r="Z1513" s="273"/>
      <c r="AA1513" s="273"/>
      <c r="AB1513" s="396"/>
      <c r="AC1513" s="273"/>
      <c r="AD1513" s="273"/>
      <c r="AE1513" s="273"/>
      <c r="AF1513" s="225"/>
      <c r="AG1513" s="273"/>
      <c r="AH1513" s="343"/>
      <c r="AI1513" s="343"/>
      <c r="AJ1513" s="225"/>
    </row>
    <row r="1514" spans="2:36" ht="68.7" customHeight="1" x14ac:dyDescent="0.3">
      <c r="B1514" s="465" t="s">
        <v>1198</v>
      </c>
      <c r="C1514" s="410" t="s">
        <v>911</v>
      </c>
      <c r="D1514" s="463" t="s">
        <v>66</v>
      </c>
      <c r="E1514" s="227" t="s">
        <v>67</v>
      </c>
      <c r="F1514" s="318" t="s">
        <v>134</v>
      </c>
      <c r="G1514" s="359" t="s">
        <v>990</v>
      </c>
      <c r="H1514" s="225" t="s">
        <v>70</v>
      </c>
      <c r="I1514" s="225" t="s">
        <v>98</v>
      </c>
      <c r="J1514" s="11" t="s">
        <v>712</v>
      </c>
      <c r="K1514" s="80" t="s">
        <v>713</v>
      </c>
      <c r="L1514" s="87" t="s">
        <v>718</v>
      </c>
      <c r="M1514" s="52">
        <v>40</v>
      </c>
      <c r="N1514" s="273" t="s">
        <v>710</v>
      </c>
      <c r="O1514" s="410" t="s">
        <v>582</v>
      </c>
      <c r="P1514" s="225" t="s">
        <v>75</v>
      </c>
      <c r="Q1514" s="225" t="s">
        <v>76</v>
      </c>
      <c r="R1514" s="225" t="s">
        <v>77</v>
      </c>
      <c r="S1514" s="225" t="s">
        <v>109</v>
      </c>
      <c r="T1514" s="345">
        <f>+V1514+Y1514</f>
        <v>103575.79999999999</v>
      </c>
      <c r="U1514" s="345">
        <f>+T1514/M1515</f>
        <v>103575.79999999999</v>
      </c>
      <c r="V1514" s="419">
        <v>88039.43</v>
      </c>
      <c r="W1514" s="273" t="s">
        <v>98</v>
      </c>
      <c r="X1514" s="273" t="s">
        <v>98</v>
      </c>
      <c r="Y1514" s="418">
        <v>15536.37</v>
      </c>
      <c r="Z1514" s="273" t="s">
        <v>98</v>
      </c>
      <c r="AA1514" s="273" t="s">
        <v>98</v>
      </c>
      <c r="AB1514" s="419">
        <v>8398.0300000000007</v>
      </c>
      <c r="AC1514" s="273" t="s">
        <v>149</v>
      </c>
      <c r="AD1514" s="273" t="s">
        <v>98</v>
      </c>
      <c r="AE1514" s="346">
        <f>+V1514+Y1514</f>
        <v>103575.79999999999</v>
      </c>
      <c r="AF1514" s="225" t="s">
        <v>98</v>
      </c>
      <c r="AG1514" s="273" t="s">
        <v>33</v>
      </c>
      <c r="AH1514" s="337" t="s">
        <v>233</v>
      </c>
      <c r="AI1514" s="337" t="s">
        <v>407</v>
      </c>
      <c r="AJ1514" s="225"/>
    </row>
    <row r="1515" spans="2:36" ht="68.7" customHeight="1" x14ac:dyDescent="0.3">
      <c r="B1515" s="465"/>
      <c r="C1515" s="411"/>
      <c r="D1515" s="451"/>
      <c r="E1515" s="227"/>
      <c r="F1515" s="318"/>
      <c r="G1515" s="359"/>
      <c r="H1515" s="225"/>
      <c r="I1515" s="225"/>
      <c r="J1515" s="11" t="s">
        <v>111</v>
      </c>
      <c r="K1515" s="80" t="s">
        <v>715</v>
      </c>
      <c r="L1515" s="7" t="s">
        <v>85</v>
      </c>
      <c r="M1515" s="52">
        <v>1</v>
      </c>
      <c r="N1515" s="273"/>
      <c r="O1515" s="411"/>
      <c r="P1515" s="225"/>
      <c r="Q1515" s="225"/>
      <c r="R1515" s="225"/>
      <c r="S1515" s="225"/>
      <c r="T1515" s="225"/>
      <c r="U1515" s="345"/>
      <c r="V1515" s="396"/>
      <c r="W1515" s="273"/>
      <c r="X1515" s="273"/>
      <c r="Y1515" s="396"/>
      <c r="Z1515" s="273"/>
      <c r="AA1515" s="273"/>
      <c r="AB1515" s="396"/>
      <c r="AC1515" s="273"/>
      <c r="AD1515" s="273"/>
      <c r="AE1515" s="273"/>
      <c r="AF1515" s="225"/>
      <c r="AG1515" s="273"/>
      <c r="AH1515" s="338"/>
      <c r="AI1515" s="338"/>
      <c r="AJ1515" s="225"/>
    </row>
    <row r="1516" spans="2:36" ht="68.7" customHeight="1" x14ac:dyDescent="0.3">
      <c r="B1516" s="465"/>
      <c r="C1516" s="411"/>
      <c r="D1516" s="451"/>
      <c r="E1516" s="227"/>
      <c r="F1516" s="318"/>
      <c r="G1516" s="359"/>
      <c r="H1516" s="225"/>
      <c r="I1516" s="225"/>
      <c r="J1516" s="11" t="s">
        <v>127</v>
      </c>
      <c r="K1516" s="80" t="s">
        <v>641</v>
      </c>
      <c r="L1516" s="7" t="s">
        <v>85</v>
      </c>
      <c r="M1516" s="52">
        <v>40</v>
      </c>
      <c r="N1516" s="273"/>
      <c r="O1516" s="411"/>
      <c r="P1516" s="225"/>
      <c r="Q1516" s="225"/>
      <c r="R1516" s="225"/>
      <c r="S1516" s="225"/>
      <c r="T1516" s="225"/>
      <c r="U1516" s="345"/>
      <c r="V1516" s="396"/>
      <c r="W1516" s="273"/>
      <c r="X1516" s="273"/>
      <c r="Y1516" s="396"/>
      <c r="Z1516" s="273"/>
      <c r="AA1516" s="273"/>
      <c r="AB1516" s="396"/>
      <c r="AC1516" s="273"/>
      <c r="AD1516" s="273"/>
      <c r="AE1516" s="273"/>
      <c r="AF1516" s="225"/>
      <c r="AG1516" s="273"/>
      <c r="AH1516" s="339"/>
      <c r="AI1516" s="339"/>
      <c r="AJ1516" s="225"/>
    </row>
    <row r="1517" spans="2:36" ht="68.7" customHeight="1" x14ac:dyDescent="0.3">
      <c r="B1517" s="625" t="s">
        <v>1199</v>
      </c>
      <c r="C1517" s="286" t="s">
        <v>913</v>
      </c>
      <c r="D1517" s="463" t="s">
        <v>66</v>
      </c>
      <c r="E1517" s="227" t="s">
        <v>67</v>
      </c>
      <c r="F1517" s="318" t="s">
        <v>134</v>
      </c>
      <c r="G1517" s="359" t="s">
        <v>990</v>
      </c>
      <c r="H1517" s="225" t="s">
        <v>70</v>
      </c>
      <c r="I1517" s="225" t="s">
        <v>98</v>
      </c>
      <c r="J1517" s="11" t="s">
        <v>712</v>
      </c>
      <c r="K1517" s="80" t="s">
        <v>713</v>
      </c>
      <c r="L1517" s="87" t="s">
        <v>718</v>
      </c>
      <c r="M1517" s="52">
        <v>40</v>
      </c>
      <c r="N1517" s="273" t="s">
        <v>710</v>
      </c>
      <c r="O1517" s="410" t="s">
        <v>582</v>
      </c>
      <c r="P1517" s="225" t="s">
        <v>75</v>
      </c>
      <c r="Q1517" s="225" t="s">
        <v>76</v>
      </c>
      <c r="R1517" s="225" t="s">
        <v>77</v>
      </c>
      <c r="S1517" s="225" t="s">
        <v>109</v>
      </c>
      <c r="T1517" s="345">
        <f>+V1517+Y1517</f>
        <v>235144.7</v>
      </c>
      <c r="U1517" s="345">
        <f>+T1517/M1518</f>
        <v>78381.566666666666</v>
      </c>
      <c r="V1517" s="395">
        <v>199873</v>
      </c>
      <c r="W1517" s="273" t="s">
        <v>98</v>
      </c>
      <c r="X1517" s="273" t="s">
        <v>98</v>
      </c>
      <c r="Y1517" s="395">
        <v>35271.699999999997</v>
      </c>
      <c r="Z1517" s="273" t="s">
        <v>98</v>
      </c>
      <c r="AA1517" s="273" t="s">
        <v>98</v>
      </c>
      <c r="AB1517" s="395">
        <v>19065.650000000001</v>
      </c>
      <c r="AC1517" s="273" t="s">
        <v>149</v>
      </c>
      <c r="AD1517" s="273" t="s">
        <v>98</v>
      </c>
      <c r="AE1517" s="346">
        <f>+V1517+Y1517</f>
        <v>235144.7</v>
      </c>
      <c r="AF1517" s="225" t="s">
        <v>98</v>
      </c>
      <c r="AG1517" s="273" t="s">
        <v>33</v>
      </c>
      <c r="AH1517" s="342" t="s">
        <v>233</v>
      </c>
      <c r="AI1517" s="391" t="s">
        <v>407</v>
      </c>
      <c r="AJ1517" s="225"/>
    </row>
    <row r="1518" spans="2:36" ht="68.7" customHeight="1" x14ac:dyDescent="0.3">
      <c r="B1518" s="451"/>
      <c r="C1518" s="411"/>
      <c r="D1518" s="451"/>
      <c r="E1518" s="227"/>
      <c r="F1518" s="318"/>
      <c r="G1518" s="359"/>
      <c r="H1518" s="225"/>
      <c r="I1518" s="225"/>
      <c r="J1518" s="11" t="s">
        <v>111</v>
      </c>
      <c r="K1518" s="80" t="s">
        <v>715</v>
      </c>
      <c r="L1518" s="7" t="s">
        <v>85</v>
      </c>
      <c r="M1518" s="87">
        <v>3</v>
      </c>
      <c r="N1518" s="273"/>
      <c r="O1518" s="411"/>
      <c r="P1518" s="225"/>
      <c r="Q1518" s="225"/>
      <c r="R1518" s="225"/>
      <c r="S1518" s="225"/>
      <c r="T1518" s="225"/>
      <c r="U1518" s="345"/>
      <c r="V1518" s="396"/>
      <c r="W1518" s="273"/>
      <c r="X1518" s="273"/>
      <c r="Y1518" s="396"/>
      <c r="Z1518" s="273"/>
      <c r="AA1518" s="273"/>
      <c r="AB1518" s="396"/>
      <c r="AC1518" s="273"/>
      <c r="AD1518" s="273"/>
      <c r="AE1518" s="273"/>
      <c r="AF1518" s="225"/>
      <c r="AG1518" s="273"/>
      <c r="AH1518" s="343"/>
      <c r="AI1518" s="343"/>
      <c r="AJ1518" s="225"/>
    </row>
    <row r="1519" spans="2:36" ht="70.2" customHeight="1" x14ac:dyDescent="0.3">
      <c r="B1519" s="451"/>
      <c r="C1519" s="411"/>
      <c r="D1519" s="451"/>
      <c r="E1519" s="227"/>
      <c r="F1519" s="318"/>
      <c r="G1519" s="359"/>
      <c r="H1519" s="225"/>
      <c r="I1519" s="225"/>
      <c r="J1519" s="11" t="s">
        <v>127</v>
      </c>
      <c r="K1519" s="80" t="s">
        <v>641</v>
      </c>
      <c r="L1519" s="7" t="s">
        <v>85</v>
      </c>
      <c r="M1519" s="87">
        <v>125</v>
      </c>
      <c r="N1519" s="273"/>
      <c r="O1519" s="411"/>
      <c r="P1519" s="225"/>
      <c r="Q1519" s="225"/>
      <c r="R1519" s="225"/>
      <c r="S1519" s="225"/>
      <c r="T1519" s="225"/>
      <c r="U1519" s="345"/>
      <c r="V1519" s="396"/>
      <c r="W1519" s="273"/>
      <c r="X1519" s="273"/>
      <c r="Y1519" s="396"/>
      <c r="Z1519" s="273"/>
      <c r="AA1519" s="273"/>
      <c r="AB1519" s="396"/>
      <c r="AC1519" s="273"/>
      <c r="AD1519" s="273"/>
      <c r="AE1519" s="273"/>
      <c r="AF1519" s="225"/>
      <c r="AG1519" s="273"/>
      <c r="AH1519" s="343"/>
      <c r="AI1519" s="343"/>
      <c r="AJ1519" s="225"/>
    </row>
    <row r="1520" spans="2:36" ht="126" customHeight="1" x14ac:dyDescent="0.3">
      <c r="B1520" s="663" t="s">
        <v>1200</v>
      </c>
      <c r="C1520" s="626" t="s">
        <v>908</v>
      </c>
      <c r="D1520" s="626" t="s">
        <v>66</v>
      </c>
      <c r="E1520" s="261" t="s">
        <v>67</v>
      </c>
      <c r="F1520" s="448" t="s">
        <v>134</v>
      </c>
      <c r="G1520" s="232" t="s">
        <v>990</v>
      </c>
      <c r="H1520" s="261" t="s">
        <v>70</v>
      </c>
      <c r="I1520" s="470" t="s">
        <v>98</v>
      </c>
      <c r="J1520" s="11" t="s">
        <v>712</v>
      </c>
      <c r="K1520" s="80" t="s">
        <v>713</v>
      </c>
      <c r="L1520" s="87" t="s">
        <v>718</v>
      </c>
      <c r="M1520" s="191">
        <v>40</v>
      </c>
      <c r="N1520" s="232" t="s">
        <v>710</v>
      </c>
      <c r="O1520" s="626" t="s">
        <v>907</v>
      </c>
      <c r="P1520" s="261" t="s">
        <v>75</v>
      </c>
      <c r="Q1520" s="261" t="s">
        <v>76</v>
      </c>
      <c r="R1520" s="261" t="s">
        <v>77</v>
      </c>
      <c r="S1520" s="261" t="s">
        <v>109</v>
      </c>
      <c r="T1520" s="409">
        <f>+V1520+Y1520</f>
        <v>51360</v>
      </c>
      <c r="U1520" s="409">
        <f>+T1520/1</f>
        <v>51360</v>
      </c>
      <c r="V1520" s="421">
        <v>43656</v>
      </c>
      <c r="W1520" s="232" t="s">
        <v>98</v>
      </c>
      <c r="X1520" s="232" t="s">
        <v>98</v>
      </c>
      <c r="Y1520" s="421">
        <v>7704</v>
      </c>
      <c r="Z1520" s="232" t="s">
        <v>98</v>
      </c>
      <c r="AA1520" s="232" t="s">
        <v>98</v>
      </c>
      <c r="AB1520" s="421">
        <v>4164.32</v>
      </c>
      <c r="AC1520" s="232" t="s">
        <v>149</v>
      </c>
      <c r="AD1520" s="232" t="s">
        <v>98</v>
      </c>
      <c r="AE1520" s="280">
        <f>+V1520+Y1520</f>
        <v>51360</v>
      </c>
      <c r="AF1520" s="261" t="s">
        <v>98</v>
      </c>
      <c r="AG1520" s="232" t="s">
        <v>33</v>
      </c>
      <c r="AH1520" s="342" t="s">
        <v>233</v>
      </c>
      <c r="AI1520" s="391" t="s">
        <v>407</v>
      </c>
      <c r="AJ1520" s="261"/>
    </row>
    <row r="1521" spans="2:36" ht="68.7" customHeight="1" x14ac:dyDescent="0.3">
      <c r="B1521" s="664"/>
      <c r="C1521" s="627"/>
      <c r="D1521" s="627"/>
      <c r="E1521" s="241"/>
      <c r="F1521" s="449"/>
      <c r="G1521" s="233"/>
      <c r="H1521" s="241"/>
      <c r="I1521" s="252"/>
      <c r="J1521" s="11" t="s">
        <v>127</v>
      </c>
      <c r="K1521" s="80" t="s">
        <v>641</v>
      </c>
      <c r="L1521" s="7" t="s">
        <v>85</v>
      </c>
      <c r="M1521" s="29">
        <v>4</v>
      </c>
      <c r="N1521" s="233"/>
      <c r="O1521" s="627"/>
      <c r="P1521" s="241"/>
      <c r="Q1521" s="241"/>
      <c r="R1521" s="241"/>
      <c r="S1521" s="241"/>
      <c r="T1521" s="442"/>
      <c r="U1521" s="442"/>
      <c r="V1521" s="422"/>
      <c r="W1521" s="233"/>
      <c r="X1521" s="233"/>
      <c r="Y1521" s="422"/>
      <c r="Z1521" s="233"/>
      <c r="AA1521" s="233"/>
      <c r="AB1521" s="422"/>
      <c r="AC1521" s="233"/>
      <c r="AD1521" s="233"/>
      <c r="AE1521" s="281"/>
      <c r="AF1521" s="241"/>
      <c r="AG1521" s="233"/>
      <c r="AH1521" s="343"/>
      <c r="AI1521" s="343"/>
      <c r="AJ1521" s="241"/>
    </row>
    <row r="1522" spans="2:36" ht="96" customHeight="1" thickBot="1" x14ac:dyDescent="0.35">
      <c r="B1522" s="665"/>
      <c r="C1522" s="628"/>
      <c r="D1522" s="628"/>
      <c r="E1522" s="242"/>
      <c r="F1522" s="450"/>
      <c r="G1522" s="234"/>
      <c r="H1522" s="242"/>
      <c r="I1522" s="471"/>
      <c r="J1522" s="192" t="s">
        <v>966</v>
      </c>
      <c r="K1522" s="192" t="s">
        <v>112</v>
      </c>
      <c r="L1522" s="193" t="s">
        <v>85</v>
      </c>
      <c r="M1522" s="194">
        <v>1</v>
      </c>
      <c r="N1522" s="234"/>
      <c r="O1522" s="628"/>
      <c r="P1522" s="242"/>
      <c r="Q1522" s="242"/>
      <c r="R1522" s="242"/>
      <c r="S1522" s="242"/>
      <c r="T1522" s="417"/>
      <c r="U1522" s="417"/>
      <c r="V1522" s="423"/>
      <c r="W1522" s="234"/>
      <c r="X1522" s="234"/>
      <c r="Y1522" s="423"/>
      <c r="Z1522" s="234"/>
      <c r="AA1522" s="234"/>
      <c r="AB1522" s="423"/>
      <c r="AC1522" s="234"/>
      <c r="AD1522" s="234"/>
      <c r="AE1522" s="282"/>
      <c r="AF1522" s="242"/>
      <c r="AG1522" s="234"/>
      <c r="AH1522" s="343"/>
      <c r="AI1522" s="343"/>
      <c r="AJ1522" s="242"/>
    </row>
    <row r="1523" spans="2:36" s="159" customFormat="1" ht="68.7" customHeight="1" x14ac:dyDescent="0.3">
      <c r="B1523" s="747" t="s">
        <v>1295</v>
      </c>
      <c r="C1523" s="748" t="s">
        <v>1297</v>
      </c>
      <c r="D1523" s="748" t="s">
        <v>66</v>
      </c>
      <c r="E1523" s="536" t="s">
        <v>67</v>
      </c>
      <c r="F1523" s="536" t="s">
        <v>132</v>
      </c>
      <c r="G1523" s="716" t="s">
        <v>707</v>
      </c>
      <c r="H1523" s="535" t="s">
        <v>70</v>
      </c>
      <c r="I1523" s="535" t="s">
        <v>98</v>
      </c>
      <c r="J1523" s="204" t="s">
        <v>113</v>
      </c>
      <c r="K1523" s="203" t="s">
        <v>114</v>
      </c>
      <c r="L1523" s="203" t="s">
        <v>115</v>
      </c>
      <c r="M1523" s="203">
        <v>0.67</v>
      </c>
      <c r="N1523" s="717" t="s">
        <v>710</v>
      </c>
      <c r="O1523" s="748" t="s">
        <v>919</v>
      </c>
      <c r="P1523" s="535" t="s">
        <v>75</v>
      </c>
      <c r="Q1523" s="535" t="s">
        <v>76</v>
      </c>
      <c r="R1523" s="535" t="s">
        <v>77</v>
      </c>
      <c r="S1523" s="535" t="s">
        <v>109</v>
      </c>
      <c r="T1523" s="718">
        <f>+V1523+Y1523</f>
        <v>54453.22</v>
      </c>
      <c r="U1523" s="719">
        <f>+T1523/M1524</f>
        <v>54453.22</v>
      </c>
      <c r="V1523" s="756">
        <v>46285.24</v>
      </c>
      <c r="W1523" s="541" t="s">
        <v>98</v>
      </c>
      <c r="X1523" s="541" t="s">
        <v>98</v>
      </c>
      <c r="Y1523" s="756">
        <v>8167.98</v>
      </c>
      <c r="Z1523" s="541" t="s">
        <v>98</v>
      </c>
      <c r="AA1523" s="541" t="s">
        <v>98</v>
      </c>
      <c r="AB1523" s="756">
        <v>4414.58</v>
      </c>
      <c r="AC1523" s="541" t="s">
        <v>80</v>
      </c>
      <c r="AD1523" s="541" t="s">
        <v>98</v>
      </c>
      <c r="AE1523" s="720">
        <f>+V1523+Y1523</f>
        <v>54453.22</v>
      </c>
      <c r="AF1523" s="535" t="s">
        <v>98</v>
      </c>
      <c r="AG1523" s="541" t="s">
        <v>33</v>
      </c>
      <c r="AH1523" s="757" t="s">
        <v>407</v>
      </c>
      <c r="AI1523" s="757" t="s">
        <v>408</v>
      </c>
      <c r="AJ1523" s="535"/>
    </row>
    <row r="1524" spans="2:36" s="159" customFormat="1" ht="68.7" customHeight="1" x14ac:dyDescent="0.3">
      <c r="B1524" s="758"/>
      <c r="C1524" s="759"/>
      <c r="D1524" s="758"/>
      <c r="E1524" s="536"/>
      <c r="F1524" s="536"/>
      <c r="G1524" s="716"/>
      <c r="H1524" s="535"/>
      <c r="I1524" s="535"/>
      <c r="J1524" s="204" t="s">
        <v>116</v>
      </c>
      <c r="K1524" s="203" t="s">
        <v>117</v>
      </c>
      <c r="L1524" s="203" t="s">
        <v>85</v>
      </c>
      <c r="M1524" s="203">
        <v>1</v>
      </c>
      <c r="N1524" s="717"/>
      <c r="O1524" s="759"/>
      <c r="P1524" s="535"/>
      <c r="Q1524" s="535"/>
      <c r="R1524" s="535"/>
      <c r="S1524" s="535"/>
      <c r="T1524" s="535"/>
      <c r="U1524" s="721"/>
      <c r="V1524" s="760"/>
      <c r="W1524" s="541"/>
      <c r="X1524" s="541"/>
      <c r="Y1524" s="760"/>
      <c r="Z1524" s="541"/>
      <c r="AA1524" s="541"/>
      <c r="AB1524" s="760"/>
      <c r="AC1524" s="541"/>
      <c r="AD1524" s="541"/>
      <c r="AE1524" s="541"/>
      <c r="AF1524" s="535"/>
      <c r="AG1524" s="541"/>
      <c r="AH1524" s="761"/>
      <c r="AI1524" s="761"/>
      <c r="AJ1524" s="535"/>
    </row>
    <row r="1525" spans="2:36" s="159" customFormat="1" ht="68.7" customHeight="1" x14ac:dyDescent="0.3">
      <c r="B1525" s="758"/>
      <c r="C1525" s="759"/>
      <c r="D1525" s="758"/>
      <c r="E1525" s="536"/>
      <c r="F1525" s="536"/>
      <c r="G1525" s="716"/>
      <c r="H1525" s="535"/>
      <c r="I1525" s="535"/>
      <c r="J1525" s="204" t="s">
        <v>209</v>
      </c>
      <c r="K1525" s="203" t="s">
        <v>118</v>
      </c>
      <c r="L1525" s="203" t="s">
        <v>119</v>
      </c>
      <c r="M1525" s="203">
        <v>1</v>
      </c>
      <c r="N1525" s="717"/>
      <c r="O1525" s="759"/>
      <c r="P1525" s="535"/>
      <c r="Q1525" s="535"/>
      <c r="R1525" s="535"/>
      <c r="S1525" s="535"/>
      <c r="T1525" s="535"/>
      <c r="U1525" s="721"/>
      <c r="V1525" s="760"/>
      <c r="W1525" s="541"/>
      <c r="X1525" s="541"/>
      <c r="Y1525" s="760"/>
      <c r="Z1525" s="541"/>
      <c r="AA1525" s="541"/>
      <c r="AB1525" s="760"/>
      <c r="AC1525" s="541"/>
      <c r="AD1525" s="541"/>
      <c r="AE1525" s="541"/>
      <c r="AF1525" s="535"/>
      <c r="AG1525" s="541"/>
      <c r="AH1525" s="761"/>
      <c r="AI1525" s="761"/>
      <c r="AJ1525" s="535"/>
    </row>
    <row r="1526" spans="2:36" s="159" customFormat="1" ht="68.7" customHeight="1" x14ac:dyDescent="0.3">
      <c r="B1526" s="758"/>
      <c r="C1526" s="759"/>
      <c r="D1526" s="758"/>
      <c r="E1526" s="536"/>
      <c r="F1526" s="536"/>
      <c r="G1526" s="716"/>
      <c r="H1526" s="535"/>
      <c r="I1526" s="535"/>
      <c r="J1526" s="204" t="s">
        <v>120</v>
      </c>
      <c r="K1526" s="203" t="s">
        <v>121</v>
      </c>
      <c r="L1526" s="203" t="s">
        <v>119</v>
      </c>
      <c r="M1526" s="203">
        <v>1</v>
      </c>
      <c r="N1526" s="717"/>
      <c r="O1526" s="759"/>
      <c r="P1526" s="535"/>
      <c r="Q1526" s="535"/>
      <c r="R1526" s="535"/>
      <c r="S1526" s="535"/>
      <c r="T1526" s="535"/>
      <c r="U1526" s="721"/>
      <c r="V1526" s="760"/>
      <c r="W1526" s="541"/>
      <c r="X1526" s="541"/>
      <c r="Y1526" s="760"/>
      <c r="Z1526" s="541"/>
      <c r="AA1526" s="541"/>
      <c r="AB1526" s="760"/>
      <c r="AC1526" s="541"/>
      <c r="AD1526" s="541"/>
      <c r="AE1526" s="541"/>
      <c r="AF1526" s="535"/>
      <c r="AG1526" s="541"/>
      <c r="AH1526" s="761"/>
      <c r="AI1526" s="761"/>
      <c r="AJ1526" s="535"/>
    </row>
    <row r="1527" spans="2:36" s="159" customFormat="1" ht="68.7" customHeight="1" x14ac:dyDescent="0.3">
      <c r="B1527" s="747" t="s">
        <v>1296</v>
      </c>
      <c r="C1527" s="748" t="s">
        <v>912</v>
      </c>
      <c r="D1527" s="748" t="s">
        <v>66</v>
      </c>
      <c r="E1527" s="536" t="s">
        <v>67</v>
      </c>
      <c r="F1527" s="716" t="s">
        <v>134</v>
      </c>
      <c r="G1527" s="725" t="s">
        <v>1290</v>
      </c>
      <c r="H1527" s="535" t="s">
        <v>70</v>
      </c>
      <c r="I1527" s="535" t="s">
        <v>98</v>
      </c>
      <c r="J1527" s="204" t="s">
        <v>712</v>
      </c>
      <c r="K1527" s="726" t="s">
        <v>713</v>
      </c>
      <c r="L1527" s="727" t="s">
        <v>718</v>
      </c>
      <c r="M1527" s="222">
        <v>40</v>
      </c>
      <c r="N1527" s="541" t="s">
        <v>710</v>
      </c>
      <c r="O1527" s="748" t="s">
        <v>585</v>
      </c>
      <c r="P1527" s="535" t="s">
        <v>75</v>
      </c>
      <c r="Q1527" s="535" t="s">
        <v>76</v>
      </c>
      <c r="R1527" s="535" t="s">
        <v>77</v>
      </c>
      <c r="S1527" s="535" t="s">
        <v>109</v>
      </c>
      <c r="T1527" s="718">
        <f>+V1527+Y1527</f>
        <v>35612.6</v>
      </c>
      <c r="U1527" s="718">
        <f>+T1527/M1528</f>
        <v>35612.6</v>
      </c>
      <c r="V1527" s="749">
        <v>30270.71</v>
      </c>
      <c r="W1527" s="541" t="s">
        <v>98</v>
      </c>
      <c r="X1527" s="541" t="s">
        <v>98</v>
      </c>
      <c r="Y1527" s="749">
        <v>5341.89</v>
      </c>
      <c r="Z1527" s="541" t="s">
        <v>98</v>
      </c>
      <c r="AA1527" s="541" t="s">
        <v>98</v>
      </c>
      <c r="AB1527" s="749">
        <v>2887.51</v>
      </c>
      <c r="AC1527" s="541" t="s">
        <v>149</v>
      </c>
      <c r="AD1527" s="541" t="s">
        <v>98</v>
      </c>
      <c r="AE1527" s="720">
        <f>+V1527+Y1527</f>
        <v>35612.6</v>
      </c>
      <c r="AF1527" s="535" t="s">
        <v>98</v>
      </c>
      <c r="AG1527" s="541" t="s">
        <v>33</v>
      </c>
      <c r="AH1527" s="750" t="s">
        <v>1298</v>
      </c>
      <c r="AI1527" s="751" t="s">
        <v>408</v>
      </c>
      <c r="AJ1527" s="595"/>
    </row>
    <row r="1528" spans="2:36" s="159" customFormat="1" ht="68.7" customHeight="1" x14ac:dyDescent="0.3">
      <c r="B1528" s="747"/>
      <c r="C1528" s="748"/>
      <c r="D1528" s="748"/>
      <c r="E1528" s="536"/>
      <c r="F1528" s="716"/>
      <c r="G1528" s="725"/>
      <c r="H1528" s="535"/>
      <c r="I1528" s="535"/>
      <c r="J1528" s="204" t="s">
        <v>111</v>
      </c>
      <c r="K1528" s="726" t="s">
        <v>715</v>
      </c>
      <c r="L1528" s="203" t="s">
        <v>85</v>
      </c>
      <c r="M1528" s="727">
        <v>1</v>
      </c>
      <c r="N1528" s="541"/>
      <c r="O1528" s="748"/>
      <c r="P1528" s="535"/>
      <c r="Q1528" s="535"/>
      <c r="R1528" s="535"/>
      <c r="S1528" s="535"/>
      <c r="T1528" s="535"/>
      <c r="U1528" s="718"/>
      <c r="V1528" s="752"/>
      <c r="W1528" s="541"/>
      <c r="X1528" s="541"/>
      <c r="Y1528" s="752"/>
      <c r="Z1528" s="541"/>
      <c r="AA1528" s="541"/>
      <c r="AB1528" s="752"/>
      <c r="AC1528" s="541"/>
      <c r="AD1528" s="541"/>
      <c r="AE1528" s="541"/>
      <c r="AF1528" s="535"/>
      <c r="AG1528" s="541"/>
      <c r="AH1528" s="753"/>
      <c r="AI1528" s="753"/>
      <c r="AJ1528" s="680"/>
    </row>
    <row r="1529" spans="2:36" s="159" customFormat="1" ht="68.7" customHeight="1" x14ac:dyDescent="0.3">
      <c r="B1529" s="747"/>
      <c r="C1529" s="748"/>
      <c r="D1529" s="748"/>
      <c r="E1529" s="536"/>
      <c r="F1529" s="716"/>
      <c r="G1529" s="725"/>
      <c r="H1529" s="535"/>
      <c r="I1529" s="535"/>
      <c r="J1529" s="204" t="s">
        <v>127</v>
      </c>
      <c r="K1529" s="726" t="s">
        <v>641</v>
      </c>
      <c r="L1529" s="203" t="s">
        <v>85</v>
      </c>
      <c r="M1529" s="727">
        <v>20</v>
      </c>
      <c r="N1529" s="541"/>
      <c r="O1529" s="748"/>
      <c r="P1529" s="535"/>
      <c r="Q1529" s="535"/>
      <c r="R1529" s="535"/>
      <c r="S1529" s="535"/>
      <c r="T1529" s="535"/>
      <c r="U1529" s="718"/>
      <c r="V1529" s="754"/>
      <c r="W1529" s="541"/>
      <c r="X1529" s="541"/>
      <c r="Y1529" s="754"/>
      <c r="Z1529" s="541"/>
      <c r="AA1529" s="541"/>
      <c r="AB1529" s="754"/>
      <c r="AC1529" s="541"/>
      <c r="AD1529" s="541"/>
      <c r="AE1529" s="541"/>
      <c r="AF1529" s="535"/>
      <c r="AG1529" s="541"/>
      <c r="AH1529" s="755"/>
      <c r="AI1529" s="755"/>
      <c r="AJ1529" s="596"/>
    </row>
    <row r="1530" spans="2:36" ht="68.7" customHeight="1" x14ac:dyDescent="0.3">
      <c r="B1530" s="452" t="s">
        <v>871</v>
      </c>
      <c r="C1530" s="449" t="s">
        <v>877</v>
      </c>
      <c r="D1530" s="452" t="s">
        <v>88</v>
      </c>
      <c r="E1530" s="265" t="s">
        <v>67</v>
      </c>
      <c r="F1530" s="488" t="s">
        <v>134</v>
      </c>
      <c r="G1530" s="485" t="s">
        <v>990</v>
      </c>
      <c r="H1530" s="241" t="s">
        <v>70</v>
      </c>
      <c r="I1530" s="242" t="s">
        <v>98</v>
      </c>
      <c r="J1530" s="72" t="s">
        <v>712</v>
      </c>
      <c r="K1530" s="55" t="s">
        <v>713</v>
      </c>
      <c r="L1530" s="88" t="s">
        <v>718</v>
      </c>
      <c r="M1530" s="49">
        <v>40</v>
      </c>
      <c r="N1530" s="234" t="s">
        <v>710</v>
      </c>
      <c r="O1530" s="335" t="s">
        <v>885</v>
      </c>
      <c r="P1530" s="241" t="s">
        <v>75</v>
      </c>
      <c r="Q1530" s="241" t="s">
        <v>76</v>
      </c>
      <c r="R1530" s="241" t="s">
        <v>77</v>
      </c>
      <c r="S1530" s="242" t="s">
        <v>109</v>
      </c>
      <c r="T1530" s="417">
        <f>+V1530+Y1530</f>
        <v>126221.37</v>
      </c>
      <c r="U1530" s="417" t="s">
        <v>98</v>
      </c>
      <c r="V1530" s="257">
        <v>107288.16</v>
      </c>
      <c r="W1530" s="234" t="s">
        <v>98</v>
      </c>
      <c r="X1530" s="234" t="s">
        <v>98</v>
      </c>
      <c r="Y1530" s="257">
        <v>18933.21</v>
      </c>
      <c r="Z1530" s="234" t="s">
        <v>98</v>
      </c>
      <c r="AA1530" s="234" t="s">
        <v>98</v>
      </c>
      <c r="AB1530" s="634" t="s">
        <v>884</v>
      </c>
      <c r="AC1530" s="234" t="s">
        <v>149</v>
      </c>
      <c r="AD1530" s="234" t="s">
        <v>98</v>
      </c>
      <c r="AE1530" s="282">
        <f>+V1530+Y1530</f>
        <v>126221.37</v>
      </c>
      <c r="AF1530" s="242" t="s">
        <v>98</v>
      </c>
      <c r="AG1530" s="234" t="s">
        <v>33</v>
      </c>
      <c r="AH1530" s="335" t="s">
        <v>1092</v>
      </c>
      <c r="AI1530" s="335" t="s">
        <v>160</v>
      </c>
      <c r="AJ1530" s="242"/>
    </row>
    <row r="1531" spans="2:36" ht="68.7" customHeight="1" x14ac:dyDescent="0.3">
      <c r="B1531" s="452"/>
      <c r="C1531" s="449"/>
      <c r="D1531" s="452"/>
      <c r="E1531" s="227"/>
      <c r="F1531" s="318"/>
      <c r="G1531" s="359"/>
      <c r="H1531" s="241"/>
      <c r="I1531" s="225"/>
      <c r="J1531" s="11" t="s">
        <v>111</v>
      </c>
      <c r="K1531" s="80" t="s">
        <v>715</v>
      </c>
      <c r="L1531" s="7" t="s">
        <v>85</v>
      </c>
      <c r="M1531" s="52">
        <v>3</v>
      </c>
      <c r="N1531" s="273"/>
      <c r="O1531" s="335"/>
      <c r="P1531" s="241"/>
      <c r="Q1531" s="241"/>
      <c r="R1531" s="241"/>
      <c r="S1531" s="225"/>
      <c r="T1531" s="225"/>
      <c r="U1531" s="345"/>
      <c r="V1531" s="394"/>
      <c r="W1531" s="273"/>
      <c r="X1531" s="273"/>
      <c r="Y1531" s="394"/>
      <c r="Z1531" s="273"/>
      <c r="AA1531" s="273"/>
      <c r="AB1531" s="635"/>
      <c r="AC1531" s="273"/>
      <c r="AD1531" s="273"/>
      <c r="AE1531" s="273"/>
      <c r="AF1531" s="225"/>
      <c r="AG1531" s="273"/>
      <c r="AH1531" s="335"/>
      <c r="AI1531" s="335"/>
      <c r="AJ1531" s="225"/>
    </row>
    <row r="1532" spans="2:36" ht="68.7" customHeight="1" x14ac:dyDescent="0.3">
      <c r="B1532" s="453"/>
      <c r="C1532" s="450"/>
      <c r="D1532" s="453"/>
      <c r="E1532" s="227"/>
      <c r="F1532" s="318"/>
      <c r="G1532" s="359"/>
      <c r="H1532" s="242"/>
      <c r="I1532" s="225"/>
      <c r="J1532" s="11" t="s">
        <v>127</v>
      </c>
      <c r="K1532" s="80" t="s">
        <v>641</v>
      </c>
      <c r="L1532" s="7" t="s">
        <v>85</v>
      </c>
      <c r="M1532" s="7">
        <v>120</v>
      </c>
      <c r="N1532" s="273"/>
      <c r="O1532" s="336"/>
      <c r="P1532" s="242"/>
      <c r="Q1532" s="242"/>
      <c r="R1532" s="242"/>
      <c r="S1532" s="225"/>
      <c r="T1532" s="225"/>
      <c r="U1532" s="345"/>
      <c r="V1532" s="370"/>
      <c r="W1532" s="273"/>
      <c r="X1532" s="273"/>
      <c r="Y1532" s="370"/>
      <c r="Z1532" s="273"/>
      <c r="AA1532" s="273"/>
      <c r="AB1532" s="636"/>
      <c r="AC1532" s="273"/>
      <c r="AD1532" s="273"/>
      <c r="AE1532" s="273"/>
      <c r="AF1532" s="225"/>
      <c r="AG1532" s="273"/>
      <c r="AH1532" s="336"/>
      <c r="AI1532" s="336"/>
      <c r="AJ1532" s="225"/>
    </row>
    <row r="1533" spans="2:36" ht="68.7" customHeight="1" x14ac:dyDescent="0.3">
      <c r="B1533" s="309" t="s">
        <v>872</v>
      </c>
      <c r="C1533" s="448" t="s">
        <v>878</v>
      </c>
      <c r="D1533" s="106" t="s">
        <v>88</v>
      </c>
      <c r="E1533" s="227" t="s">
        <v>67</v>
      </c>
      <c r="F1533" s="318" t="s">
        <v>134</v>
      </c>
      <c r="G1533" s="359" t="s">
        <v>990</v>
      </c>
      <c r="H1533" s="261" t="s">
        <v>70</v>
      </c>
      <c r="I1533" s="225" t="s">
        <v>98</v>
      </c>
      <c r="J1533" s="11" t="s">
        <v>712</v>
      </c>
      <c r="K1533" s="80" t="s">
        <v>713</v>
      </c>
      <c r="L1533" s="87" t="s">
        <v>718</v>
      </c>
      <c r="M1533" s="52">
        <v>40</v>
      </c>
      <c r="N1533" s="273" t="s">
        <v>710</v>
      </c>
      <c r="O1533" s="334" t="s">
        <v>885</v>
      </c>
      <c r="P1533" s="261" t="s">
        <v>75</v>
      </c>
      <c r="Q1533" s="261" t="s">
        <v>76</v>
      </c>
      <c r="R1533" s="261" t="s">
        <v>77</v>
      </c>
      <c r="S1533" s="225" t="s">
        <v>109</v>
      </c>
      <c r="T1533" s="345">
        <f>+V1533+Y1533</f>
        <v>48150</v>
      </c>
      <c r="U1533" s="345" t="s">
        <v>98</v>
      </c>
      <c r="V1533" s="267">
        <v>40927.5</v>
      </c>
      <c r="W1533" s="273" t="s">
        <v>98</v>
      </c>
      <c r="X1533" s="273" t="s">
        <v>98</v>
      </c>
      <c r="Y1533" s="267">
        <v>7222.5</v>
      </c>
      <c r="Z1533" s="273" t="s">
        <v>98</v>
      </c>
      <c r="AA1533" s="273" t="s">
        <v>98</v>
      </c>
      <c r="AB1533" s="267">
        <v>27246.92</v>
      </c>
      <c r="AC1533" s="273" t="s">
        <v>149</v>
      </c>
      <c r="AD1533" s="273" t="s">
        <v>98</v>
      </c>
      <c r="AE1533" s="346">
        <f>+V1533+Y1533</f>
        <v>48150</v>
      </c>
      <c r="AF1533" s="225" t="s">
        <v>98</v>
      </c>
      <c r="AG1533" s="273" t="s">
        <v>33</v>
      </c>
      <c r="AH1533" s="334" t="s">
        <v>1092</v>
      </c>
      <c r="AI1533" s="334" t="s">
        <v>160</v>
      </c>
      <c r="AJ1533" s="225"/>
    </row>
    <row r="1534" spans="2:36" ht="68.7" customHeight="1" x14ac:dyDescent="0.3">
      <c r="B1534" s="255"/>
      <c r="C1534" s="449"/>
      <c r="D1534" s="117"/>
      <c r="E1534" s="227"/>
      <c r="F1534" s="318"/>
      <c r="G1534" s="359"/>
      <c r="H1534" s="241"/>
      <c r="I1534" s="225"/>
      <c r="J1534" s="11" t="s">
        <v>111</v>
      </c>
      <c r="K1534" s="80" t="s">
        <v>715</v>
      </c>
      <c r="L1534" s="7" t="s">
        <v>85</v>
      </c>
      <c r="M1534" s="52">
        <v>2</v>
      </c>
      <c r="N1534" s="273"/>
      <c r="O1534" s="335"/>
      <c r="P1534" s="241"/>
      <c r="Q1534" s="241"/>
      <c r="R1534" s="241"/>
      <c r="S1534" s="225"/>
      <c r="T1534" s="225"/>
      <c r="U1534" s="345"/>
      <c r="V1534" s="268"/>
      <c r="W1534" s="273"/>
      <c r="X1534" s="273"/>
      <c r="Y1534" s="268"/>
      <c r="Z1534" s="273"/>
      <c r="AA1534" s="273"/>
      <c r="AB1534" s="268"/>
      <c r="AC1534" s="273"/>
      <c r="AD1534" s="273"/>
      <c r="AE1534" s="273"/>
      <c r="AF1534" s="225"/>
      <c r="AG1534" s="273"/>
      <c r="AH1534" s="335"/>
      <c r="AI1534" s="335"/>
      <c r="AJ1534" s="225"/>
    </row>
    <row r="1535" spans="2:36" ht="68.7" customHeight="1" x14ac:dyDescent="0.3">
      <c r="B1535" s="256"/>
      <c r="C1535" s="450"/>
      <c r="D1535" s="88"/>
      <c r="E1535" s="227"/>
      <c r="F1535" s="318"/>
      <c r="G1535" s="359"/>
      <c r="H1535" s="242"/>
      <c r="I1535" s="225"/>
      <c r="J1535" s="11" t="s">
        <v>127</v>
      </c>
      <c r="K1535" s="80" t="s">
        <v>641</v>
      </c>
      <c r="L1535" s="7" t="s">
        <v>85</v>
      </c>
      <c r="M1535" s="7">
        <v>120</v>
      </c>
      <c r="N1535" s="273"/>
      <c r="O1535" s="336"/>
      <c r="P1535" s="242"/>
      <c r="Q1535" s="242"/>
      <c r="R1535" s="242"/>
      <c r="S1535" s="225"/>
      <c r="T1535" s="225"/>
      <c r="U1535" s="345"/>
      <c r="V1535" s="269"/>
      <c r="W1535" s="273"/>
      <c r="X1535" s="273"/>
      <c r="Y1535" s="269"/>
      <c r="Z1535" s="273"/>
      <c r="AA1535" s="273"/>
      <c r="AB1535" s="269"/>
      <c r="AC1535" s="273"/>
      <c r="AD1535" s="273"/>
      <c r="AE1535" s="273"/>
      <c r="AF1535" s="225"/>
      <c r="AG1535" s="273"/>
      <c r="AH1535" s="336"/>
      <c r="AI1535" s="336"/>
      <c r="AJ1535" s="225"/>
    </row>
    <row r="1536" spans="2:36" ht="68.7" customHeight="1" x14ac:dyDescent="0.3">
      <c r="B1536" s="309" t="s">
        <v>873</v>
      </c>
      <c r="C1536" s="261" t="s">
        <v>879</v>
      </c>
      <c r="D1536" s="468" t="s">
        <v>88</v>
      </c>
      <c r="E1536" s="227" t="s">
        <v>67</v>
      </c>
      <c r="F1536" s="318" t="s">
        <v>134</v>
      </c>
      <c r="G1536" s="359" t="s">
        <v>990</v>
      </c>
      <c r="H1536" s="261" t="s">
        <v>70</v>
      </c>
      <c r="I1536" s="225" t="s">
        <v>98</v>
      </c>
      <c r="J1536" s="11" t="s">
        <v>712</v>
      </c>
      <c r="K1536" s="80" t="s">
        <v>713</v>
      </c>
      <c r="L1536" s="87" t="s">
        <v>718</v>
      </c>
      <c r="M1536" s="52">
        <v>40</v>
      </c>
      <c r="N1536" s="273" t="s">
        <v>710</v>
      </c>
      <c r="O1536" s="334" t="s">
        <v>1093</v>
      </c>
      <c r="P1536" s="261" t="s">
        <v>75</v>
      </c>
      <c r="Q1536" s="261" t="s">
        <v>76</v>
      </c>
      <c r="R1536" s="261" t="s">
        <v>77</v>
      </c>
      <c r="S1536" s="225" t="s">
        <v>109</v>
      </c>
      <c r="T1536" s="345">
        <f>+V1536+Y1536</f>
        <v>71422.47</v>
      </c>
      <c r="U1536" s="345" t="s">
        <v>98</v>
      </c>
      <c r="V1536" s="267">
        <v>60709.11</v>
      </c>
      <c r="W1536" s="273" t="s">
        <v>98</v>
      </c>
      <c r="X1536" s="273" t="s">
        <v>98</v>
      </c>
      <c r="Y1536" s="267">
        <v>10713.36</v>
      </c>
      <c r="Z1536" s="273" t="s">
        <v>98</v>
      </c>
      <c r="AA1536" s="273" t="s">
        <v>98</v>
      </c>
      <c r="AB1536" s="267">
        <v>12603.96</v>
      </c>
      <c r="AC1536" s="273" t="s">
        <v>149</v>
      </c>
      <c r="AD1536" s="273" t="s">
        <v>98</v>
      </c>
      <c r="AE1536" s="346">
        <f>+V1536+Y1536</f>
        <v>71422.47</v>
      </c>
      <c r="AF1536" s="225" t="s">
        <v>98</v>
      </c>
      <c r="AG1536" s="273" t="s">
        <v>33</v>
      </c>
      <c r="AH1536" s="334" t="s">
        <v>1092</v>
      </c>
      <c r="AI1536" s="334" t="s">
        <v>160</v>
      </c>
      <c r="AJ1536" s="225"/>
    </row>
    <row r="1537" spans="2:36" ht="68.7" customHeight="1" x14ac:dyDescent="0.3">
      <c r="B1537" s="255"/>
      <c r="C1537" s="449"/>
      <c r="D1537" s="452"/>
      <c r="E1537" s="227"/>
      <c r="F1537" s="318"/>
      <c r="G1537" s="359"/>
      <c r="H1537" s="241"/>
      <c r="I1537" s="225"/>
      <c r="J1537" s="11" t="s">
        <v>111</v>
      </c>
      <c r="K1537" s="80" t="s">
        <v>715</v>
      </c>
      <c r="L1537" s="7" t="s">
        <v>85</v>
      </c>
      <c r="M1537" s="52">
        <v>3</v>
      </c>
      <c r="N1537" s="273"/>
      <c r="O1537" s="335"/>
      <c r="P1537" s="241"/>
      <c r="Q1537" s="241"/>
      <c r="R1537" s="241"/>
      <c r="S1537" s="225"/>
      <c r="T1537" s="225"/>
      <c r="U1537" s="345"/>
      <c r="V1537" s="268"/>
      <c r="W1537" s="273"/>
      <c r="X1537" s="273"/>
      <c r="Y1537" s="268"/>
      <c r="Z1537" s="273"/>
      <c r="AA1537" s="273"/>
      <c r="AB1537" s="268"/>
      <c r="AC1537" s="273"/>
      <c r="AD1537" s="273"/>
      <c r="AE1537" s="273"/>
      <c r="AF1537" s="225"/>
      <c r="AG1537" s="273"/>
      <c r="AH1537" s="335"/>
      <c r="AI1537" s="335"/>
      <c r="AJ1537" s="225"/>
    </row>
    <row r="1538" spans="2:36" ht="68.7" customHeight="1" x14ac:dyDescent="0.3">
      <c r="B1538" s="255"/>
      <c r="C1538" s="449"/>
      <c r="D1538" s="453"/>
      <c r="E1538" s="227"/>
      <c r="F1538" s="318"/>
      <c r="G1538" s="359"/>
      <c r="H1538" s="242"/>
      <c r="I1538" s="225"/>
      <c r="J1538" s="11" t="s">
        <v>127</v>
      </c>
      <c r="K1538" s="80" t="s">
        <v>641</v>
      </c>
      <c r="L1538" s="7" t="s">
        <v>85</v>
      </c>
      <c r="M1538" s="7">
        <v>24</v>
      </c>
      <c r="N1538" s="273"/>
      <c r="O1538" s="336"/>
      <c r="P1538" s="242"/>
      <c r="Q1538" s="242"/>
      <c r="R1538" s="242"/>
      <c r="S1538" s="225"/>
      <c r="T1538" s="225"/>
      <c r="U1538" s="345"/>
      <c r="V1538" s="269"/>
      <c r="W1538" s="273"/>
      <c r="X1538" s="273"/>
      <c r="Y1538" s="269"/>
      <c r="Z1538" s="273"/>
      <c r="AA1538" s="273"/>
      <c r="AB1538" s="269"/>
      <c r="AC1538" s="273"/>
      <c r="AD1538" s="273"/>
      <c r="AE1538" s="273"/>
      <c r="AF1538" s="225"/>
      <c r="AG1538" s="273"/>
      <c r="AH1538" s="336"/>
      <c r="AI1538" s="336"/>
      <c r="AJ1538" s="225"/>
    </row>
    <row r="1539" spans="2:36" ht="68.7" customHeight="1" x14ac:dyDescent="0.3">
      <c r="B1539" s="261" t="s">
        <v>1094</v>
      </c>
      <c r="C1539" s="454" t="s">
        <v>880</v>
      </c>
      <c r="D1539" s="622" t="s">
        <v>88</v>
      </c>
      <c r="E1539" s="308" t="s">
        <v>67</v>
      </c>
      <c r="F1539" s="324" t="s">
        <v>134</v>
      </c>
      <c r="G1539" s="467" t="s">
        <v>1095</v>
      </c>
      <c r="H1539" s="291" t="s">
        <v>70</v>
      </c>
      <c r="I1539" s="266" t="s">
        <v>98</v>
      </c>
      <c r="J1539" s="20" t="s">
        <v>712</v>
      </c>
      <c r="K1539" s="74" t="s">
        <v>713</v>
      </c>
      <c r="L1539" s="91" t="s">
        <v>718</v>
      </c>
      <c r="M1539" s="58">
        <v>40</v>
      </c>
      <c r="N1539" s="314" t="s">
        <v>710</v>
      </c>
      <c r="O1539" s="392" t="s">
        <v>885</v>
      </c>
      <c r="P1539" s="291" t="s">
        <v>75</v>
      </c>
      <c r="Q1539" s="291" t="s">
        <v>76</v>
      </c>
      <c r="R1539" s="291" t="s">
        <v>77</v>
      </c>
      <c r="S1539" s="266" t="s">
        <v>109</v>
      </c>
      <c r="T1539" s="356">
        <f>+V1539+Y1539</f>
        <v>85674.87</v>
      </c>
      <c r="U1539" s="356" t="s">
        <v>98</v>
      </c>
      <c r="V1539" s="330">
        <v>72823.649999999994</v>
      </c>
      <c r="W1539" s="314" t="s">
        <v>98</v>
      </c>
      <c r="X1539" s="314" t="s">
        <v>98</v>
      </c>
      <c r="Y1539" s="118">
        <v>12851.22</v>
      </c>
      <c r="Z1539" s="314" t="s">
        <v>98</v>
      </c>
      <c r="AA1539" s="314" t="s">
        <v>98</v>
      </c>
      <c r="AB1539" s="330">
        <v>14130</v>
      </c>
      <c r="AC1539" s="314" t="s">
        <v>149</v>
      </c>
      <c r="AD1539" s="314" t="s">
        <v>98</v>
      </c>
      <c r="AE1539" s="360">
        <f>+V1539+Y1539</f>
        <v>85674.87</v>
      </c>
      <c r="AF1539" s="266" t="s">
        <v>98</v>
      </c>
      <c r="AG1539" s="314" t="s">
        <v>33</v>
      </c>
      <c r="AH1539" s="392" t="s">
        <v>176</v>
      </c>
      <c r="AI1539" s="392" t="s">
        <v>161</v>
      </c>
      <c r="AJ1539" s="266"/>
    </row>
    <row r="1540" spans="2:36" ht="68.7" customHeight="1" x14ac:dyDescent="0.3">
      <c r="B1540" s="255"/>
      <c r="C1540" s="455"/>
      <c r="D1540" s="623"/>
      <c r="E1540" s="308"/>
      <c r="F1540" s="324"/>
      <c r="G1540" s="467"/>
      <c r="H1540" s="289"/>
      <c r="I1540" s="266"/>
      <c r="J1540" s="20" t="s">
        <v>111</v>
      </c>
      <c r="K1540" s="74" t="s">
        <v>715</v>
      </c>
      <c r="L1540" s="27" t="s">
        <v>85</v>
      </c>
      <c r="M1540" s="58">
        <v>2</v>
      </c>
      <c r="N1540" s="314"/>
      <c r="O1540" s="393"/>
      <c r="P1540" s="289"/>
      <c r="Q1540" s="289"/>
      <c r="R1540" s="289"/>
      <c r="S1540" s="266"/>
      <c r="T1540" s="266"/>
      <c r="U1540" s="356"/>
      <c r="V1540" s="331"/>
      <c r="W1540" s="314"/>
      <c r="X1540" s="314"/>
      <c r="Y1540" s="119"/>
      <c r="Z1540" s="314"/>
      <c r="AA1540" s="314"/>
      <c r="AB1540" s="331"/>
      <c r="AC1540" s="314"/>
      <c r="AD1540" s="314"/>
      <c r="AE1540" s="314"/>
      <c r="AF1540" s="266"/>
      <c r="AG1540" s="314"/>
      <c r="AH1540" s="393"/>
      <c r="AI1540" s="393"/>
      <c r="AJ1540" s="266"/>
    </row>
    <row r="1541" spans="2:36" ht="68.7" customHeight="1" x14ac:dyDescent="0.3">
      <c r="B1541" s="256"/>
      <c r="C1541" s="456"/>
      <c r="D1541" s="624"/>
      <c r="E1541" s="308"/>
      <c r="F1541" s="324"/>
      <c r="G1541" s="467"/>
      <c r="H1541" s="290"/>
      <c r="I1541" s="266"/>
      <c r="J1541" s="20" t="s">
        <v>127</v>
      </c>
      <c r="K1541" s="74" t="s">
        <v>641</v>
      </c>
      <c r="L1541" s="27" t="s">
        <v>85</v>
      </c>
      <c r="M1541" s="27">
        <v>260</v>
      </c>
      <c r="N1541" s="314"/>
      <c r="O1541" s="420"/>
      <c r="P1541" s="290"/>
      <c r="Q1541" s="290"/>
      <c r="R1541" s="290"/>
      <c r="S1541" s="266"/>
      <c r="T1541" s="266"/>
      <c r="U1541" s="356"/>
      <c r="V1541" s="389"/>
      <c r="W1541" s="314"/>
      <c r="X1541" s="314"/>
      <c r="Y1541" s="120"/>
      <c r="Z1541" s="314"/>
      <c r="AA1541" s="314"/>
      <c r="AB1541" s="389"/>
      <c r="AC1541" s="314"/>
      <c r="AD1541" s="314"/>
      <c r="AE1541" s="314"/>
      <c r="AF1541" s="266"/>
      <c r="AG1541" s="314"/>
      <c r="AH1541" s="420"/>
      <c r="AI1541" s="420"/>
      <c r="AJ1541" s="266"/>
    </row>
    <row r="1542" spans="2:36" ht="68.7" customHeight="1" x14ac:dyDescent="0.3">
      <c r="B1542" s="309" t="s">
        <v>874</v>
      </c>
      <c r="C1542" s="448" t="s">
        <v>881</v>
      </c>
      <c r="D1542" s="117" t="s">
        <v>88</v>
      </c>
      <c r="E1542" s="227" t="s">
        <v>67</v>
      </c>
      <c r="F1542" s="318" t="s">
        <v>134</v>
      </c>
      <c r="G1542" s="359" t="s">
        <v>990</v>
      </c>
      <c r="H1542" s="261" t="s">
        <v>70</v>
      </c>
      <c r="I1542" s="225" t="s">
        <v>98</v>
      </c>
      <c r="J1542" s="11" t="s">
        <v>712</v>
      </c>
      <c r="K1542" s="80" t="s">
        <v>713</v>
      </c>
      <c r="L1542" s="87" t="s">
        <v>718</v>
      </c>
      <c r="M1542" s="52">
        <v>40</v>
      </c>
      <c r="N1542" s="273" t="s">
        <v>710</v>
      </c>
      <c r="O1542" s="121" t="s">
        <v>1007</v>
      </c>
      <c r="P1542" s="261" t="s">
        <v>75</v>
      </c>
      <c r="Q1542" s="261" t="s">
        <v>76</v>
      </c>
      <c r="R1542" s="261" t="s">
        <v>77</v>
      </c>
      <c r="S1542" s="225" t="s">
        <v>109</v>
      </c>
      <c r="T1542" s="345">
        <f>+V1542+Y1542</f>
        <v>47914.07</v>
      </c>
      <c r="U1542" s="345" t="s">
        <v>98</v>
      </c>
      <c r="V1542" s="321">
        <v>40726.959999999999</v>
      </c>
      <c r="W1542" s="273" t="s">
        <v>98</v>
      </c>
      <c r="X1542" s="273" t="s">
        <v>98</v>
      </c>
      <c r="Y1542" s="89">
        <v>7187.11</v>
      </c>
      <c r="Z1542" s="273" t="s">
        <v>98</v>
      </c>
      <c r="AA1542" s="273" t="s">
        <v>98</v>
      </c>
      <c r="AB1542" s="89">
        <v>7902.26</v>
      </c>
      <c r="AC1542" s="273" t="s">
        <v>149</v>
      </c>
      <c r="AD1542" s="273" t="s">
        <v>98</v>
      </c>
      <c r="AE1542" s="346">
        <f>+V1542+Y1542</f>
        <v>47914.07</v>
      </c>
      <c r="AF1542" s="225" t="s">
        <v>98</v>
      </c>
      <c r="AG1542" s="273" t="s">
        <v>33</v>
      </c>
      <c r="AH1542" s="334" t="s">
        <v>176</v>
      </c>
      <c r="AI1542" s="334" t="s">
        <v>161</v>
      </c>
      <c r="AJ1542" s="225"/>
    </row>
    <row r="1543" spans="2:36" ht="68.7" customHeight="1" x14ac:dyDescent="0.3">
      <c r="B1543" s="255"/>
      <c r="C1543" s="449"/>
      <c r="D1543" s="117"/>
      <c r="E1543" s="227"/>
      <c r="F1543" s="318"/>
      <c r="G1543" s="359"/>
      <c r="H1543" s="241"/>
      <c r="I1543" s="225"/>
      <c r="J1543" s="11" t="s">
        <v>111</v>
      </c>
      <c r="K1543" s="80" t="s">
        <v>715</v>
      </c>
      <c r="L1543" s="7" t="s">
        <v>85</v>
      </c>
      <c r="M1543" s="52">
        <v>1</v>
      </c>
      <c r="N1543" s="273"/>
      <c r="O1543" s="335"/>
      <c r="P1543" s="241"/>
      <c r="Q1543" s="241"/>
      <c r="R1543" s="241"/>
      <c r="S1543" s="225"/>
      <c r="T1543" s="225"/>
      <c r="U1543" s="345"/>
      <c r="V1543" s="322"/>
      <c r="W1543" s="273"/>
      <c r="X1543" s="273"/>
      <c r="Y1543" s="89"/>
      <c r="Z1543" s="273"/>
      <c r="AA1543" s="273"/>
      <c r="AB1543" s="89"/>
      <c r="AC1543" s="273"/>
      <c r="AD1543" s="273"/>
      <c r="AE1543" s="273"/>
      <c r="AF1543" s="225"/>
      <c r="AG1543" s="273"/>
      <c r="AH1543" s="335"/>
      <c r="AI1543" s="335"/>
      <c r="AJ1543" s="225"/>
    </row>
    <row r="1544" spans="2:36" ht="68.7" customHeight="1" x14ac:dyDescent="0.3">
      <c r="B1544" s="256"/>
      <c r="C1544" s="450"/>
      <c r="D1544" s="117"/>
      <c r="E1544" s="227"/>
      <c r="F1544" s="318"/>
      <c r="G1544" s="359"/>
      <c r="H1544" s="242"/>
      <c r="I1544" s="225"/>
      <c r="J1544" s="11" t="s">
        <v>127</v>
      </c>
      <c r="K1544" s="80" t="s">
        <v>641</v>
      </c>
      <c r="L1544" s="7" t="s">
        <v>85</v>
      </c>
      <c r="M1544" s="7">
        <v>16</v>
      </c>
      <c r="N1544" s="273"/>
      <c r="O1544" s="336"/>
      <c r="P1544" s="242"/>
      <c r="Q1544" s="242"/>
      <c r="R1544" s="242"/>
      <c r="S1544" s="225"/>
      <c r="T1544" s="225"/>
      <c r="U1544" s="345"/>
      <c r="V1544" s="323"/>
      <c r="W1544" s="273"/>
      <c r="X1544" s="273"/>
      <c r="Y1544" s="89"/>
      <c r="Z1544" s="273"/>
      <c r="AA1544" s="273"/>
      <c r="AB1544" s="89"/>
      <c r="AC1544" s="273"/>
      <c r="AD1544" s="273"/>
      <c r="AE1544" s="273"/>
      <c r="AF1544" s="225"/>
      <c r="AG1544" s="273"/>
      <c r="AH1544" s="336"/>
      <c r="AI1544" s="336"/>
      <c r="AJ1544" s="225"/>
    </row>
    <row r="1545" spans="2:36" ht="68.7" customHeight="1" x14ac:dyDescent="0.3">
      <c r="B1545" s="309" t="s">
        <v>875</v>
      </c>
      <c r="C1545" s="448" t="s">
        <v>880</v>
      </c>
      <c r="D1545" s="106" t="s">
        <v>88</v>
      </c>
      <c r="E1545" s="227" t="s">
        <v>67</v>
      </c>
      <c r="F1545" s="318" t="s">
        <v>134</v>
      </c>
      <c r="G1545" s="359" t="s">
        <v>990</v>
      </c>
      <c r="H1545" s="261" t="s">
        <v>70</v>
      </c>
      <c r="I1545" s="225" t="s">
        <v>98</v>
      </c>
      <c r="J1545" s="11" t="s">
        <v>712</v>
      </c>
      <c r="K1545" s="80" t="s">
        <v>713</v>
      </c>
      <c r="L1545" s="87" t="s">
        <v>718</v>
      </c>
      <c r="M1545" s="52">
        <v>40</v>
      </c>
      <c r="N1545" s="273" t="s">
        <v>710</v>
      </c>
      <c r="O1545" s="334" t="s">
        <v>885</v>
      </c>
      <c r="P1545" s="261" t="s">
        <v>75</v>
      </c>
      <c r="Q1545" s="261" t="s">
        <v>76</v>
      </c>
      <c r="R1545" s="261" t="s">
        <v>77</v>
      </c>
      <c r="S1545" s="225" t="s">
        <v>109</v>
      </c>
      <c r="T1545" s="345">
        <f>+V1545+Y1545</f>
        <v>199908.03</v>
      </c>
      <c r="U1545" s="345" t="s">
        <v>98</v>
      </c>
      <c r="V1545" s="85">
        <v>169921.85</v>
      </c>
      <c r="W1545" s="273" t="s">
        <v>98</v>
      </c>
      <c r="X1545" s="273" t="s">
        <v>98</v>
      </c>
      <c r="Y1545" s="85">
        <v>29986.18</v>
      </c>
      <c r="Z1545" s="273" t="s">
        <v>98</v>
      </c>
      <c r="AA1545" s="273" t="s">
        <v>98</v>
      </c>
      <c r="AB1545" s="85">
        <v>32970</v>
      </c>
      <c r="AC1545" s="273" t="s">
        <v>149</v>
      </c>
      <c r="AD1545" s="273" t="s">
        <v>98</v>
      </c>
      <c r="AE1545" s="346">
        <f>+V1545+Y1545</f>
        <v>199908.03</v>
      </c>
      <c r="AF1545" s="225" t="s">
        <v>98</v>
      </c>
      <c r="AG1545" s="273" t="s">
        <v>33</v>
      </c>
      <c r="AH1545" s="334" t="s">
        <v>176</v>
      </c>
      <c r="AI1545" s="334" t="s">
        <v>161</v>
      </c>
      <c r="AJ1545" s="225"/>
    </row>
    <row r="1546" spans="2:36" ht="68.7" customHeight="1" x14ac:dyDescent="0.3">
      <c r="B1546" s="255"/>
      <c r="C1546" s="449"/>
      <c r="D1546" s="122"/>
      <c r="E1546" s="227"/>
      <c r="F1546" s="318"/>
      <c r="G1546" s="359"/>
      <c r="H1546" s="241"/>
      <c r="I1546" s="225"/>
      <c r="J1546" s="11" t="s">
        <v>111</v>
      </c>
      <c r="K1546" s="80" t="s">
        <v>715</v>
      </c>
      <c r="L1546" s="7" t="s">
        <v>85</v>
      </c>
      <c r="M1546" s="52">
        <v>6</v>
      </c>
      <c r="N1546" s="273"/>
      <c r="O1546" s="335"/>
      <c r="P1546" s="241"/>
      <c r="Q1546" s="241"/>
      <c r="R1546" s="241"/>
      <c r="S1546" s="225"/>
      <c r="T1546" s="225"/>
      <c r="U1546" s="345"/>
      <c r="V1546" s="123"/>
      <c r="W1546" s="273"/>
      <c r="X1546" s="273"/>
      <c r="Y1546" s="123"/>
      <c r="Z1546" s="273"/>
      <c r="AA1546" s="273"/>
      <c r="AB1546" s="86"/>
      <c r="AC1546" s="273"/>
      <c r="AD1546" s="273"/>
      <c r="AE1546" s="273"/>
      <c r="AF1546" s="225"/>
      <c r="AG1546" s="273"/>
      <c r="AH1546" s="335"/>
      <c r="AI1546" s="335"/>
      <c r="AJ1546" s="225"/>
    </row>
    <row r="1547" spans="2:36" ht="68.7" customHeight="1" x14ac:dyDescent="0.3">
      <c r="B1547" s="256"/>
      <c r="C1547" s="450"/>
      <c r="D1547" s="124"/>
      <c r="E1547" s="227"/>
      <c r="F1547" s="318"/>
      <c r="G1547" s="359"/>
      <c r="H1547" s="242"/>
      <c r="I1547" s="225"/>
      <c r="J1547" s="11" t="s">
        <v>127</v>
      </c>
      <c r="K1547" s="80" t="s">
        <v>641</v>
      </c>
      <c r="L1547" s="7" t="s">
        <v>85</v>
      </c>
      <c r="M1547" s="7">
        <v>460</v>
      </c>
      <c r="N1547" s="273"/>
      <c r="O1547" s="336"/>
      <c r="P1547" s="242"/>
      <c r="Q1547" s="242"/>
      <c r="R1547" s="242"/>
      <c r="S1547" s="225"/>
      <c r="T1547" s="225"/>
      <c r="U1547" s="345"/>
      <c r="V1547" s="125"/>
      <c r="W1547" s="273"/>
      <c r="X1547" s="273"/>
      <c r="Y1547" s="125"/>
      <c r="Z1547" s="273"/>
      <c r="AA1547" s="273"/>
      <c r="AB1547" s="84"/>
      <c r="AC1547" s="273"/>
      <c r="AD1547" s="273"/>
      <c r="AE1547" s="273"/>
      <c r="AF1547" s="225"/>
      <c r="AG1547" s="273"/>
      <c r="AH1547" s="336"/>
      <c r="AI1547" s="336"/>
      <c r="AJ1547" s="225"/>
    </row>
    <row r="1548" spans="2:36" ht="68.7" customHeight="1" x14ac:dyDescent="0.3">
      <c r="B1548" s="291" t="s">
        <v>1170</v>
      </c>
      <c r="C1548" s="454" t="s">
        <v>882</v>
      </c>
      <c r="D1548" s="622" t="s">
        <v>88</v>
      </c>
      <c r="E1548" s="308" t="s">
        <v>67</v>
      </c>
      <c r="F1548" s="308" t="s">
        <v>132</v>
      </c>
      <c r="G1548" s="324" t="s">
        <v>707</v>
      </c>
      <c r="H1548" s="291" t="s">
        <v>70</v>
      </c>
      <c r="I1548" s="266" t="s">
        <v>98</v>
      </c>
      <c r="J1548" s="20" t="s">
        <v>113</v>
      </c>
      <c r="K1548" s="27" t="s">
        <v>114</v>
      </c>
      <c r="L1548" s="27" t="s">
        <v>115</v>
      </c>
      <c r="M1548" s="27">
        <v>2</v>
      </c>
      <c r="N1548" s="352" t="s">
        <v>710</v>
      </c>
      <c r="O1548" s="392" t="s">
        <v>1148</v>
      </c>
      <c r="P1548" s="291" t="s">
        <v>75</v>
      </c>
      <c r="Q1548" s="291" t="s">
        <v>76</v>
      </c>
      <c r="R1548" s="291" t="s">
        <v>77</v>
      </c>
      <c r="S1548" s="266" t="s">
        <v>109</v>
      </c>
      <c r="T1548" s="356">
        <f>+V1548+Y1548</f>
        <v>141240</v>
      </c>
      <c r="U1548" s="357" t="s">
        <v>98</v>
      </c>
      <c r="V1548" s="330">
        <v>120054</v>
      </c>
      <c r="W1548" s="360" t="s">
        <v>98</v>
      </c>
      <c r="X1548" s="360" t="s">
        <v>98</v>
      </c>
      <c r="Y1548" s="330">
        <v>21186</v>
      </c>
      <c r="Z1548" s="314" t="s">
        <v>98</v>
      </c>
      <c r="AA1548" s="314" t="s">
        <v>98</v>
      </c>
      <c r="AB1548" s="332">
        <v>48293.94</v>
      </c>
      <c r="AC1548" s="314" t="s">
        <v>80</v>
      </c>
      <c r="AD1548" s="314" t="s">
        <v>98</v>
      </c>
      <c r="AE1548" s="360">
        <f>+V1548+Y1548</f>
        <v>141240</v>
      </c>
      <c r="AF1548" s="266" t="s">
        <v>98</v>
      </c>
      <c r="AG1548" s="314" t="s">
        <v>33</v>
      </c>
      <c r="AH1548" s="392" t="s">
        <v>721</v>
      </c>
      <c r="AI1548" s="392" t="s">
        <v>254</v>
      </c>
      <c r="AJ1548" s="266"/>
    </row>
    <row r="1549" spans="2:36" ht="85.2" customHeight="1" x14ac:dyDescent="0.3">
      <c r="B1549" s="479"/>
      <c r="C1549" s="455"/>
      <c r="D1549" s="623"/>
      <c r="E1549" s="308"/>
      <c r="F1549" s="308"/>
      <c r="G1549" s="324"/>
      <c r="H1549" s="289"/>
      <c r="I1549" s="266"/>
      <c r="J1549" s="20" t="s">
        <v>116</v>
      </c>
      <c r="K1549" s="27" t="s">
        <v>117</v>
      </c>
      <c r="L1549" s="27" t="s">
        <v>85</v>
      </c>
      <c r="M1549" s="27">
        <v>2</v>
      </c>
      <c r="N1549" s="352"/>
      <c r="O1549" s="393"/>
      <c r="P1549" s="289"/>
      <c r="Q1549" s="289"/>
      <c r="R1549" s="289"/>
      <c r="S1549" s="266"/>
      <c r="T1549" s="266"/>
      <c r="U1549" s="358"/>
      <c r="V1549" s="331"/>
      <c r="W1549" s="360"/>
      <c r="X1549" s="360"/>
      <c r="Y1549" s="331"/>
      <c r="Z1549" s="314"/>
      <c r="AA1549" s="314"/>
      <c r="AB1549" s="333"/>
      <c r="AC1549" s="314"/>
      <c r="AD1549" s="314"/>
      <c r="AE1549" s="314"/>
      <c r="AF1549" s="266"/>
      <c r="AG1549" s="314"/>
      <c r="AH1549" s="393"/>
      <c r="AI1549" s="393"/>
      <c r="AJ1549" s="266"/>
    </row>
    <row r="1550" spans="2:36" ht="68.7" customHeight="1" x14ac:dyDescent="0.3">
      <c r="B1550" s="479"/>
      <c r="C1550" s="455"/>
      <c r="D1550" s="623"/>
      <c r="E1550" s="308"/>
      <c r="F1550" s="308"/>
      <c r="G1550" s="324"/>
      <c r="H1550" s="289"/>
      <c r="I1550" s="266"/>
      <c r="J1550" s="20" t="s">
        <v>209</v>
      </c>
      <c r="K1550" s="27" t="s">
        <v>118</v>
      </c>
      <c r="L1550" s="27" t="s">
        <v>119</v>
      </c>
      <c r="M1550" s="27">
        <v>2</v>
      </c>
      <c r="N1550" s="352"/>
      <c r="O1550" s="393"/>
      <c r="P1550" s="289"/>
      <c r="Q1550" s="289"/>
      <c r="R1550" s="289"/>
      <c r="S1550" s="266"/>
      <c r="T1550" s="266"/>
      <c r="U1550" s="358"/>
      <c r="V1550" s="331"/>
      <c r="W1550" s="360"/>
      <c r="X1550" s="360"/>
      <c r="Y1550" s="331"/>
      <c r="Z1550" s="314"/>
      <c r="AA1550" s="314"/>
      <c r="AB1550" s="333"/>
      <c r="AC1550" s="314"/>
      <c r="AD1550" s="314"/>
      <c r="AE1550" s="314"/>
      <c r="AF1550" s="266"/>
      <c r="AG1550" s="314"/>
      <c r="AH1550" s="393"/>
      <c r="AI1550" s="393"/>
      <c r="AJ1550" s="266"/>
    </row>
    <row r="1551" spans="2:36" ht="68.7" customHeight="1" x14ac:dyDescent="0.3">
      <c r="B1551" s="479"/>
      <c r="C1551" s="456"/>
      <c r="D1551" s="179"/>
      <c r="E1551" s="308"/>
      <c r="F1551" s="308"/>
      <c r="G1551" s="324"/>
      <c r="H1551" s="290"/>
      <c r="I1551" s="266"/>
      <c r="J1551" s="20" t="s">
        <v>120</v>
      </c>
      <c r="K1551" s="27" t="s">
        <v>121</v>
      </c>
      <c r="L1551" s="27" t="s">
        <v>119</v>
      </c>
      <c r="M1551" s="27">
        <v>2</v>
      </c>
      <c r="N1551" s="352"/>
      <c r="O1551" s="420"/>
      <c r="P1551" s="290"/>
      <c r="Q1551" s="290"/>
      <c r="R1551" s="290"/>
      <c r="S1551" s="266"/>
      <c r="T1551" s="266"/>
      <c r="U1551" s="358"/>
      <c r="V1551" s="389"/>
      <c r="W1551" s="360"/>
      <c r="X1551" s="360"/>
      <c r="Y1551" s="175"/>
      <c r="Z1551" s="314"/>
      <c r="AA1551" s="314"/>
      <c r="AB1551" s="176"/>
      <c r="AC1551" s="314"/>
      <c r="AD1551" s="314"/>
      <c r="AE1551" s="314"/>
      <c r="AF1551" s="266"/>
      <c r="AG1551" s="314"/>
      <c r="AH1551" s="178"/>
      <c r="AI1551" s="178"/>
      <c r="AJ1551" s="266"/>
    </row>
    <row r="1552" spans="2:36" ht="68.7" customHeight="1" x14ac:dyDescent="0.3">
      <c r="B1552" s="309" t="s">
        <v>876</v>
      </c>
      <c r="C1552" s="448" t="s">
        <v>877</v>
      </c>
      <c r="D1552" s="106" t="s">
        <v>88</v>
      </c>
      <c r="E1552" s="227" t="s">
        <v>67</v>
      </c>
      <c r="F1552" s="318" t="s">
        <v>134</v>
      </c>
      <c r="G1552" s="359" t="s">
        <v>990</v>
      </c>
      <c r="H1552" s="261" t="s">
        <v>70</v>
      </c>
      <c r="I1552" s="225" t="s">
        <v>98</v>
      </c>
      <c r="J1552" s="11" t="s">
        <v>712</v>
      </c>
      <c r="K1552" s="80" t="s">
        <v>713</v>
      </c>
      <c r="L1552" s="87" t="s">
        <v>718</v>
      </c>
      <c r="M1552" s="52">
        <v>40</v>
      </c>
      <c r="N1552" s="273" t="s">
        <v>710</v>
      </c>
      <c r="O1552" s="334" t="s">
        <v>885</v>
      </c>
      <c r="P1552" s="261" t="s">
        <v>75</v>
      </c>
      <c r="Q1552" s="261" t="s">
        <v>76</v>
      </c>
      <c r="R1552" s="261" t="s">
        <v>77</v>
      </c>
      <c r="S1552" s="225" t="s">
        <v>109</v>
      </c>
      <c r="T1552" s="345">
        <f>+V1552+Y1552</f>
        <v>147258.28999999998</v>
      </c>
      <c r="U1552" s="345" t="s">
        <v>98</v>
      </c>
      <c r="V1552" s="390">
        <v>125169.54</v>
      </c>
      <c r="W1552" s="273" t="s">
        <v>98</v>
      </c>
      <c r="X1552" s="273" t="s">
        <v>98</v>
      </c>
      <c r="Y1552" s="390">
        <v>22088.75</v>
      </c>
      <c r="Z1552" s="273" t="s">
        <v>98</v>
      </c>
      <c r="AA1552" s="273" t="s">
        <v>98</v>
      </c>
      <c r="AB1552" s="390">
        <v>30849.14</v>
      </c>
      <c r="AC1552" s="273" t="s">
        <v>149</v>
      </c>
      <c r="AD1552" s="273" t="s">
        <v>98</v>
      </c>
      <c r="AE1552" s="346">
        <f>+V1552+Y1552</f>
        <v>147258.28999999998</v>
      </c>
      <c r="AF1552" s="225" t="s">
        <v>98</v>
      </c>
      <c r="AG1552" s="273" t="s">
        <v>33</v>
      </c>
      <c r="AH1552" s="334" t="s">
        <v>295</v>
      </c>
      <c r="AI1552" s="334" t="s">
        <v>356</v>
      </c>
      <c r="AJ1552" s="225"/>
    </row>
    <row r="1553" spans="2:36" ht="68.7" customHeight="1" x14ac:dyDescent="0.3">
      <c r="B1553" s="255"/>
      <c r="C1553" s="449"/>
      <c r="D1553" s="117"/>
      <c r="E1553" s="227"/>
      <c r="F1553" s="318"/>
      <c r="G1553" s="359"/>
      <c r="H1553" s="241"/>
      <c r="I1553" s="225"/>
      <c r="J1553" s="11" t="s">
        <v>111</v>
      </c>
      <c r="K1553" s="80" t="s">
        <v>715</v>
      </c>
      <c r="L1553" s="7" t="s">
        <v>85</v>
      </c>
      <c r="M1553" s="52">
        <v>5</v>
      </c>
      <c r="N1553" s="273"/>
      <c r="O1553" s="335"/>
      <c r="P1553" s="241"/>
      <c r="Q1553" s="241"/>
      <c r="R1553" s="241"/>
      <c r="S1553" s="225"/>
      <c r="T1553" s="225"/>
      <c r="U1553" s="345"/>
      <c r="V1553" s="268"/>
      <c r="W1553" s="273"/>
      <c r="X1553" s="273"/>
      <c r="Y1553" s="268"/>
      <c r="Z1553" s="273"/>
      <c r="AA1553" s="273"/>
      <c r="AB1553" s="268"/>
      <c r="AC1553" s="273"/>
      <c r="AD1553" s="273"/>
      <c r="AE1553" s="273"/>
      <c r="AF1553" s="225"/>
      <c r="AG1553" s="273"/>
      <c r="AH1553" s="335"/>
      <c r="AI1553" s="335"/>
      <c r="AJ1553" s="225"/>
    </row>
    <row r="1554" spans="2:36" ht="68.7" customHeight="1" x14ac:dyDescent="0.3">
      <c r="B1554" s="256"/>
      <c r="C1554" s="450"/>
      <c r="D1554" s="88"/>
      <c r="E1554" s="227"/>
      <c r="F1554" s="318"/>
      <c r="G1554" s="359"/>
      <c r="H1554" s="242"/>
      <c r="I1554" s="225"/>
      <c r="J1554" s="11" t="s">
        <v>127</v>
      </c>
      <c r="K1554" s="80" t="s">
        <v>641</v>
      </c>
      <c r="L1554" s="7" t="s">
        <v>85</v>
      </c>
      <c r="M1554" s="7">
        <v>212</v>
      </c>
      <c r="N1554" s="273"/>
      <c r="O1554" s="336"/>
      <c r="P1554" s="242"/>
      <c r="Q1554" s="242"/>
      <c r="R1554" s="242"/>
      <c r="S1554" s="225"/>
      <c r="T1554" s="225"/>
      <c r="U1554" s="345"/>
      <c r="V1554" s="269"/>
      <c r="W1554" s="273"/>
      <c r="X1554" s="273"/>
      <c r="Y1554" s="269"/>
      <c r="Z1554" s="273"/>
      <c r="AA1554" s="273"/>
      <c r="AB1554" s="269"/>
      <c r="AC1554" s="273"/>
      <c r="AD1554" s="273"/>
      <c r="AE1554" s="273"/>
      <c r="AF1554" s="225"/>
      <c r="AG1554" s="273"/>
      <c r="AH1554" s="336"/>
      <c r="AI1554" s="336"/>
      <c r="AJ1554" s="225"/>
    </row>
    <row r="1555" spans="2:36" ht="68.7" customHeight="1" x14ac:dyDescent="0.3">
      <c r="B1555" s="309" t="s">
        <v>959</v>
      </c>
      <c r="C1555" s="261" t="s">
        <v>879</v>
      </c>
      <c r="D1555" s="468" t="s">
        <v>88</v>
      </c>
      <c r="E1555" s="227" t="s">
        <v>67</v>
      </c>
      <c r="F1555" s="318" t="s">
        <v>134</v>
      </c>
      <c r="G1555" s="359" t="s">
        <v>990</v>
      </c>
      <c r="H1555" s="261" t="s">
        <v>70</v>
      </c>
      <c r="I1555" s="225" t="s">
        <v>98</v>
      </c>
      <c r="J1555" s="11" t="s">
        <v>712</v>
      </c>
      <c r="K1555" s="80" t="s">
        <v>713</v>
      </c>
      <c r="L1555" s="87" t="s">
        <v>718</v>
      </c>
      <c r="M1555" s="52">
        <v>40</v>
      </c>
      <c r="N1555" s="273" t="s">
        <v>710</v>
      </c>
      <c r="O1555" s="334" t="s">
        <v>1093</v>
      </c>
      <c r="P1555" s="261" t="s">
        <v>75</v>
      </c>
      <c r="Q1555" s="261" t="s">
        <v>76</v>
      </c>
      <c r="R1555" s="261" t="s">
        <v>77</v>
      </c>
      <c r="S1555" s="225" t="s">
        <v>109</v>
      </c>
      <c r="T1555" s="345">
        <f>+V1555+Y1555</f>
        <v>47614.98</v>
      </c>
      <c r="U1555" s="345" t="s">
        <v>98</v>
      </c>
      <c r="V1555" s="267">
        <v>40472.720000000001</v>
      </c>
      <c r="W1555" s="273" t="s">
        <v>98</v>
      </c>
      <c r="X1555" s="273" t="s">
        <v>98</v>
      </c>
      <c r="Y1555" s="267">
        <v>7142.26</v>
      </c>
      <c r="Z1555" s="273" t="s">
        <v>98</v>
      </c>
      <c r="AA1555" s="273" t="s">
        <v>98</v>
      </c>
      <c r="AB1555" s="267">
        <v>8402.6299999999992</v>
      </c>
      <c r="AC1555" s="273" t="s">
        <v>149</v>
      </c>
      <c r="AD1555" s="273" t="s">
        <v>98</v>
      </c>
      <c r="AE1555" s="346">
        <f>+V1555+Y1555</f>
        <v>47614.98</v>
      </c>
      <c r="AF1555" s="225" t="s">
        <v>98</v>
      </c>
      <c r="AG1555" s="273" t="s">
        <v>33</v>
      </c>
      <c r="AH1555" s="334" t="s">
        <v>1096</v>
      </c>
      <c r="AI1555" s="334" t="s">
        <v>356</v>
      </c>
      <c r="AJ1555" s="225"/>
    </row>
    <row r="1556" spans="2:36" ht="68.7" customHeight="1" x14ac:dyDescent="0.3">
      <c r="B1556" s="255"/>
      <c r="C1556" s="449"/>
      <c r="D1556" s="452"/>
      <c r="E1556" s="227"/>
      <c r="F1556" s="318"/>
      <c r="G1556" s="359"/>
      <c r="H1556" s="241"/>
      <c r="I1556" s="225"/>
      <c r="J1556" s="11" t="s">
        <v>111</v>
      </c>
      <c r="K1556" s="80" t="s">
        <v>715</v>
      </c>
      <c r="L1556" s="7" t="s">
        <v>85</v>
      </c>
      <c r="M1556" s="52">
        <v>2</v>
      </c>
      <c r="N1556" s="273"/>
      <c r="O1556" s="335"/>
      <c r="P1556" s="241"/>
      <c r="Q1556" s="241"/>
      <c r="R1556" s="241"/>
      <c r="S1556" s="225"/>
      <c r="T1556" s="225"/>
      <c r="U1556" s="345"/>
      <c r="V1556" s="268"/>
      <c r="W1556" s="273"/>
      <c r="X1556" s="273"/>
      <c r="Y1556" s="268"/>
      <c r="Z1556" s="273"/>
      <c r="AA1556" s="273"/>
      <c r="AB1556" s="268"/>
      <c r="AC1556" s="273"/>
      <c r="AD1556" s="273"/>
      <c r="AE1556" s="273"/>
      <c r="AF1556" s="225"/>
      <c r="AG1556" s="273"/>
      <c r="AH1556" s="335"/>
      <c r="AI1556" s="335"/>
      <c r="AJ1556" s="225"/>
    </row>
    <row r="1557" spans="2:36" ht="68.7" customHeight="1" x14ac:dyDescent="0.3">
      <c r="B1557" s="256"/>
      <c r="C1557" s="450"/>
      <c r="D1557" s="453"/>
      <c r="E1557" s="227"/>
      <c r="F1557" s="318"/>
      <c r="G1557" s="359"/>
      <c r="H1557" s="242"/>
      <c r="I1557" s="225"/>
      <c r="J1557" s="11" t="s">
        <v>127</v>
      </c>
      <c r="K1557" s="80" t="s">
        <v>641</v>
      </c>
      <c r="L1557" s="7" t="s">
        <v>85</v>
      </c>
      <c r="M1557" s="7">
        <v>16</v>
      </c>
      <c r="N1557" s="273"/>
      <c r="O1557" s="336"/>
      <c r="P1557" s="242"/>
      <c r="Q1557" s="242"/>
      <c r="R1557" s="242"/>
      <c r="S1557" s="225"/>
      <c r="T1557" s="225"/>
      <c r="U1557" s="345"/>
      <c r="V1557" s="269"/>
      <c r="W1557" s="273"/>
      <c r="X1557" s="273"/>
      <c r="Y1557" s="269"/>
      <c r="Z1557" s="273"/>
      <c r="AA1557" s="273"/>
      <c r="AB1557" s="269"/>
      <c r="AC1557" s="273"/>
      <c r="AD1557" s="273"/>
      <c r="AE1557" s="273"/>
      <c r="AF1557" s="225"/>
      <c r="AG1557" s="273"/>
      <c r="AH1557" s="336"/>
      <c r="AI1557" s="336"/>
      <c r="AJ1557" s="225"/>
    </row>
    <row r="1558" spans="2:36" ht="82.8" x14ac:dyDescent="0.3">
      <c r="B1558" s="309" t="s">
        <v>960</v>
      </c>
      <c r="C1558" s="448" t="s">
        <v>878</v>
      </c>
      <c r="D1558" s="106" t="s">
        <v>88</v>
      </c>
      <c r="E1558" s="227" t="s">
        <v>67</v>
      </c>
      <c r="F1558" s="318" t="s">
        <v>134</v>
      </c>
      <c r="G1558" s="359" t="s">
        <v>990</v>
      </c>
      <c r="H1558" s="261" t="s">
        <v>70</v>
      </c>
      <c r="I1558" s="225" t="s">
        <v>98</v>
      </c>
      <c r="J1558" s="11" t="s">
        <v>712</v>
      </c>
      <c r="K1558" s="80" t="s">
        <v>713</v>
      </c>
      <c r="L1558" s="87" t="s">
        <v>718</v>
      </c>
      <c r="M1558" s="52">
        <v>40</v>
      </c>
      <c r="N1558" s="273" t="s">
        <v>710</v>
      </c>
      <c r="O1558" s="334" t="s">
        <v>885</v>
      </c>
      <c r="P1558" s="261" t="s">
        <v>75</v>
      </c>
      <c r="Q1558" s="261" t="s">
        <v>76</v>
      </c>
      <c r="R1558" s="261" t="s">
        <v>77</v>
      </c>
      <c r="S1558" s="225" t="s">
        <v>109</v>
      </c>
      <c r="T1558" s="345">
        <f>+V1558+Y1558</f>
        <v>48150</v>
      </c>
      <c r="U1558" s="345" t="s">
        <v>98</v>
      </c>
      <c r="V1558" s="267">
        <v>40927.5</v>
      </c>
      <c r="W1558" s="273" t="s">
        <v>98</v>
      </c>
      <c r="X1558" s="273" t="s">
        <v>98</v>
      </c>
      <c r="Y1558" s="267">
        <v>7222.5</v>
      </c>
      <c r="Z1558" s="273" t="s">
        <v>98</v>
      </c>
      <c r="AA1558" s="273" t="s">
        <v>98</v>
      </c>
      <c r="AB1558" s="267">
        <v>27246.92</v>
      </c>
      <c r="AC1558" s="273" t="s">
        <v>149</v>
      </c>
      <c r="AD1558" s="273" t="s">
        <v>98</v>
      </c>
      <c r="AE1558" s="346">
        <f>+V1558+Y1558</f>
        <v>48150</v>
      </c>
      <c r="AF1558" s="225" t="s">
        <v>98</v>
      </c>
      <c r="AG1558" s="273" t="s">
        <v>33</v>
      </c>
      <c r="AH1558" s="334" t="s">
        <v>961</v>
      </c>
      <c r="AI1558" s="334" t="s">
        <v>356</v>
      </c>
      <c r="AJ1558" s="225"/>
    </row>
    <row r="1559" spans="2:36" ht="68.7" customHeight="1" x14ac:dyDescent="0.3">
      <c r="B1559" s="255"/>
      <c r="C1559" s="449"/>
      <c r="D1559" s="117"/>
      <c r="E1559" s="227"/>
      <c r="F1559" s="318"/>
      <c r="G1559" s="359"/>
      <c r="H1559" s="241"/>
      <c r="I1559" s="225"/>
      <c r="J1559" s="11" t="s">
        <v>111</v>
      </c>
      <c r="K1559" s="80" t="s">
        <v>715</v>
      </c>
      <c r="L1559" s="7" t="s">
        <v>85</v>
      </c>
      <c r="M1559" s="52">
        <v>2</v>
      </c>
      <c r="N1559" s="273"/>
      <c r="O1559" s="335"/>
      <c r="P1559" s="241"/>
      <c r="Q1559" s="241"/>
      <c r="R1559" s="241"/>
      <c r="S1559" s="225"/>
      <c r="T1559" s="225"/>
      <c r="U1559" s="345"/>
      <c r="V1559" s="268"/>
      <c r="W1559" s="273"/>
      <c r="X1559" s="273"/>
      <c r="Y1559" s="268"/>
      <c r="Z1559" s="273"/>
      <c r="AA1559" s="273"/>
      <c r="AB1559" s="268"/>
      <c r="AC1559" s="273"/>
      <c r="AD1559" s="273"/>
      <c r="AE1559" s="273"/>
      <c r="AF1559" s="225"/>
      <c r="AG1559" s="273"/>
      <c r="AH1559" s="335"/>
      <c r="AI1559" s="335"/>
      <c r="AJ1559" s="225"/>
    </row>
    <row r="1560" spans="2:36" ht="68.7" customHeight="1" x14ac:dyDescent="0.3">
      <c r="B1560" s="256"/>
      <c r="C1560" s="450"/>
      <c r="D1560" s="88"/>
      <c r="E1560" s="227"/>
      <c r="F1560" s="318"/>
      <c r="G1560" s="359"/>
      <c r="H1560" s="242"/>
      <c r="I1560" s="225"/>
      <c r="J1560" s="11" t="s">
        <v>127</v>
      </c>
      <c r="K1560" s="80" t="s">
        <v>641</v>
      </c>
      <c r="L1560" s="7" t="s">
        <v>85</v>
      </c>
      <c r="M1560" s="7">
        <v>120</v>
      </c>
      <c r="N1560" s="273"/>
      <c r="O1560" s="336"/>
      <c r="P1560" s="242"/>
      <c r="Q1560" s="242"/>
      <c r="R1560" s="242"/>
      <c r="S1560" s="225"/>
      <c r="T1560" s="225"/>
      <c r="U1560" s="345"/>
      <c r="V1560" s="269"/>
      <c r="W1560" s="273"/>
      <c r="X1560" s="273"/>
      <c r="Y1560" s="269"/>
      <c r="Z1560" s="273"/>
      <c r="AA1560" s="273"/>
      <c r="AB1560" s="269"/>
      <c r="AC1560" s="273"/>
      <c r="AD1560" s="273"/>
      <c r="AE1560" s="273"/>
      <c r="AF1560" s="225"/>
      <c r="AG1560" s="273"/>
      <c r="AH1560" s="336"/>
      <c r="AI1560" s="336"/>
      <c r="AJ1560" s="225"/>
    </row>
    <row r="1561" spans="2:36" ht="85.2" customHeight="1" x14ac:dyDescent="0.3">
      <c r="B1561" s="309" t="s">
        <v>962</v>
      </c>
      <c r="C1561" s="448" t="s">
        <v>880</v>
      </c>
      <c r="D1561" s="106" t="s">
        <v>88</v>
      </c>
      <c r="E1561" s="227" t="s">
        <v>67</v>
      </c>
      <c r="F1561" s="318" t="s">
        <v>134</v>
      </c>
      <c r="G1561" s="359" t="s">
        <v>990</v>
      </c>
      <c r="H1561" s="261" t="s">
        <v>70</v>
      </c>
      <c r="I1561" s="225" t="s">
        <v>98</v>
      </c>
      <c r="J1561" s="11" t="s">
        <v>712</v>
      </c>
      <c r="K1561" s="80" t="s">
        <v>713</v>
      </c>
      <c r="L1561" s="87" t="s">
        <v>718</v>
      </c>
      <c r="M1561" s="52">
        <v>40</v>
      </c>
      <c r="N1561" s="273" t="s">
        <v>710</v>
      </c>
      <c r="O1561" s="334" t="s">
        <v>885</v>
      </c>
      <c r="P1561" s="261" t="s">
        <v>75</v>
      </c>
      <c r="Q1561" s="261" t="s">
        <v>76</v>
      </c>
      <c r="R1561" s="261" t="s">
        <v>77</v>
      </c>
      <c r="S1561" s="225" t="s">
        <v>109</v>
      </c>
      <c r="T1561" s="345">
        <f>+V1561+Y1561</f>
        <v>99954.01</v>
      </c>
      <c r="U1561" s="345" t="s">
        <v>98</v>
      </c>
      <c r="V1561" s="85">
        <v>84960.92</v>
      </c>
      <c r="W1561" s="273" t="s">
        <v>98</v>
      </c>
      <c r="X1561" s="273" t="s">
        <v>98</v>
      </c>
      <c r="Y1561" s="85">
        <v>14993.09</v>
      </c>
      <c r="Z1561" s="273" t="s">
        <v>98</v>
      </c>
      <c r="AA1561" s="273" t="s">
        <v>98</v>
      </c>
      <c r="AB1561" s="85">
        <v>16485</v>
      </c>
      <c r="AC1561" s="273" t="s">
        <v>149</v>
      </c>
      <c r="AD1561" s="273" t="s">
        <v>98</v>
      </c>
      <c r="AE1561" s="346">
        <f>+V1561+Y1561</f>
        <v>99954.01</v>
      </c>
      <c r="AF1561" s="225" t="s">
        <v>98</v>
      </c>
      <c r="AG1561" s="273" t="s">
        <v>33</v>
      </c>
      <c r="AH1561" s="334" t="s">
        <v>295</v>
      </c>
      <c r="AI1561" s="334" t="s">
        <v>356</v>
      </c>
      <c r="AJ1561" s="225"/>
    </row>
    <row r="1562" spans="2:36" ht="68.7" customHeight="1" x14ac:dyDescent="0.3">
      <c r="B1562" s="255"/>
      <c r="C1562" s="449"/>
      <c r="D1562" s="122"/>
      <c r="E1562" s="227"/>
      <c r="F1562" s="318"/>
      <c r="G1562" s="359"/>
      <c r="H1562" s="241"/>
      <c r="I1562" s="225"/>
      <c r="J1562" s="11" t="s">
        <v>111</v>
      </c>
      <c r="K1562" s="80" t="s">
        <v>715</v>
      </c>
      <c r="L1562" s="7" t="s">
        <v>85</v>
      </c>
      <c r="M1562" s="52">
        <v>3</v>
      </c>
      <c r="N1562" s="273"/>
      <c r="O1562" s="335"/>
      <c r="P1562" s="241"/>
      <c r="Q1562" s="241"/>
      <c r="R1562" s="241"/>
      <c r="S1562" s="225"/>
      <c r="T1562" s="225"/>
      <c r="U1562" s="345"/>
      <c r="V1562" s="123"/>
      <c r="W1562" s="273"/>
      <c r="X1562" s="273"/>
      <c r="Y1562" s="123"/>
      <c r="Z1562" s="273"/>
      <c r="AA1562" s="273"/>
      <c r="AB1562" s="86"/>
      <c r="AC1562" s="273"/>
      <c r="AD1562" s="273"/>
      <c r="AE1562" s="273"/>
      <c r="AF1562" s="225"/>
      <c r="AG1562" s="273"/>
      <c r="AH1562" s="335"/>
      <c r="AI1562" s="335"/>
      <c r="AJ1562" s="225"/>
    </row>
    <row r="1563" spans="2:36" ht="68.7" customHeight="1" x14ac:dyDescent="0.3">
      <c r="B1563" s="256"/>
      <c r="C1563" s="450"/>
      <c r="D1563" s="124"/>
      <c r="E1563" s="227"/>
      <c r="F1563" s="318"/>
      <c r="G1563" s="359"/>
      <c r="H1563" s="242"/>
      <c r="I1563" s="225"/>
      <c r="J1563" s="11" t="s">
        <v>127</v>
      </c>
      <c r="K1563" s="80" t="s">
        <v>641</v>
      </c>
      <c r="L1563" s="7" t="s">
        <v>85</v>
      </c>
      <c r="M1563" s="7">
        <v>230</v>
      </c>
      <c r="N1563" s="273"/>
      <c r="O1563" s="336"/>
      <c r="P1563" s="242"/>
      <c r="Q1563" s="242"/>
      <c r="R1563" s="242"/>
      <c r="S1563" s="225"/>
      <c r="T1563" s="225"/>
      <c r="U1563" s="345"/>
      <c r="V1563" s="125"/>
      <c r="W1563" s="273"/>
      <c r="X1563" s="273"/>
      <c r="Y1563" s="125"/>
      <c r="Z1563" s="273"/>
      <c r="AA1563" s="273"/>
      <c r="AB1563" s="84"/>
      <c r="AC1563" s="273"/>
      <c r="AD1563" s="273"/>
      <c r="AE1563" s="273"/>
      <c r="AF1563" s="225"/>
      <c r="AG1563" s="273"/>
      <c r="AH1563" s="336"/>
      <c r="AI1563" s="336"/>
      <c r="AJ1563" s="225"/>
    </row>
    <row r="1564" spans="2:36" ht="68.7" customHeight="1" x14ac:dyDescent="0.3">
      <c r="B1564" s="309" t="s">
        <v>963</v>
      </c>
      <c r="C1564" s="448" t="s">
        <v>877</v>
      </c>
      <c r="D1564" s="106" t="s">
        <v>88</v>
      </c>
      <c r="E1564" s="227" t="s">
        <v>67</v>
      </c>
      <c r="F1564" s="318" t="s">
        <v>134</v>
      </c>
      <c r="G1564" s="359" t="s">
        <v>990</v>
      </c>
      <c r="H1564" s="261" t="s">
        <v>70</v>
      </c>
      <c r="I1564" s="225" t="s">
        <v>98</v>
      </c>
      <c r="J1564" s="11" t="s">
        <v>712</v>
      </c>
      <c r="K1564" s="80" t="s">
        <v>713</v>
      </c>
      <c r="L1564" s="87" t="s">
        <v>718</v>
      </c>
      <c r="M1564" s="52">
        <v>40</v>
      </c>
      <c r="N1564" s="273" t="s">
        <v>710</v>
      </c>
      <c r="O1564" s="334" t="s">
        <v>885</v>
      </c>
      <c r="P1564" s="261" t="s">
        <v>75</v>
      </c>
      <c r="Q1564" s="261" t="s">
        <v>76</v>
      </c>
      <c r="R1564" s="261" t="s">
        <v>77</v>
      </c>
      <c r="S1564" s="225" t="s">
        <v>109</v>
      </c>
      <c r="T1564" s="345">
        <f>+V1564+Y1564</f>
        <v>226497.1</v>
      </c>
      <c r="U1564" s="345" t="s">
        <v>98</v>
      </c>
      <c r="V1564" s="390">
        <v>192522.54</v>
      </c>
      <c r="W1564" s="273" t="s">
        <v>98</v>
      </c>
      <c r="X1564" s="273" t="s">
        <v>98</v>
      </c>
      <c r="Y1564" s="390">
        <v>33974.559999999998</v>
      </c>
      <c r="Z1564" s="273" t="s">
        <v>98</v>
      </c>
      <c r="AA1564" s="273" t="s">
        <v>98</v>
      </c>
      <c r="AB1564" s="390">
        <v>47450.37</v>
      </c>
      <c r="AC1564" s="273" t="s">
        <v>149</v>
      </c>
      <c r="AD1564" s="273" t="s">
        <v>98</v>
      </c>
      <c r="AE1564" s="346">
        <f>+V1564+Y1564</f>
        <v>226497.1</v>
      </c>
      <c r="AF1564" s="225" t="s">
        <v>98</v>
      </c>
      <c r="AG1564" s="273" t="s">
        <v>33</v>
      </c>
      <c r="AH1564" s="334" t="s">
        <v>166</v>
      </c>
      <c r="AI1564" s="334" t="s">
        <v>233</v>
      </c>
      <c r="AJ1564" s="225"/>
    </row>
    <row r="1565" spans="2:36" ht="71.7" customHeight="1" x14ac:dyDescent="0.3">
      <c r="B1565" s="255"/>
      <c r="C1565" s="449"/>
      <c r="D1565" s="117"/>
      <c r="E1565" s="227"/>
      <c r="F1565" s="318"/>
      <c r="G1565" s="359"/>
      <c r="H1565" s="241"/>
      <c r="I1565" s="225"/>
      <c r="J1565" s="11" t="s">
        <v>111</v>
      </c>
      <c r="K1565" s="80" t="s">
        <v>715</v>
      </c>
      <c r="L1565" s="7" t="s">
        <v>85</v>
      </c>
      <c r="M1565" s="52">
        <v>7</v>
      </c>
      <c r="N1565" s="273"/>
      <c r="O1565" s="335"/>
      <c r="P1565" s="241"/>
      <c r="Q1565" s="241"/>
      <c r="R1565" s="241"/>
      <c r="S1565" s="225"/>
      <c r="T1565" s="225"/>
      <c r="U1565" s="345"/>
      <c r="V1565" s="268"/>
      <c r="W1565" s="273"/>
      <c r="X1565" s="273"/>
      <c r="Y1565" s="268"/>
      <c r="Z1565" s="273"/>
      <c r="AA1565" s="273"/>
      <c r="AB1565" s="268"/>
      <c r="AC1565" s="273"/>
      <c r="AD1565" s="273"/>
      <c r="AE1565" s="273"/>
      <c r="AF1565" s="225"/>
      <c r="AG1565" s="273"/>
      <c r="AH1565" s="335"/>
      <c r="AI1565" s="335"/>
      <c r="AJ1565" s="225"/>
    </row>
    <row r="1566" spans="2:36" ht="68.7" customHeight="1" x14ac:dyDescent="0.3">
      <c r="B1566" s="256"/>
      <c r="C1566" s="450"/>
      <c r="D1566" s="88"/>
      <c r="E1566" s="227"/>
      <c r="F1566" s="318"/>
      <c r="G1566" s="359"/>
      <c r="H1566" s="242"/>
      <c r="I1566" s="225"/>
      <c r="J1566" s="11" t="s">
        <v>127</v>
      </c>
      <c r="K1566" s="80" t="s">
        <v>641</v>
      </c>
      <c r="L1566" s="7" t="s">
        <v>85</v>
      </c>
      <c r="M1566" s="7">
        <v>315</v>
      </c>
      <c r="N1566" s="273"/>
      <c r="O1566" s="336"/>
      <c r="P1566" s="242"/>
      <c r="Q1566" s="242"/>
      <c r="R1566" s="242"/>
      <c r="S1566" s="225"/>
      <c r="T1566" s="225"/>
      <c r="U1566" s="345"/>
      <c r="V1566" s="269"/>
      <c r="W1566" s="273"/>
      <c r="X1566" s="273"/>
      <c r="Y1566" s="269"/>
      <c r="Z1566" s="273"/>
      <c r="AA1566" s="273"/>
      <c r="AB1566" s="269"/>
      <c r="AC1566" s="273"/>
      <c r="AD1566" s="273"/>
      <c r="AE1566" s="273"/>
      <c r="AF1566" s="225"/>
      <c r="AG1566" s="273"/>
      <c r="AH1566" s="336"/>
      <c r="AI1566" s="336"/>
      <c r="AJ1566" s="225"/>
    </row>
    <row r="1567" spans="2:36" ht="68.7" customHeight="1" x14ac:dyDescent="0.3">
      <c r="B1567" s="309" t="s">
        <v>1006</v>
      </c>
      <c r="C1567" s="448" t="s">
        <v>882</v>
      </c>
      <c r="D1567" s="468" t="s">
        <v>88</v>
      </c>
      <c r="E1567" s="227" t="s">
        <v>67</v>
      </c>
      <c r="F1567" s="227" t="s">
        <v>132</v>
      </c>
      <c r="G1567" s="318" t="s">
        <v>707</v>
      </c>
      <c r="H1567" s="261" t="s">
        <v>70</v>
      </c>
      <c r="I1567" s="225" t="s">
        <v>98</v>
      </c>
      <c r="J1567" s="11" t="s">
        <v>113</v>
      </c>
      <c r="K1567" s="7" t="s">
        <v>114</v>
      </c>
      <c r="L1567" s="7" t="s">
        <v>115</v>
      </c>
      <c r="M1567" s="7">
        <v>4</v>
      </c>
      <c r="N1567" s="347" t="s">
        <v>710</v>
      </c>
      <c r="O1567" s="334" t="s">
        <v>1007</v>
      </c>
      <c r="P1567" s="261" t="s">
        <v>75</v>
      </c>
      <c r="Q1567" s="261" t="s">
        <v>76</v>
      </c>
      <c r="R1567" s="261" t="s">
        <v>77</v>
      </c>
      <c r="S1567" s="225" t="s">
        <v>109</v>
      </c>
      <c r="T1567" s="345">
        <f>+V1567+Y1567</f>
        <v>211860</v>
      </c>
      <c r="U1567" s="363" t="s">
        <v>98</v>
      </c>
      <c r="V1567" s="277">
        <v>180081</v>
      </c>
      <c r="W1567" s="346" t="s">
        <v>98</v>
      </c>
      <c r="X1567" s="346" t="s">
        <v>98</v>
      </c>
      <c r="Y1567" s="277">
        <v>31779</v>
      </c>
      <c r="Z1567" s="273" t="s">
        <v>98</v>
      </c>
      <c r="AA1567" s="273" t="s">
        <v>98</v>
      </c>
      <c r="AB1567" s="267">
        <v>72440.899999999994</v>
      </c>
      <c r="AC1567" s="273" t="s">
        <v>80</v>
      </c>
      <c r="AD1567" s="273" t="s">
        <v>98</v>
      </c>
      <c r="AE1567" s="346">
        <f>+V1567+Y1567</f>
        <v>211860</v>
      </c>
      <c r="AF1567" s="225" t="s">
        <v>98</v>
      </c>
      <c r="AG1567" s="273" t="s">
        <v>33</v>
      </c>
      <c r="AH1567" s="334" t="s">
        <v>1149</v>
      </c>
      <c r="AI1567" s="334" t="s">
        <v>167</v>
      </c>
      <c r="AJ1567" s="225"/>
    </row>
    <row r="1568" spans="2:36" ht="85.2" customHeight="1" x14ac:dyDescent="0.3">
      <c r="B1568" s="255"/>
      <c r="C1568" s="449"/>
      <c r="D1568" s="452"/>
      <c r="E1568" s="227"/>
      <c r="F1568" s="227"/>
      <c r="G1568" s="318"/>
      <c r="H1568" s="241"/>
      <c r="I1568" s="225"/>
      <c r="J1568" s="11" t="s">
        <v>116</v>
      </c>
      <c r="K1568" s="7" t="s">
        <v>117</v>
      </c>
      <c r="L1568" s="7" t="s">
        <v>85</v>
      </c>
      <c r="M1568" s="7">
        <v>4</v>
      </c>
      <c r="N1568" s="347"/>
      <c r="O1568" s="335"/>
      <c r="P1568" s="241"/>
      <c r="Q1568" s="241"/>
      <c r="R1568" s="241"/>
      <c r="S1568" s="225"/>
      <c r="T1568" s="225"/>
      <c r="U1568" s="286"/>
      <c r="V1568" s="278"/>
      <c r="W1568" s="346"/>
      <c r="X1568" s="346"/>
      <c r="Y1568" s="278"/>
      <c r="Z1568" s="273"/>
      <c r="AA1568" s="273"/>
      <c r="AB1568" s="268"/>
      <c r="AC1568" s="273"/>
      <c r="AD1568" s="273"/>
      <c r="AE1568" s="273"/>
      <c r="AF1568" s="225"/>
      <c r="AG1568" s="273"/>
      <c r="AH1568" s="335"/>
      <c r="AI1568" s="335"/>
      <c r="AJ1568" s="225"/>
    </row>
    <row r="1569" spans="2:36" ht="68.7" customHeight="1" x14ac:dyDescent="0.3">
      <c r="B1569" s="255"/>
      <c r="C1569" s="449"/>
      <c r="D1569" s="452"/>
      <c r="E1569" s="227"/>
      <c r="F1569" s="227"/>
      <c r="G1569" s="318"/>
      <c r="H1569" s="241"/>
      <c r="I1569" s="225"/>
      <c r="J1569" s="11" t="s">
        <v>209</v>
      </c>
      <c r="K1569" s="7" t="s">
        <v>118</v>
      </c>
      <c r="L1569" s="7" t="s">
        <v>119</v>
      </c>
      <c r="M1569" s="7">
        <v>4</v>
      </c>
      <c r="N1569" s="347"/>
      <c r="O1569" s="335"/>
      <c r="P1569" s="241"/>
      <c r="Q1569" s="241"/>
      <c r="R1569" s="241"/>
      <c r="S1569" s="225"/>
      <c r="T1569" s="225"/>
      <c r="U1569" s="286"/>
      <c r="V1569" s="278"/>
      <c r="W1569" s="346"/>
      <c r="X1569" s="346"/>
      <c r="Y1569" s="278"/>
      <c r="Z1569" s="273"/>
      <c r="AA1569" s="273"/>
      <c r="AB1569" s="268"/>
      <c r="AC1569" s="273"/>
      <c r="AD1569" s="273"/>
      <c r="AE1569" s="273"/>
      <c r="AF1569" s="225"/>
      <c r="AG1569" s="273"/>
      <c r="AH1569" s="335"/>
      <c r="AI1569" s="335"/>
      <c r="AJ1569" s="225"/>
    </row>
    <row r="1570" spans="2:36" ht="68.7" customHeight="1" x14ac:dyDescent="0.3">
      <c r="B1570" s="255"/>
      <c r="C1570" s="450"/>
      <c r="D1570" s="117"/>
      <c r="E1570" s="227"/>
      <c r="F1570" s="227"/>
      <c r="G1570" s="318"/>
      <c r="H1570" s="242"/>
      <c r="I1570" s="225"/>
      <c r="J1570" s="11" t="s">
        <v>120</v>
      </c>
      <c r="K1570" s="7" t="s">
        <v>121</v>
      </c>
      <c r="L1570" s="7" t="s">
        <v>119</v>
      </c>
      <c r="M1570" s="7">
        <v>4</v>
      </c>
      <c r="N1570" s="347"/>
      <c r="O1570" s="336"/>
      <c r="P1570" s="242"/>
      <c r="Q1570" s="242"/>
      <c r="R1570" s="242"/>
      <c r="S1570" s="225"/>
      <c r="T1570" s="225"/>
      <c r="U1570" s="286"/>
      <c r="V1570" s="279"/>
      <c r="W1570" s="346"/>
      <c r="X1570" s="346"/>
      <c r="Y1570" s="86"/>
      <c r="Z1570" s="273"/>
      <c r="AA1570" s="273"/>
      <c r="AB1570" s="169"/>
      <c r="AC1570" s="273"/>
      <c r="AD1570" s="273"/>
      <c r="AE1570" s="273"/>
      <c r="AF1570" s="225"/>
      <c r="AG1570" s="273"/>
      <c r="AH1570" s="81"/>
      <c r="AI1570" s="81"/>
      <c r="AJ1570" s="225"/>
    </row>
    <row r="1571" spans="2:36" ht="82.8" x14ac:dyDescent="0.3">
      <c r="B1571" s="309" t="s">
        <v>1150</v>
      </c>
      <c r="C1571" s="448" t="s">
        <v>878</v>
      </c>
      <c r="D1571" s="106" t="s">
        <v>88</v>
      </c>
      <c r="E1571" s="227" t="s">
        <v>67</v>
      </c>
      <c r="F1571" s="318" t="s">
        <v>134</v>
      </c>
      <c r="G1571" s="359" t="s">
        <v>990</v>
      </c>
      <c r="H1571" s="261" t="s">
        <v>70</v>
      </c>
      <c r="I1571" s="225" t="s">
        <v>98</v>
      </c>
      <c r="J1571" s="11" t="s">
        <v>712</v>
      </c>
      <c r="K1571" s="80" t="s">
        <v>713</v>
      </c>
      <c r="L1571" s="87" t="s">
        <v>718</v>
      </c>
      <c r="M1571" s="52">
        <v>40</v>
      </c>
      <c r="N1571" s="273" t="s">
        <v>710</v>
      </c>
      <c r="O1571" s="334" t="s">
        <v>885</v>
      </c>
      <c r="P1571" s="261" t="s">
        <v>75</v>
      </c>
      <c r="Q1571" s="261" t="s">
        <v>76</v>
      </c>
      <c r="R1571" s="261" t="s">
        <v>77</v>
      </c>
      <c r="S1571" s="225" t="s">
        <v>109</v>
      </c>
      <c r="T1571" s="345">
        <f>+V1571+Y1571</f>
        <v>28150</v>
      </c>
      <c r="U1571" s="345" t="s">
        <v>98</v>
      </c>
      <c r="V1571" s="267">
        <v>23927.5</v>
      </c>
      <c r="W1571" s="273" t="s">
        <v>98</v>
      </c>
      <c r="X1571" s="273" t="s">
        <v>98</v>
      </c>
      <c r="Y1571" s="267">
        <v>4222.5</v>
      </c>
      <c r="Z1571" s="273" t="s">
        <v>98</v>
      </c>
      <c r="AA1571" s="273" t="s">
        <v>98</v>
      </c>
      <c r="AB1571" s="267">
        <v>15928.42</v>
      </c>
      <c r="AC1571" s="273" t="s">
        <v>149</v>
      </c>
      <c r="AD1571" s="273" t="s">
        <v>98</v>
      </c>
      <c r="AE1571" s="346">
        <f>+V1571+Y1571</f>
        <v>28150</v>
      </c>
      <c r="AF1571" s="225" t="s">
        <v>98</v>
      </c>
      <c r="AG1571" s="273" t="s">
        <v>33</v>
      </c>
      <c r="AH1571" s="334" t="s">
        <v>1151</v>
      </c>
      <c r="AI1571" s="334" t="s">
        <v>233</v>
      </c>
      <c r="AJ1571" s="225"/>
    </row>
    <row r="1572" spans="2:36" ht="68.7" customHeight="1" x14ac:dyDescent="0.3">
      <c r="B1572" s="255"/>
      <c r="C1572" s="449"/>
      <c r="D1572" s="117"/>
      <c r="E1572" s="227"/>
      <c r="F1572" s="318"/>
      <c r="G1572" s="359"/>
      <c r="H1572" s="241"/>
      <c r="I1572" s="225"/>
      <c r="J1572" s="11" t="s">
        <v>111</v>
      </c>
      <c r="K1572" s="80" t="s">
        <v>715</v>
      </c>
      <c r="L1572" s="7" t="s">
        <v>85</v>
      </c>
      <c r="M1572" s="52">
        <v>1</v>
      </c>
      <c r="N1572" s="273"/>
      <c r="O1572" s="335"/>
      <c r="P1572" s="241"/>
      <c r="Q1572" s="241"/>
      <c r="R1572" s="241"/>
      <c r="S1572" s="225"/>
      <c r="T1572" s="225"/>
      <c r="U1572" s="345"/>
      <c r="V1572" s="268"/>
      <c r="W1572" s="273"/>
      <c r="X1572" s="273"/>
      <c r="Y1572" s="268"/>
      <c r="Z1572" s="273"/>
      <c r="AA1572" s="273"/>
      <c r="AB1572" s="268"/>
      <c r="AC1572" s="273"/>
      <c r="AD1572" s="273"/>
      <c r="AE1572" s="273"/>
      <c r="AF1572" s="225"/>
      <c r="AG1572" s="273"/>
      <c r="AH1572" s="335"/>
      <c r="AI1572" s="335"/>
      <c r="AJ1572" s="225"/>
    </row>
    <row r="1573" spans="2:36" ht="68.7" customHeight="1" x14ac:dyDescent="0.3">
      <c r="B1573" s="256"/>
      <c r="C1573" s="450"/>
      <c r="D1573" s="88"/>
      <c r="E1573" s="227"/>
      <c r="F1573" s="318"/>
      <c r="G1573" s="359"/>
      <c r="H1573" s="242"/>
      <c r="I1573" s="225"/>
      <c r="J1573" s="11" t="s">
        <v>127</v>
      </c>
      <c r="K1573" s="80" t="s">
        <v>641</v>
      </c>
      <c r="L1573" s="7" t="s">
        <v>85</v>
      </c>
      <c r="M1573" s="7">
        <v>60</v>
      </c>
      <c r="N1573" s="273"/>
      <c r="O1573" s="336"/>
      <c r="P1573" s="242"/>
      <c r="Q1573" s="242"/>
      <c r="R1573" s="242"/>
      <c r="S1573" s="225"/>
      <c r="T1573" s="225"/>
      <c r="U1573" s="345"/>
      <c r="V1573" s="269"/>
      <c r="W1573" s="273"/>
      <c r="X1573" s="273"/>
      <c r="Y1573" s="269"/>
      <c r="Z1573" s="273"/>
      <c r="AA1573" s="273"/>
      <c r="AB1573" s="269"/>
      <c r="AC1573" s="273"/>
      <c r="AD1573" s="273"/>
      <c r="AE1573" s="273"/>
      <c r="AF1573" s="225"/>
      <c r="AG1573" s="273"/>
      <c r="AH1573" s="336"/>
      <c r="AI1573" s="336"/>
      <c r="AJ1573" s="225"/>
    </row>
    <row r="1574" spans="2:36" s="159" customFormat="1" ht="68.7" customHeight="1" x14ac:dyDescent="0.3">
      <c r="B1574" s="722" t="s">
        <v>1291</v>
      </c>
      <c r="C1574" s="723" t="s">
        <v>877</v>
      </c>
      <c r="D1574" s="724" t="s">
        <v>88</v>
      </c>
      <c r="E1574" s="536" t="s">
        <v>67</v>
      </c>
      <c r="F1574" s="716" t="s">
        <v>134</v>
      </c>
      <c r="G1574" s="725" t="s">
        <v>1290</v>
      </c>
      <c r="H1574" s="595" t="s">
        <v>70</v>
      </c>
      <c r="I1574" s="535" t="s">
        <v>98</v>
      </c>
      <c r="J1574" s="204" t="s">
        <v>712</v>
      </c>
      <c r="K1574" s="726" t="s">
        <v>713</v>
      </c>
      <c r="L1574" s="727" t="s">
        <v>718</v>
      </c>
      <c r="M1574" s="222">
        <v>40</v>
      </c>
      <c r="N1574" s="541" t="s">
        <v>710</v>
      </c>
      <c r="O1574" s="728" t="s">
        <v>885</v>
      </c>
      <c r="P1574" s="595" t="s">
        <v>75</v>
      </c>
      <c r="Q1574" s="595" t="s">
        <v>76</v>
      </c>
      <c r="R1574" s="595" t="s">
        <v>77</v>
      </c>
      <c r="S1574" s="535" t="s">
        <v>109</v>
      </c>
      <c r="T1574" s="718">
        <f>+V1574+Y1574</f>
        <v>78667.73</v>
      </c>
      <c r="U1574" s="718" t="s">
        <v>98</v>
      </c>
      <c r="V1574" s="729">
        <v>66867.58</v>
      </c>
      <c r="W1574" s="541" t="s">
        <v>98</v>
      </c>
      <c r="X1574" s="541" t="s">
        <v>98</v>
      </c>
      <c r="Y1574" s="729">
        <v>11800.15</v>
      </c>
      <c r="Z1574" s="541" t="s">
        <v>98</v>
      </c>
      <c r="AA1574" s="541" t="s">
        <v>98</v>
      </c>
      <c r="AB1574" s="729">
        <v>16480.57</v>
      </c>
      <c r="AC1574" s="541" t="s">
        <v>149</v>
      </c>
      <c r="AD1574" s="541" t="s">
        <v>98</v>
      </c>
      <c r="AE1574" s="720">
        <f>+V1574+Y1574</f>
        <v>78667.73</v>
      </c>
      <c r="AF1574" s="535" t="s">
        <v>98</v>
      </c>
      <c r="AG1574" s="541" t="s">
        <v>33</v>
      </c>
      <c r="AH1574" s="728" t="s">
        <v>407</v>
      </c>
      <c r="AI1574" s="728" t="s">
        <v>408</v>
      </c>
      <c r="AJ1574" s="535"/>
    </row>
    <row r="1575" spans="2:36" s="159" customFormat="1" ht="71.7" customHeight="1" x14ac:dyDescent="0.3">
      <c r="B1575" s="730"/>
      <c r="C1575" s="731"/>
      <c r="D1575" s="732"/>
      <c r="E1575" s="536"/>
      <c r="F1575" s="716"/>
      <c r="G1575" s="725"/>
      <c r="H1575" s="680"/>
      <c r="I1575" s="535"/>
      <c r="J1575" s="204" t="s">
        <v>111</v>
      </c>
      <c r="K1575" s="726" t="s">
        <v>715</v>
      </c>
      <c r="L1575" s="203" t="s">
        <v>85</v>
      </c>
      <c r="M1575" s="222">
        <v>2</v>
      </c>
      <c r="N1575" s="541"/>
      <c r="O1575" s="733"/>
      <c r="P1575" s="680"/>
      <c r="Q1575" s="680"/>
      <c r="R1575" s="680"/>
      <c r="S1575" s="535"/>
      <c r="T1575" s="535"/>
      <c r="U1575" s="718"/>
      <c r="V1575" s="734"/>
      <c r="W1575" s="541"/>
      <c r="X1575" s="541"/>
      <c r="Y1575" s="734"/>
      <c r="Z1575" s="541"/>
      <c r="AA1575" s="541"/>
      <c r="AB1575" s="734"/>
      <c r="AC1575" s="541"/>
      <c r="AD1575" s="541"/>
      <c r="AE1575" s="541"/>
      <c r="AF1575" s="535"/>
      <c r="AG1575" s="541"/>
      <c r="AH1575" s="733"/>
      <c r="AI1575" s="733"/>
      <c r="AJ1575" s="535"/>
    </row>
    <row r="1576" spans="2:36" s="159" customFormat="1" ht="68.7" customHeight="1" x14ac:dyDescent="0.3">
      <c r="B1576" s="735"/>
      <c r="C1576" s="736"/>
      <c r="D1576" s="737"/>
      <c r="E1576" s="536"/>
      <c r="F1576" s="716"/>
      <c r="G1576" s="725"/>
      <c r="H1576" s="596"/>
      <c r="I1576" s="535"/>
      <c r="J1576" s="204" t="s">
        <v>127</v>
      </c>
      <c r="K1576" s="726" t="s">
        <v>641</v>
      </c>
      <c r="L1576" s="203" t="s">
        <v>85</v>
      </c>
      <c r="M1576" s="203">
        <v>90</v>
      </c>
      <c r="N1576" s="541"/>
      <c r="O1576" s="738"/>
      <c r="P1576" s="596"/>
      <c r="Q1576" s="596"/>
      <c r="R1576" s="596"/>
      <c r="S1576" s="535"/>
      <c r="T1576" s="535"/>
      <c r="U1576" s="718"/>
      <c r="V1576" s="739"/>
      <c r="W1576" s="541"/>
      <c r="X1576" s="541"/>
      <c r="Y1576" s="739"/>
      <c r="Z1576" s="541"/>
      <c r="AA1576" s="541"/>
      <c r="AB1576" s="739"/>
      <c r="AC1576" s="541"/>
      <c r="AD1576" s="541"/>
      <c r="AE1576" s="541"/>
      <c r="AF1576" s="535"/>
      <c r="AG1576" s="541"/>
      <c r="AH1576" s="738"/>
      <c r="AI1576" s="738"/>
      <c r="AJ1576" s="535"/>
    </row>
    <row r="1577" spans="2:36" ht="68.7" customHeight="1" x14ac:dyDescent="0.3">
      <c r="B1577" s="261" t="s">
        <v>1097</v>
      </c>
      <c r="C1577" s="291" t="s">
        <v>783</v>
      </c>
      <c r="D1577" s="291" t="s">
        <v>66</v>
      </c>
      <c r="E1577" s="308" t="s">
        <v>67</v>
      </c>
      <c r="F1577" s="308" t="s">
        <v>132</v>
      </c>
      <c r="G1577" s="324" t="s">
        <v>707</v>
      </c>
      <c r="H1577" s="291" t="s">
        <v>70</v>
      </c>
      <c r="I1577" s="266" t="s">
        <v>98</v>
      </c>
      <c r="J1577" s="20" t="s">
        <v>113</v>
      </c>
      <c r="K1577" s="27" t="s">
        <v>114</v>
      </c>
      <c r="L1577" s="27" t="s">
        <v>115</v>
      </c>
      <c r="M1577" s="27">
        <v>3</v>
      </c>
      <c r="N1577" s="352" t="s">
        <v>710</v>
      </c>
      <c r="O1577" s="291" t="s">
        <v>791</v>
      </c>
      <c r="P1577" s="291" t="s">
        <v>75</v>
      </c>
      <c r="Q1577" s="291" t="s">
        <v>76</v>
      </c>
      <c r="R1577" s="291" t="s">
        <v>77</v>
      </c>
      <c r="S1577" s="266" t="s">
        <v>109</v>
      </c>
      <c r="T1577" s="356">
        <f>+V1577+Y1577</f>
        <v>227910</v>
      </c>
      <c r="U1577" s="357">
        <f>+T1577/M1578</f>
        <v>227910</v>
      </c>
      <c r="V1577" s="313">
        <v>193723.5</v>
      </c>
      <c r="W1577" s="314" t="s">
        <v>98</v>
      </c>
      <c r="X1577" s="314" t="s">
        <v>98</v>
      </c>
      <c r="Y1577" s="313">
        <v>34186.5</v>
      </c>
      <c r="Z1577" s="314" t="s">
        <v>98</v>
      </c>
      <c r="AA1577" s="314" t="s">
        <v>98</v>
      </c>
      <c r="AB1577" s="313">
        <v>19818.259999999998</v>
      </c>
      <c r="AC1577" s="314" t="s">
        <v>80</v>
      </c>
      <c r="AD1577" s="314" t="s">
        <v>98</v>
      </c>
      <c r="AE1577" s="360">
        <f>+V1577+Y1577</f>
        <v>227910</v>
      </c>
      <c r="AF1577" s="266" t="s">
        <v>98</v>
      </c>
      <c r="AG1577" s="314" t="s">
        <v>33</v>
      </c>
      <c r="AH1577" s="285" t="s">
        <v>157</v>
      </c>
      <c r="AI1577" s="285" t="s">
        <v>158</v>
      </c>
      <c r="AJ1577" s="266"/>
    </row>
    <row r="1578" spans="2:36" ht="129" customHeight="1" x14ac:dyDescent="0.3">
      <c r="B1578" s="241"/>
      <c r="C1578" s="289"/>
      <c r="D1578" s="289"/>
      <c r="E1578" s="308"/>
      <c r="F1578" s="308"/>
      <c r="G1578" s="324"/>
      <c r="H1578" s="289"/>
      <c r="I1578" s="266"/>
      <c r="J1578" s="20" t="s">
        <v>116</v>
      </c>
      <c r="K1578" s="27" t="s">
        <v>117</v>
      </c>
      <c r="L1578" s="27" t="s">
        <v>85</v>
      </c>
      <c r="M1578" s="27">
        <v>1</v>
      </c>
      <c r="N1578" s="352"/>
      <c r="O1578" s="289"/>
      <c r="P1578" s="289"/>
      <c r="Q1578" s="289"/>
      <c r="R1578" s="289"/>
      <c r="S1578" s="266"/>
      <c r="T1578" s="266"/>
      <c r="U1578" s="358"/>
      <c r="V1578" s="313"/>
      <c r="W1578" s="314"/>
      <c r="X1578" s="314"/>
      <c r="Y1578" s="313"/>
      <c r="Z1578" s="314"/>
      <c r="AA1578" s="314"/>
      <c r="AB1578" s="313"/>
      <c r="AC1578" s="314"/>
      <c r="AD1578" s="314"/>
      <c r="AE1578" s="314"/>
      <c r="AF1578" s="266"/>
      <c r="AG1578" s="314"/>
      <c r="AH1578" s="296"/>
      <c r="AI1578" s="296"/>
      <c r="AJ1578" s="266"/>
    </row>
    <row r="1579" spans="2:36" ht="68.7" customHeight="1" x14ac:dyDescent="0.3">
      <c r="B1579" s="241"/>
      <c r="C1579" s="289"/>
      <c r="D1579" s="289"/>
      <c r="E1579" s="308"/>
      <c r="F1579" s="308"/>
      <c r="G1579" s="324"/>
      <c r="H1579" s="289"/>
      <c r="I1579" s="266"/>
      <c r="J1579" s="20" t="s">
        <v>209</v>
      </c>
      <c r="K1579" s="27" t="s">
        <v>118</v>
      </c>
      <c r="L1579" s="27" t="s">
        <v>119</v>
      </c>
      <c r="M1579" s="27">
        <v>1</v>
      </c>
      <c r="N1579" s="352"/>
      <c r="O1579" s="289"/>
      <c r="P1579" s="289"/>
      <c r="Q1579" s="289"/>
      <c r="R1579" s="289"/>
      <c r="S1579" s="266"/>
      <c r="T1579" s="266"/>
      <c r="U1579" s="358"/>
      <c r="V1579" s="313"/>
      <c r="W1579" s="314"/>
      <c r="X1579" s="314"/>
      <c r="Y1579" s="313"/>
      <c r="Z1579" s="314"/>
      <c r="AA1579" s="314"/>
      <c r="AB1579" s="313"/>
      <c r="AC1579" s="314"/>
      <c r="AD1579" s="314"/>
      <c r="AE1579" s="314"/>
      <c r="AF1579" s="266"/>
      <c r="AG1579" s="314"/>
      <c r="AH1579" s="296"/>
      <c r="AI1579" s="296"/>
      <c r="AJ1579" s="266"/>
    </row>
    <row r="1580" spans="2:36" ht="68.7" customHeight="1" x14ac:dyDescent="0.3">
      <c r="B1580" s="242"/>
      <c r="C1580" s="290"/>
      <c r="D1580" s="290"/>
      <c r="E1580" s="308"/>
      <c r="F1580" s="308"/>
      <c r="G1580" s="324"/>
      <c r="H1580" s="290"/>
      <c r="I1580" s="266"/>
      <c r="J1580" s="20" t="s">
        <v>120</v>
      </c>
      <c r="K1580" s="27" t="s">
        <v>121</v>
      </c>
      <c r="L1580" s="27" t="s">
        <v>119</v>
      </c>
      <c r="M1580" s="27">
        <v>1</v>
      </c>
      <c r="N1580" s="352"/>
      <c r="O1580" s="290"/>
      <c r="P1580" s="290"/>
      <c r="Q1580" s="290"/>
      <c r="R1580" s="290"/>
      <c r="S1580" s="266"/>
      <c r="T1580" s="266"/>
      <c r="U1580" s="358"/>
      <c r="V1580" s="313"/>
      <c r="W1580" s="314"/>
      <c r="X1580" s="314"/>
      <c r="Y1580" s="313"/>
      <c r="Z1580" s="314"/>
      <c r="AA1580" s="314"/>
      <c r="AB1580" s="313"/>
      <c r="AC1580" s="314"/>
      <c r="AD1580" s="314"/>
      <c r="AE1580" s="314"/>
      <c r="AF1580" s="266"/>
      <c r="AG1580" s="314"/>
      <c r="AH1580" s="297"/>
      <c r="AI1580" s="297"/>
      <c r="AJ1580" s="266"/>
    </row>
    <row r="1581" spans="2:36" ht="133.19999999999999" customHeight="1" x14ac:dyDescent="0.3">
      <c r="B1581" s="261" t="s">
        <v>788</v>
      </c>
      <c r="C1581" s="261" t="s">
        <v>784</v>
      </c>
      <c r="D1581" s="261" t="s">
        <v>66</v>
      </c>
      <c r="E1581" s="249" t="s">
        <v>67</v>
      </c>
      <c r="F1581" s="318" t="s">
        <v>134</v>
      </c>
      <c r="G1581" s="359" t="s">
        <v>990</v>
      </c>
      <c r="H1581" s="261" t="s">
        <v>70</v>
      </c>
      <c r="I1581" s="225" t="s">
        <v>98</v>
      </c>
      <c r="J1581" s="11" t="s">
        <v>712</v>
      </c>
      <c r="K1581" s="80" t="s">
        <v>713</v>
      </c>
      <c r="L1581" s="87" t="s">
        <v>718</v>
      </c>
      <c r="M1581" s="52">
        <v>40</v>
      </c>
      <c r="N1581" s="273" t="s">
        <v>710</v>
      </c>
      <c r="O1581" s="261" t="s">
        <v>792</v>
      </c>
      <c r="P1581" s="261" t="s">
        <v>75</v>
      </c>
      <c r="Q1581" s="261" t="s">
        <v>76</v>
      </c>
      <c r="R1581" s="261" t="s">
        <v>77</v>
      </c>
      <c r="S1581" s="225" t="s">
        <v>109</v>
      </c>
      <c r="T1581" s="345">
        <f>+V1581+Y1581</f>
        <v>134884.21000000002</v>
      </c>
      <c r="U1581" s="345">
        <f>+T1581/2</f>
        <v>67442.10500000001</v>
      </c>
      <c r="V1581" s="257">
        <v>114651.57</v>
      </c>
      <c r="W1581" s="273" t="s">
        <v>98</v>
      </c>
      <c r="X1581" s="273" t="s">
        <v>98</v>
      </c>
      <c r="Y1581" s="257">
        <v>20232.64</v>
      </c>
      <c r="Z1581" s="273" t="s">
        <v>98</v>
      </c>
      <c r="AA1581" s="273" t="s">
        <v>98</v>
      </c>
      <c r="AB1581" s="394">
        <v>11729.06</v>
      </c>
      <c r="AC1581" s="273" t="s">
        <v>149</v>
      </c>
      <c r="AD1581" s="273" t="s">
        <v>98</v>
      </c>
      <c r="AE1581" s="346">
        <f>+V1581+Y1581</f>
        <v>134884.21000000002</v>
      </c>
      <c r="AF1581" s="225" t="s">
        <v>98</v>
      </c>
      <c r="AG1581" s="273" t="s">
        <v>33</v>
      </c>
      <c r="AH1581" s="267" t="s">
        <v>157</v>
      </c>
      <c r="AI1581" s="267" t="s">
        <v>158</v>
      </c>
      <c r="AJ1581" s="225"/>
    </row>
    <row r="1582" spans="2:36" ht="68.7" customHeight="1" x14ac:dyDescent="0.3">
      <c r="B1582" s="241"/>
      <c r="C1582" s="241"/>
      <c r="D1582" s="241"/>
      <c r="E1582" s="249"/>
      <c r="F1582" s="318"/>
      <c r="G1582" s="359"/>
      <c r="H1582" s="241"/>
      <c r="I1582" s="225"/>
      <c r="J1582" s="11" t="s">
        <v>111</v>
      </c>
      <c r="K1582" s="80" t="s">
        <v>715</v>
      </c>
      <c r="L1582" s="7" t="s">
        <v>85</v>
      </c>
      <c r="M1582" s="52">
        <v>1</v>
      </c>
      <c r="N1582" s="273"/>
      <c r="O1582" s="241"/>
      <c r="P1582" s="241"/>
      <c r="Q1582" s="241"/>
      <c r="R1582" s="241"/>
      <c r="S1582" s="225"/>
      <c r="T1582" s="225"/>
      <c r="U1582" s="345"/>
      <c r="V1582" s="257"/>
      <c r="W1582" s="273"/>
      <c r="X1582" s="273"/>
      <c r="Y1582" s="257"/>
      <c r="Z1582" s="273"/>
      <c r="AA1582" s="273"/>
      <c r="AB1582" s="394"/>
      <c r="AC1582" s="273"/>
      <c r="AD1582" s="273"/>
      <c r="AE1582" s="273"/>
      <c r="AF1582" s="225"/>
      <c r="AG1582" s="273"/>
      <c r="AH1582" s="268"/>
      <c r="AI1582" s="268"/>
      <c r="AJ1582" s="225"/>
    </row>
    <row r="1583" spans="2:36" ht="68.7" customHeight="1" x14ac:dyDescent="0.3">
      <c r="B1583" s="242"/>
      <c r="C1583" s="242"/>
      <c r="D1583" s="242"/>
      <c r="E1583" s="265"/>
      <c r="F1583" s="318"/>
      <c r="G1583" s="359"/>
      <c r="H1583" s="242"/>
      <c r="I1583" s="225"/>
      <c r="J1583" s="11" t="s">
        <v>127</v>
      </c>
      <c r="K1583" s="80" t="s">
        <v>641</v>
      </c>
      <c r="L1583" s="7" t="s">
        <v>85</v>
      </c>
      <c r="M1583" s="7">
        <v>83</v>
      </c>
      <c r="N1583" s="273"/>
      <c r="O1583" s="242"/>
      <c r="P1583" s="242"/>
      <c r="Q1583" s="242"/>
      <c r="R1583" s="242"/>
      <c r="S1583" s="225"/>
      <c r="T1583" s="225"/>
      <c r="U1583" s="345"/>
      <c r="V1583" s="258"/>
      <c r="W1583" s="273"/>
      <c r="X1583" s="273"/>
      <c r="Y1583" s="258"/>
      <c r="Z1583" s="273"/>
      <c r="AA1583" s="273"/>
      <c r="AB1583" s="370"/>
      <c r="AC1583" s="273"/>
      <c r="AD1583" s="273"/>
      <c r="AE1583" s="273"/>
      <c r="AF1583" s="225"/>
      <c r="AG1583" s="273"/>
      <c r="AH1583" s="269"/>
      <c r="AI1583" s="269"/>
      <c r="AJ1583" s="225"/>
    </row>
    <row r="1584" spans="2:36" ht="122.1" customHeight="1" x14ac:dyDescent="0.3">
      <c r="B1584" s="261" t="s">
        <v>787</v>
      </c>
      <c r="C1584" s="261" t="s">
        <v>784</v>
      </c>
      <c r="D1584" s="261" t="s">
        <v>66</v>
      </c>
      <c r="E1584" s="311" t="s">
        <v>67</v>
      </c>
      <c r="F1584" s="318" t="s">
        <v>134</v>
      </c>
      <c r="G1584" s="359" t="s">
        <v>990</v>
      </c>
      <c r="H1584" s="261" t="s">
        <v>70</v>
      </c>
      <c r="I1584" s="225" t="s">
        <v>98</v>
      </c>
      <c r="J1584" s="11" t="s">
        <v>712</v>
      </c>
      <c r="K1584" s="80" t="s">
        <v>713</v>
      </c>
      <c r="L1584" s="87" t="s">
        <v>718</v>
      </c>
      <c r="M1584" s="52">
        <v>40</v>
      </c>
      <c r="N1584" s="273" t="s">
        <v>710</v>
      </c>
      <c r="O1584" s="261" t="s">
        <v>792</v>
      </c>
      <c r="P1584" s="261" t="s">
        <v>75</v>
      </c>
      <c r="Q1584" s="261" t="s">
        <v>76</v>
      </c>
      <c r="R1584" s="261" t="s">
        <v>77</v>
      </c>
      <c r="S1584" s="225" t="s">
        <v>109</v>
      </c>
      <c r="T1584" s="345">
        <f>+V1584+Y1584</f>
        <v>213451.18</v>
      </c>
      <c r="U1584" s="345" t="s">
        <v>98</v>
      </c>
      <c r="V1584" s="272">
        <v>181433.52</v>
      </c>
      <c r="W1584" s="273" t="s">
        <v>98</v>
      </c>
      <c r="X1584" s="273" t="s">
        <v>98</v>
      </c>
      <c r="Y1584" s="272">
        <v>32017.66</v>
      </c>
      <c r="Z1584" s="273" t="s">
        <v>98</v>
      </c>
      <c r="AA1584" s="273" t="s">
        <v>98</v>
      </c>
      <c r="AB1584" s="272">
        <v>18561.91</v>
      </c>
      <c r="AC1584" s="273" t="s">
        <v>149</v>
      </c>
      <c r="AD1584" s="273" t="s">
        <v>98</v>
      </c>
      <c r="AE1584" s="346">
        <f>+V1584+Y1584</f>
        <v>213451.18</v>
      </c>
      <c r="AF1584" s="225" t="s">
        <v>98</v>
      </c>
      <c r="AG1584" s="273" t="s">
        <v>33</v>
      </c>
      <c r="AH1584" s="232" t="s">
        <v>160</v>
      </c>
      <c r="AI1584" s="232" t="s">
        <v>161</v>
      </c>
      <c r="AJ1584" s="225"/>
    </row>
    <row r="1585" spans="2:36" ht="68.7" customHeight="1" x14ac:dyDescent="0.3">
      <c r="B1585" s="241"/>
      <c r="C1585" s="241"/>
      <c r="D1585" s="241"/>
      <c r="E1585" s="249"/>
      <c r="F1585" s="318"/>
      <c r="G1585" s="359"/>
      <c r="H1585" s="241"/>
      <c r="I1585" s="225"/>
      <c r="J1585" s="11" t="s">
        <v>111</v>
      </c>
      <c r="K1585" s="80" t="s">
        <v>715</v>
      </c>
      <c r="L1585" s="7" t="s">
        <v>85</v>
      </c>
      <c r="M1585" s="52">
        <v>1</v>
      </c>
      <c r="N1585" s="273"/>
      <c r="O1585" s="241"/>
      <c r="P1585" s="241"/>
      <c r="Q1585" s="241"/>
      <c r="R1585" s="241"/>
      <c r="S1585" s="225"/>
      <c r="T1585" s="225"/>
      <c r="U1585" s="345"/>
      <c r="V1585" s="272"/>
      <c r="W1585" s="273"/>
      <c r="X1585" s="273"/>
      <c r="Y1585" s="272"/>
      <c r="Z1585" s="273"/>
      <c r="AA1585" s="273"/>
      <c r="AB1585" s="272"/>
      <c r="AC1585" s="273"/>
      <c r="AD1585" s="273"/>
      <c r="AE1585" s="273"/>
      <c r="AF1585" s="225"/>
      <c r="AG1585" s="273"/>
      <c r="AH1585" s="233"/>
      <c r="AI1585" s="233"/>
      <c r="AJ1585" s="225"/>
    </row>
    <row r="1586" spans="2:36" ht="68.7" customHeight="1" x14ac:dyDescent="0.3">
      <c r="B1586" s="241"/>
      <c r="C1586" s="241"/>
      <c r="D1586" s="241"/>
      <c r="E1586" s="249"/>
      <c r="F1586" s="318"/>
      <c r="G1586" s="359"/>
      <c r="H1586" s="242"/>
      <c r="I1586" s="225"/>
      <c r="J1586" s="11" t="s">
        <v>127</v>
      </c>
      <c r="K1586" s="80" t="s">
        <v>641</v>
      </c>
      <c r="L1586" s="7" t="s">
        <v>85</v>
      </c>
      <c r="M1586" s="7">
        <v>101</v>
      </c>
      <c r="N1586" s="273"/>
      <c r="O1586" s="242"/>
      <c r="P1586" s="242"/>
      <c r="Q1586" s="242"/>
      <c r="R1586" s="242"/>
      <c r="S1586" s="225"/>
      <c r="T1586" s="225"/>
      <c r="U1586" s="345"/>
      <c r="V1586" s="272"/>
      <c r="W1586" s="273"/>
      <c r="X1586" s="273"/>
      <c r="Y1586" s="272"/>
      <c r="Z1586" s="273"/>
      <c r="AA1586" s="273"/>
      <c r="AB1586" s="272"/>
      <c r="AC1586" s="273"/>
      <c r="AD1586" s="273"/>
      <c r="AE1586" s="273"/>
      <c r="AF1586" s="225"/>
      <c r="AG1586" s="273"/>
      <c r="AH1586" s="234"/>
      <c r="AI1586" s="234"/>
      <c r="AJ1586" s="225"/>
    </row>
    <row r="1587" spans="2:36" ht="138" customHeight="1" x14ac:dyDescent="0.3">
      <c r="B1587" s="291" t="s">
        <v>1098</v>
      </c>
      <c r="C1587" s="291" t="s">
        <v>785</v>
      </c>
      <c r="D1587" s="291" t="s">
        <v>66</v>
      </c>
      <c r="E1587" s="305" t="s">
        <v>67</v>
      </c>
      <c r="F1587" s="324" t="s">
        <v>134</v>
      </c>
      <c r="G1587" s="467" t="s">
        <v>1095</v>
      </c>
      <c r="H1587" s="291" t="s">
        <v>70</v>
      </c>
      <c r="I1587" s="266" t="s">
        <v>98</v>
      </c>
      <c r="J1587" s="20" t="s">
        <v>712</v>
      </c>
      <c r="K1587" s="74" t="s">
        <v>713</v>
      </c>
      <c r="L1587" s="91" t="s">
        <v>718</v>
      </c>
      <c r="M1587" s="58">
        <v>40</v>
      </c>
      <c r="N1587" s="314" t="s">
        <v>710</v>
      </c>
      <c r="O1587" s="291" t="s">
        <v>792</v>
      </c>
      <c r="P1587" s="291" t="s">
        <v>75</v>
      </c>
      <c r="Q1587" s="291" t="s">
        <v>76</v>
      </c>
      <c r="R1587" s="291" t="s">
        <v>77</v>
      </c>
      <c r="S1587" s="266" t="s">
        <v>109</v>
      </c>
      <c r="T1587" s="356">
        <f>+V1587+Y1587</f>
        <v>149800</v>
      </c>
      <c r="U1587" s="356">
        <f>+T1587/M1588</f>
        <v>149800</v>
      </c>
      <c r="V1587" s="313">
        <v>127330</v>
      </c>
      <c r="W1587" s="314" t="s">
        <v>98</v>
      </c>
      <c r="X1587" s="314" t="s">
        <v>98</v>
      </c>
      <c r="Y1587" s="293">
        <v>22470</v>
      </c>
      <c r="Z1587" s="314" t="s">
        <v>98</v>
      </c>
      <c r="AA1587" s="314" t="s">
        <v>98</v>
      </c>
      <c r="AB1587" s="293">
        <v>13026.09</v>
      </c>
      <c r="AC1587" s="314" t="s">
        <v>149</v>
      </c>
      <c r="AD1587" s="314" t="s">
        <v>98</v>
      </c>
      <c r="AE1587" s="360">
        <f>+V1587+Y1587</f>
        <v>149800</v>
      </c>
      <c r="AF1587" s="266" t="s">
        <v>98</v>
      </c>
      <c r="AG1587" s="314" t="s">
        <v>33</v>
      </c>
      <c r="AH1587" s="285" t="s">
        <v>160</v>
      </c>
      <c r="AI1587" s="285" t="s">
        <v>161</v>
      </c>
      <c r="AJ1587" s="266"/>
    </row>
    <row r="1588" spans="2:36" ht="68.7" customHeight="1" x14ac:dyDescent="0.3">
      <c r="B1588" s="289"/>
      <c r="C1588" s="289"/>
      <c r="D1588" s="289"/>
      <c r="E1588" s="306"/>
      <c r="F1588" s="324"/>
      <c r="G1588" s="467"/>
      <c r="H1588" s="289"/>
      <c r="I1588" s="266"/>
      <c r="J1588" s="20" t="s">
        <v>111</v>
      </c>
      <c r="K1588" s="74" t="s">
        <v>715</v>
      </c>
      <c r="L1588" s="27" t="s">
        <v>85</v>
      </c>
      <c r="M1588" s="58">
        <v>1</v>
      </c>
      <c r="N1588" s="314"/>
      <c r="O1588" s="289"/>
      <c r="P1588" s="289"/>
      <c r="Q1588" s="289"/>
      <c r="R1588" s="289"/>
      <c r="S1588" s="266"/>
      <c r="T1588" s="266"/>
      <c r="U1588" s="356"/>
      <c r="V1588" s="294"/>
      <c r="W1588" s="314"/>
      <c r="X1588" s="314"/>
      <c r="Y1588" s="294"/>
      <c r="Z1588" s="314"/>
      <c r="AA1588" s="314"/>
      <c r="AB1588" s="294"/>
      <c r="AC1588" s="314"/>
      <c r="AD1588" s="314"/>
      <c r="AE1588" s="314"/>
      <c r="AF1588" s="266"/>
      <c r="AG1588" s="314"/>
      <c r="AH1588" s="296"/>
      <c r="AI1588" s="296"/>
      <c r="AJ1588" s="266"/>
    </row>
    <row r="1589" spans="2:36" ht="68.7" customHeight="1" x14ac:dyDescent="0.3">
      <c r="B1589" s="290"/>
      <c r="C1589" s="290"/>
      <c r="D1589" s="290"/>
      <c r="E1589" s="307"/>
      <c r="F1589" s="324"/>
      <c r="G1589" s="467"/>
      <c r="H1589" s="290"/>
      <c r="I1589" s="266"/>
      <c r="J1589" s="20" t="s">
        <v>127</v>
      </c>
      <c r="K1589" s="74" t="s">
        <v>641</v>
      </c>
      <c r="L1589" s="27" t="s">
        <v>85</v>
      </c>
      <c r="M1589" s="27">
        <v>59</v>
      </c>
      <c r="N1589" s="314"/>
      <c r="O1589" s="290"/>
      <c r="P1589" s="290"/>
      <c r="Q1589" s="290"/>
      <c r="R1589" s="290"/>
      <c r="S1589" s="266"/>
      <c r="T1589" s="266"/>
      <c r="U1589" s="356"/>
      <c r="V1589" s="295"/>
      <c r="W1589" s="314"/>
      <c r="X1589" s="314"/>
      <c r="Y1589" s="295"/>
      <c r="Z1589" s="314"/>
      <c r="AA1589" s="314"/>
      <c r="AB1589" s="295"/>
      <c r="AC1589" s="314"/>
      <c r="AD1589" s="314"/>
      <c r="AE1589" s="314"/>
      <c r="AF1589" s="266"/>
      <c r="AG1589" s="314"/>
      <c r="AH1589" s="297"/>
      <c r="AI1589" s="297"/>
      <c r="AJ1589" s="266"/>
    </row>
    <row r="1590" spans="2:36" ht="125.1" customHeight="1" x14ac:dyDescent="0.3">
      <c r="B1590" s="261" t="s">
        <v>789</v>
      </c>
      <c r="C1590" s="261" t="s">
        <v>784</v>
      </c>
      <c r="D1590" s="261" t="s">
        <v>66</v>
      </c>
      <c r="E1590" s="311" t="s">
        <v>67</v>
      </c>
      <c r="F1590" s="318" t="s">
        <v>134</v>
      </c>
      <c r="G1590" s="359" t="s">
        <v>990</v>
      </c>
      <c r="H1590" s="261" t="s">
        <v>70</v>
      </c>
      <c r="I1590" s="225" t="s">
        <v>98</v>
      </c>
      <c r="J1590" s="11" t="s">
        <v>712</v>
      </c>
      <c r="K1590" s="80" t="s">
        <v>713</v>
      </c>
      <c r="L1590" s="87" t="s">
        <v>718</v>
      </c>
      <c r="M1590" s="52">
        <v>40</v>
      </c>
      <c r="N1590" s="273" t="s">
        <v>710</v>
      </c>
      <c r="O1590" s="261" t="s">
        <v>792</v>
      </c>
      <c r="P1590" s="261" t="s">
        <v>75</v>
      </c>
      <c r="Q1590" s="261" t="s">
        <v>76</v>
      </c>
      <c r="R1590" s="261" t="s">
        <v>77</v>
      </c>
      <c r="S1590" s="225" t="s">
        <v>109</v>
      </c>
      <c r="T1590" s="345">
        <f>+V1590+Y1590</f>
        <v>183774.53</v>
      </c>
      <c r="U1590" s="345">
        <f>+T1590/M1591</f>
        <v>183774.53</v>
      </c>
      <c r="V1590" s="257">
        <v>156208.38</v>
      </c>
      <c r="W1590" s="273" t="s">
        <v>98</v>
      </c>
      <c r="X1590" s="273" t="s">
        <v>98</v>
      </c>
      <c r="Y1590" s="292">
        <v>27566.15</v>
      </c>
      <c r="Z1590" s="273" t="s">
        <v>98</v>
      </c>
      <c r="AA1590" s="273" t="s">
        <v>98</v>
      </c>
      <c r="AB1590" s="292">
        <v>15980.39</v>
      </c>
      <c r="AC1590" s="273" t="s">
        <v>149</v>
      </c>
      <c r="AD1590" s="273" t="s">
        <v>98</v>
      </c>
      <c r="AE1590" s="346">
        <f>+V1590+Y1590</f>
        <v>183774.53</v>
      </c>
      <c r="AF1590" s="225" t="s">
        <v>98</v>
      </c>
      <c r="AG1590" s="273" t="s">
        <v>33</v>
      </c>
      <c r="AH1590" s="232" t="s">
        <v>254</v>
      </c>
      <c r="AI1590" s="232" t="s">
        <v>166</v>
      </c>
      <c r="AJ1590" s="225"/>
    </row>
    <row r="1591" spans="2:36" ht="68.7" customHeight="1" x14ac:dyDescent="0.3">
      <c r="B1591" s="241"/>
      <c r="C1591" s="241"/>
      <c r="D1591" s="241"/>
      <c r="E1591" s="249"/>
      <c r="F1591" s="318"/>
      <c r="G1591" s="359"/>
      <c r="H1591" s="241"/>
      <c r="I1591" s="225"/>
      <c r="J1591" s="11" t="s">
        <v>111</v>
      </c>
      <c r="K1591" s="80" t="s">
        <v>715</v>
      </c>
      <c r="L1591" s="7" t="s">
        <v>85</v>
      </c>
      <c r="M1591" s="52">
        <v>1</v>
      </c>
      <c r="N1591" s="273"/>
      <c r="O1591" s="241"/>
      <c r="P1591" s="241"/>
      <c r="Q1591" s="241"/>
      <c r="R1591" s="241"/>
      <c r="S1591" s="225"/>
      <c r="T1591" s="225"/>
      <c r="U1591" s="345"/>
      <c r="V1591" s="257"/>
      <c r="W1591" s="273"/>
      <c r="X1591" s="273"/>
      <c r="Y1591" s="257"/>
      <c r="Z1591" s="273"/>
      <c r="AA1591" s="273"/>
      <c r="AB1591" s="257"/>
      <c r="AC1591" s="273"/>
      <c r="AD1591" s="273"/>
      <c r="AE1591" s="273"/>
      <c r="AF1591" s="225"/>
      <c r="AG1591" s="273"/>
      <c r="AH1591" s="233"/>
      <c r="AI1591" s="233"/>
      <c r="AJ1591" s="225"/>
    </row>
    <row r="1592" spans="2:36" ht="68.7" customHeight="1" x14ac:dyDescent="0.3">
      <c r="B1592" s="242"/>
      <c r="C1592" s="242"/>
      <c r="D1592" s="242"/>
      <c r="E1592" s="265"/>
      <c r="F1592" s="318"/>
      <c r="G1592" s="359"/>
      <c r="H1592" s="242"/>
      <c r="I1592" s="225"/>
      <c r="J1592" s="11" t="s">
        <v>127</v>
      </c>
      <c r="K1592" s="80" t="s">
        <v>641</v>
      </c>
      <c r="L1592" s="7" t="s">
        <v>85</v>
      </c>
      <c r="M1592" s="7">
        <v>86</v>
      </c>
      <c r="N1592" s="273"/>
      <c r="O1592" s="242"/>
      <c r="P1592" s="242"/>
      <c r="Q1592" s="242"/>
      <c r="R1592" s="242"/>
      <c r="S1592" s="225"/>
      <c r="T1592" s="225"/>
      <c r="U1592" s="345"/>
      <c r="V1592" s="258"/>
      <c r="W1592" s="273"/>
      <c r="X1592" s="273"/>
      <c r="Y1592" s="258"/>
      <c r="Z1592" s="273"/>
      <c r="AA1592" s="273"/>
      <c r="AB1592" s="258"/>
      <c r="AC1592" s="273"/>
      <c r="AD1592" s="273"/>
      <c r="AE1592" s="273"/>
      <c r="AF1592" s="225"/>
      <c r="AG1592" s="273"/>
      <c r="AH1592" s="234"/>
      <c r="AI1592" s="234"/>
      <c r="AJ1592" s="225"/>
    </row>
    <row r="1593" spans="2:36" ht="68.7" customHeight="1" x14ac:dyDescent="0.3">
      <c r="B1593" s="261" t="s">
        <v>790</v>
      </c>
      <c r="C1593" s="261" t="s">
        <v>786</v>
      </c>
      <c r="D1593" s="261" t="s">
        <v>66</v>
      </c>
      <c r="E1593" s="311" t="s">
        <v>67</v>
      </c>
      <c r="F1593" s="318" t="s">
        <v>134</v>
      </c>
      <c r="G1593" s="359" t="s">
        <v>990</v>
      </c>
      <c r="H1593" s="261" t="s">
        <v>70</v>
      </c>
      <c r="I1593" s="225" t="s">
        <v>98</v>
      </c>
      <c r="J1593" s="11" t="s">
        <v>712</v>
      </c>
      <c r="K1593" s="80" t="s">
        <v>713</v>
      </c>
      <c r="L1593" s="87" t="s">
        <v>718</v>
      </c>
      <c r="M1593" s="52">
        <v>40</v>
      </c>
      <c r="N1593" s="273" t="s">
        <v>710</v>
      </c>
      <c r="O1593" s="261" t="s">
        <v>792</v>
      </c>
      <c r="P1593" s="261" t="s">
        <v>75</v>
      </c>
      <c r="Q1593" s="261" t="s">
        <v>76</v>
      </c>
      <c r="R1593" s="261" t="s">
        <v>77</v>
      </c>
      <c r="S1593" s="225" t="s">
        <v>109</v>
      </c>
      <c r="T1593" s="345">
        <f>+V1593+Y1593</f>
        <v>200021.3</v>
      </c>
      <c r="U1593" s="345">
        <f>+T1593/M1594</f>
        <v>200021.3</v>
      </c>
      <c r="V1593" s="292">
        <v>170018.11</v>
      </c>
      <c r="W1593" s="273" t="s">
        <v>98</v>
      </c>
      <c r="X1593" s="273" t="s">
        <v>98</v>
      </c>
      <c r="Y1593" s="292">
        <v>30003.19</v>
      </c>
      <c r="Z1593" s="273" t="s">
        <v>98</v>
      </c>
      <c r="AA1593" s="273" t="s">
        <v>98</v>
      </c>
      <c r="AB1593" s="292">
        <v>17393.150000000001</v>
      </c>
      <c r="AC1593" s="273" t="s">
        <v>149</v>
      </c>
      <c r="AD1593" s="273" t="s">
        <v>98</v>
      </c>
      <c r="AE1593" s="346">
        <f>+V1593+Y1593</f>
        <v>200021.3</v>
      </c>
      <c r="AF1593" s="225" t="s">
        <v>98</v>
      </c>
      <c r="AG1593" s="273" t="s">
        <v>33</v>
      </c>
      <c r="AH1593" s="273" t="s">
        <v>793</v>
      </c>
      <c r="AI1593" s="273" t="s">
        <v>166</v>
      </c>
      <c r="AJ1593" s="225"/>
    </row>
    <row r="1594" spans="2:36" ht="71.7" customHeight="1" x14ac:dyDescent="0.3">
      <c r="B1594" s="241"/>
      <c r="C1594" s="241"/>
      <c r="D1594" s="241"/>
      <c r="E1594" s="249"/>
      <c r="F1594" s="318"/>
      <c r="G1594" s="359"/>
      <c r="H1594" s="241"/>
      <c r="I1594" s="225"/>
      <c r="J1594" s="11" t="s">
        <v>111</v>
      </c>
      <c r="K1594" s="80" t="s">
        <v>715</v>
      </c>
      <c r="L1594" s="7" t="s">
        <v>85</v>
      </c>
      <c r="M1594" s="52">
        <v>1</v>
      </c>
      <c r="N1594" s="273"/>
      <c r="O1594" s="241"/>
      <c r="P1594" s="241"/>
      <c r="Q1594" s="241"/>
      <c r="R1594" s="241"/>
      <c r="S1594" s="225"/>
      <c r="T1594" s="225"/>
      <c r="U1594" s="345"/>
      <c r="V1594" s="257"/>
      <c r="W1594" s="273"/>
      <c r="X1594" s="273"/>
      <c r="Y1594" s="257"/>
      <c r="Z1594" s="273"/>
      <c r="AA1594" s="273"/>
      <c r="AB1594" s="257"/>
      <c r="AC1594" s="273"/>
      <c r="AD1594" s="273"/>
      <c r="AE1594" s="273"/>
      <c r="AF1594" s="225"/>
      <c r="AG1594" s="273"/>
      <c r="AH1594" s="273"/>
      <c r="AI1594" s="273"/>
      <c r="AJ1594" s="225"/>
    </row>
    <row r="1595" spans="2:36" ht="68.7" customHeight="1" x14ac:dyDescent="0.3">
      <c r="B1595" s="241"/>
      <c r="C1595" s="241"/>
      <c r="D1595" s="241"/>
      <c r="E1595" s="249"/>
      <c r="F1595" s="486"/>
      <c r="G1595" s="469"/>
      <c r="H1595" s="242"/>
      <c r="I1595" s="261"/>
      <c r="J1595" s="28" t="s">
        <v>127</v>
      </c>
      <c r="K1595" s="53" t="s">
        <v>641</v>
      </c>
      <c r="L1595" s="14" t="s">
        <v>85</v>
      </c>
      <c r="M1595" s="14">
        <v>95</v>
      </c>
      <c r="N1595" s="232"/>
      <c r="O1595" s="241"/>
      <c r="P1595" s="241"/>
      <c r="Q1595" s="241"/>
      <c r="R1595" s="241"/>
      <c r="S1595" s="261"/>
      <c r="T1595" s="261"/>
      <c r="U1595" s="409"/>
      <c r="V1595" s="257"/>
      <c r="W1595" s="232"/>
      <c r="X1595" s="232"/>
      <c r="Y1595" s="257"/>
      <c r="Z1595" s="232"/>
      <c r="AA1595" s="232"/>
      <c r="AB1595" s="257"/>
      <c r="AC1595" s="232"/>
      <c r="AD1595" s="232"/>
      <c r="AE1595" s="232"/>
      <c r="AF1595" s="261"/>
      <c r="AG1595" s="232"/>
      <c r="AH1595" s="273"/>
      <c r="AI1595" s="273"/>
      <c r="AJ1595" s="261"/>
    </row>
    <row r="1596" spans="2:36" ht="68.7" customHeight="1" x14ac:dyDescent="0.3">
      <c r="B1596" s="291" t="s">
        <v>1196</v>
      </c>
      <c r="C1596" s="291" t="s">
        <v>783</v>
      </c>
      <c r="D1596" s="291" t="s">
        <v>66</v>
      </c>
      <c r="E1596" s="308" t="s">
        <v>67</v>
      </c>
      <c r="F1596" s="308" t="s">
        <v>132</v>
      </c>
      <c r="G1596" s="324" t="s">
        <v>707</v>
      </c>
      <c r="H1596" s="291" t="s">
        <v>70</v>
      </c>
      <c r="I1596" s="266" t="s">
        <v>98</v>
      </c>
      <c r="J1596" s="20" t="s">
        <v>113</v>
      </c>
      <c r="K1596" s="27" t="s">
        <v>114</v>
      </c>
      <c r="L1596" s="27" t="s">
        <v>115</v>
      </c>
      <c r="M1596" s="27">
        <v>3</v>
      </c>
      <c r="N1596" s="352" t="s">
        <v>710</v>
      </c>
      <c r="O1596" s="291" t="s">
        <v>791</v>
      </c>
      <c r="P1596" s="291" t="s">
        <v>75</v>
      </c>
      <c r="Q1596" s="291" t="s">
        <v>76</v>
      </c>
      <c r="R1596" s="291" t="s">
        <v>77</v>
      </c>
      <c r="S1596" s="266" t="s">
        <v>109</v>
      </c>
      <c r="T1596" s="356">
        <f>+V1596+Y1596</f>
        <v>227910</v>
      </c>
      <c r="U1596" s="357">
        <f>+T1596/M1597</f>
        <v>227910</v>
      </c>
      <c r="V1596" s="313">
        <v>193723.5</v>
      </c>
      <c r="W1596" s="314" t="s">
        <v>98</v>
      </c>
      <c r="X1596" s="314" t="s">
        <v>98</v>
      </c>
      <c r="Y1596" s="313">
        <v>34186.5</v>
      </c>
      <c r="Z1596" s="314" t="s">
        <v>98</v>
      </c>
      <c r="AA1596" s="314" t="s">
        <v>98</v>
      </c>
      <c r="AB1596" s="313">
        <v>19818.259999999998</v>
      </c>
      <c r="AC1596" s="314" t="s">
        <v>80</v>
      </c>
      <c r="AD1596" s="314" t="s">
        <v>98</v>
      </c>
      <c r="AE1596" s="360">
        <f>+V1596+Y1596</f>
        <v>227910</v>
      </c>
      <c r="AF1596" s="266" t="s">
        <v>98</v>
      </c>
      <c r="AG1596" s="314" t="s">
        <v>33</v>
      </c>
      <c r="AH1596" s="285" t="s">
        <v>160</v>
      </c>
      <c r="AI1596" s="285" t="s">
        <v>161</v>
      </c>
      <c r="AJ1596" s="266"/>
    </row>
    <row r="1597" spans="2:36" ht="68.7" customHeight="1" x14ac:dyDescent="0.3">
      <c r="B1597" s="289"/>
      <c r="C1597" s="289"/>
      <c r="D1597" s="289"/>
      <c r="E1597" s="308"/>
      <c r="F1597" s="308"/>
      <c r="G1597" s="324"/>
      <c r="H1597" s="289"/>
      <c r="I1597" s="266"/>
      <c r="J1597" s="20" t="s">
        <v>116</v>
      </c>
      <c r="K1597" s="27" t="s">
        <v>117</v>
      </c>
      <c r="L1597" s="27" t="s">
        <v>85</v>
      </c>
      <c r="M1597" s="27">
        <v>1</v>
      </c>
      <c r="N1597" s="352"/>
      <c r="O1597" s="289"/>
      <c r="P1597" s="289"/>
      <c r="Q1597" s="289"/>
      <c r="R1597" s="289"/>
      <c r="S1597" s="266"/>
      <c r="T1597" s="266"/>
      <c r="U1597" s="358"/>
      <c r="V1597" s="313"/>
      <c r="W1597" s="314"/>
      <c r="X1597" s="314"/>
      <c r="Y1597" s="313"/>
      <c r="Z1597" s="314"/>
      <c r="AA1597" s="314"/>
      <c r="AB1597" s="313"/>
      <c r="AC1597" s="314"/>
      <c r="AD1597" s="314"/>
      <c r="AE1597" s="314"/>
      <c r="AF1597" s="266"/>
      <c r="AG1597" s="314"/>
      <c r="AH1597" s="296"/>
      <c r="AI1597" s="296"/>
      <c r="AJ1597" s="266"/>
    </row>
    <row r="1598" spans="2:36" ht="68.7" customHeight="1" x14ac:dyDescent="0.3">
      <c r="B1598" s="289"/>
      <c r="C1598" s="289"/>
      <c r="D1598" s="289"/>
      <c r="E1598" s="308"/>
      <c r="F1598" s="308"/>
      <c r="G1598" s="324"/>
      <c r="H1598" s="289"/>
      <c r="I1598" s="266"/>
      <c r="J1598" s="20" t="s">
        <v>209</v>
      </c>
      <c r="K1598" s="27" t="s">
        <v>118</v>
      </c>
      <c r="L1598" s="27" t="s">
        <v>119</v>
      </c>
      <c r="M1598" s="27">
        <v>1</v>
      </c>
      <c r="N1598" s="352"/>
      <c r="O1598" s="289"/>
      <c r="P1598" s="289"/>
      <c r="Q1598" s="289"/>
      <c r="R1598" s="289"/>
      <c r="S1598" s="266"/>
      <c r="T1598" s="266"/>
      <c r="U1598" s="358"/>
      <c r="V1598" s="313"/>
      <c r="W1598" s="314"/>
      <c r="X1598" s="314"/>
      <c r="Y1598" s="313"/>
      <c r="Z1598" s="314"/>
      <c r="AA1598" s="314"/>
      <c r="AB1598" s="313"/>
      <c r="AC1598" s="314"/>
      <c r="AD1598" s="314"/>
      <c r="AE1598" s="314"/>
      <c r="AF1598" s="266"/>
      <c r="AG1598" s="314"/>
      <c r="AH1598" s="296"/>
      <c r="AI1598" s="296"/>
      <c r="AJ1598" s="266"/>
    </row>
    <row r="1599" spans="2:36" ht="68.7" customHeight="1" x14ac:dyDescent="0.3">
      <c r="B1599" s="290"/>
      <c r="C1599" s="290"/>
      <c r="D1599" s="290"/>
      <c r="E1599" s="308"/>
      <c r="F1599" s="308"/>
      <c r="G1599" s="324"/>
      <c r="H1599" s="290"/>
      <c r="I1599" s="266"/>
      <c r="J1599" s="20" t="s">
        <v>120</v>
      </c>
      <c r="K1599" s="27" t="s">
        <v>121</v>
      </c>
      <c r="L1599" s="27" t="s">
        <v>119</v>
      </c>
      <c r="M1599" s="27">
        <v>1</v>
      </c>
      <c r="N1599" s="352"/>
      <c r="O1599" s="290"/>
      <c r="P1599" s="290"/>
      <c r="Q1599" s="290"/>
      <c r="R1599" s="290"/>
      <c r="S1599" s="266"/>
      <c r="T1599" s="266"/>
      <c r="U1599" s="358"/>
      <c r="V1599" s="313"/>
      <c r="W1599" s="314"/>
      <c r="X1599" s="314"/>
      <c r="Y1599" s="313"/>
      <c r="Z1599" s="314"/>
      <c r="AA1599" s="314"/>
      <c r="AB1599" s="313"/>
      <c r="AC1599" s="314"/>
      <c r="AD1599" s="314"/>
      <c r="AE1599" s="314"/>
      <c r="AF1599" s="266"/>
      <c r="AG1599" s="314"/>
      <c r="AH1599" s="297"/>
      <c r="AI1599" s="297"/>
      <c r="AJ1599" s="266"/>
    </row>
    <row r="1600" spans="2:36" ht="96.6" customHeight="1" x14ac:dyDescent="0.3">
      <c r="B1600" s="261" t="s">
        <v>969</v>
      </c>
      <c r="C1600" s="261" t="s">
        <v>786</v>
      </c>
      <c r="D1600" s="261" t="s">
        <v>66</v>
      </c>
      <c r="E1600" s="311" t="s">
        <v>67</v>
      </c>
      <c r="F1600" s="318" t="s">
        <v>134</v>
      </c>
      <c r="G1600" s="359" t="s">
        <v>990</v>
      </c>
      <c r="H1600" s="261" t="s">
        <v>70</v>
      </c>
      <c r="I1600" s="225" t="s">
        <v>98</v>
      </c>
      <c r="J1600" s="11" t="s">
        <v>712</v>
      </c>
      <c r="K1600" s="80" t="s">
        <v>713</v>
      </c>
      <c r="L1600" s="87" t="s">
        <v>718</v>
      </c>
      <c r="M1600" s="52">
        <v>40</v>
      </c>
      <c r="N1600" s="273" t="s">
        <v>710</v>
      </c>
      <c r="O1600" s="261" t="s">
        <v>792</v>
      </c>
      <c r="P1600" s="261" t="s">
        <v>75</v>
      </c>
      <c r="Q1600" s="261" t="s">
        <v>76</v>
      </c>
      <c r="R1600" s="261" t="s">
        <v>77</v>
      </c>
      <c r="S1600" s="225" t="s">
        <v>109</v>
      </c>
      <c r="T1600" s="345">
        <f>+V1600+Y1600</f>
        <v>149800</v>
      </c>
      <c r="U1600" s="345">
        <f>+T1600/M1601</f>
        <v>149800</v>
      </c>
      <c r="V1600" s="292">
        <v>127330</v>
      </c>
      <c r="W1600" s="273" t="s">
        <v>98</v>
      </c>
      <c r="X1600" s="273" t="s">
        <v>98</v>
      </c>
      <c r="Y1600" s="292">
        <v>22470</v>
      </c>
      <c r="Z1600" s="273" t="s">
        <v>98</v>
      </c>
      <c r="AA1600" s="273" t="s">
        <v>98</v>
      </c>
      <c r="AB1600" s="292">
        <v>13026.09</v>
      </c>
      <c r="AC1600" s="273" t="s">
        <v>149</v>
      </c>
      <c r="AD1600" s="273" t="s">
        <v>98</v>
      </c>
      <c r="AE1600" s="346">
        <f>+V1600+Y1600</f>
        <v>149800</v>
      </c>
      <c r="AF1600" s="225" t="s">
        <v>98</v>
      </c>
      <c r="AG1600" s="273" t="s">
        <v>33</v>
      </c>
      <c r="AH1600" s="273" t="s">
        <v>356</v>
      </c>
      <c r="AI1600" s="273" t="s">
        <v>247</v>
      </c>
      <c r="AJ1600" s="225"/>
    </row>
    <row r="1601" spans="2:36" ht="71.7" customHeight="1" x14ac:dyDescent="0.3">
      <c r="B1601" s="241"/>
      <c r="C1601" s="241"/>
      <c r="D1601" s="241"/>
      <c r="E1601" s="249"/>
      <c r="F1601" s="318"/>
      <c r="G1601" s="359"/>
      <c r="H1601" s="241"/>
      <c r="I1601" s="225"/>
      <c r="J1601" s="11" t="s">
        <v>111</v>
      </c>
      <c r="K1601" s="80" t="s">
        <v>715</v>
      </c>
      <c r="L1601" s="7" t="s">
        <v>85</v>
      </c>
      <c r="M1601" s="52">
        <v>1</v>
      </c>
      <c r="N1601" s="273"/>
      <c r="O1601" s="241"/>
      <c r="P1601" s="241"/>
      <c r="Q1601" s="241"/>
      <c r="R1601" s="241"/>
      <c r="S1601" s="225"/>
      <c r="T1601" s="225"/>
      <c r="U1601" s="345"/>
      <c r="V1601" s="257"/>
      <c r="W1601" s="273"/>
      <c r="X1601" s="273"/>
      <c r="Y1601" s="257"/>
      <c r="Z1601" s="273"/>
      <c r="AA1601" s="273"/>
      <c r="AB1601" s="257"/>
      <c r="AC1601" s="273"/>
      <c r="AD1601" s="273"/>
      <c r="AE1601" s="273"/>
      <c r="AF1601" s="225"/>
      <c r="AG1601" s="273"/>
      <c r="AH1601" s="273"/>
      <c r="AI1601" s="273"/>
      <c r="AJ1601" s="225"/>
    </row>
    <row r="1602" spans="2:36" ht="53.1" customHeight="1" x14ac:dyDescent="0.3">
      <c r="B1602" s="242"/>
      <c r="C1602" s="242"/>
      <c r="D1602" s="242"/>
      <c r="E1602" s="265"/>
      <c r="F1602" s="318"/>
      <c r="G1602" s="359"/>
      <c r="H1602" s="242"/>
      <c r="I1602" s="225"/>
      <c r="J1602" s="11" t="s">
        <v>127</v>
      </c>
      <c r="K1602" s="80" t="s">
        <v>641</v>
      </c>
      <c r="L1602" s="7" t="s">
        <v>85</v>
      </c>
      <c r="M1602" s="7">
        <v>70</v>
      </c>
      <c r="N1602" s="273"/>
      <c r="O1602" s="242"/>
      <c r="P1602" s="242"/>
      <c r="Q1602" s="242"/>
      <c r="R1602" s="242"/>
      <c r="S1602" s="225"/>
      <c r="T1602" s="225"/>
      <c r="U1602" s="345"/>
      <c r="V1602" s="258"/>
      <c r="W1602" s="273"/>
      <c r="X1602" s="273"/>
      <c r="Y1602" s="258"/>
      <c r="Z1602" s="273"/>
      <c r="AA1602" s="273"/>
      <c r="AB1602" s="258"/>
      <c r="AC1602" s="273"/>
      <c r="AD1602" s="273"/>
      <c r="AE1602" s="273"/>
      <c r="AF1602" s="225"/>
      <c r="AG1602" s="273"/>
      <c r="AH1602" s="273"/>
      <c r="AI1602" s="273"/>
      <c r="AJ1602" s="225"/>
    </row>
    <row r="1603" spans="2:36" ht="125.1" customHeight="1" x14ac:dyDescent="0.3">
      <c r="B1603" s="261" t="s">
        <v>970</v>
      </c>
      <c r="C1603" s="261" t="s">
        <v>784</v>
      </c>
      <c r="D1603" s="261" t="s">
        <v>66</v>
      </c>
      <c r="E1603" s="311" t="s">
        <v>67</v>
      </c>
      <c r="F1603" s="318" t="s">
        <v>134</v>
      </c>
      <c r="G1603" s="359" t="s">
        <v>990</v>
      </c>
      <c r="H1603" s="261" t="s">
        <v>70</v>
      </c>
      <c r="I1603" s="225" t="s">
        <v>98</v>
      </c>
      <c r="J1603" s="11" t="s">
        <v>712</v>
      </c>
      <c r="K1603" s="80" t="s">
        <v>713</v>
      </c>
      <c r="L1603" s="87" t="s">
        <v>718</v>
      </c>
      <c r="M1603" s="52">
        <v>40</v>
      </c>
      <c r="N1603" s="273" t="s">
        <v>710</v>
      </c>
      <c r="O1603" s="261" t="s">
        <v>792</v>
      </c>
      <c r="P1603" s="261" t="s">
        <v>75</v>
      </c>
      <c r="Q1603" s="261" t="s">
        <v>76</v>
      </c>
      <c r="R1603" s="261" t="s">
        <v>77</v>
      </c>
      <c r="S1603" s="225" t="s">
        <v>109</v>
      </c>
      <c r="T1603" s="345">
        <f>+V1603+Y1603</f>
        <v>73392.06</v>
      </c>
      <c r="U1603" s="345" t="s">
        <v>98</v>
      </c>
      <c r="V1603" s="257">
        <v>62383.26</v>
      </c>
      <c r="W1603" s="273" t="s">
        <v>98</v>
      </c>
      <c r="X1603" s="273" t="s">
        <v>98</v>
      </c>
      <c r="Y1603" s="292">
        <v>11008.8</v>
      </c>
      <c r="Z1603" s="273" t="s">
        <v>98</v>
      </c>
      <c r="AA1603" s="273" t="s">
        <v>98</v>
      </c>
      <c r="AB1603" s="292">
        <v>6382.24</v>
      </c>
      <c r="AC1603" s="273" t="s">
        <v>149</v>
      </c>
      <c r="AD1603" s="273" t="s">
        <v>98</v>
      </c>
      <c r="AE1603" s="346">
        <f>+V1603+Y1603</f>
        <v>73392.06</v>
      </c>
      <c r="AF1603" s="225" t="s">
        <v>98</v>
      </c>
      <c r="AG1603" s="273" t="s">
        <v>33</v>
      </c>
      <c r="AH1603" s="232" t="s">
        <v>356</v>
      </c>
      <c r="AI1603" s="232" t="s">
        <v>247</v>
      </c>
      <c r="AJ1603" s="225"/>
    </row>
    <row r="1604" spans="2:36" ht="68.7" customHeight="1" x14ac:dyDescent="0.3">
      <c r="B1604" s="241"/>
      <c r="C1604" s="241"/>
      <c r="D1604" s="241"/>
      <c r="E1604" s="249"/>
      <c r="F1604" s="318"/>
      <c r="G1604" s="359"/>
      <c r="H1604" s="241"/>
      <c r="I1604" s="225"/>
      <c r="J1604" s="11" t="s">
        <v>111</v>
      </c>
      <c r="K1604" s="80" t="s">
        <v>715</v>
      </c>
      <c r="L1604" s="7" t="s">
        <v>85</v>
      </c>
      <c r="M1604" s="52">
        <v>1</v>
      </c>
      <c r="N1604" s="273"/>
      <c r="O1604" s="241"/>
      <c r="P1604" s="241"/>
      <c r="Q1604" s="241"/>
      <c r="R1604" s="241"/>
      <c r="S1604" s="225"/>
      <c r="T1604" s="225"/>
      <c r="U1604" s="345"/>
      <c r="V1604" s="257"/>
      <c r="W1604" s="273"/>
      <c r="X1604" s="273"/>
      <c r="Y1604" s="257"/>
      <c r="Z1604" s="273"/>
      <c r="AA1604" s="273"/>
      <c r="AB1604" s="257"/>
      <c r="AC1604" s="273"/>
      <c r="AD1604" s="273"/>
      <c r="AE1604" s="273"/>
      <c r="AF1604" s="225"/>
      <c r="AG1604" s="273"/>
      <c r="AH1604" s="233"/>
      <c r="AI1604" s="233"/>
      <c r="AJ1604" s="225"/>
    </row>
    <row r="1605" spans="2:36" ht="68.7" customHeight="1" x14ac:dyDescent="0.3">
      <c r="B1605" s="242"/>
      <c r="C1605" s="242"/>
      <c r="D1605" s="242"/>
      <c r="E1605" s="265"/>
      <c r="F1605" s="318"/>
      <c r="G1605" s="359"/>
      <c r="H1605" s="242"/>
      <c r="I1605" s="225"/>
      <c r="J1605" s="11" t="s">
        <v>127</v>
      </c>
      <c r="K1605" s="80" t="s">
        <v>641</v>
      </c>
      <c r="L1605" s="7" t="s">
        <v>85</v>
      </c>
      <c r="M1605" s="7">
        <v>35</v>
      </c>
      <c r="N1605" s="273"/>
      <c r="O1605" s="242"/>
      <c r="P1605" s="242"/>
      <c r="Q1605" s="242"/>
      <c r="R1605" s="242"/>
      <c r="S1605" s="225"/>
      <c r="T1605" s="225"/>
      <c r="U1605" s="345"/>
      <c r="V1605" s="258"/>
      <c r="W1605" s="273"/>
      <c r="X1605" s="273"/>
      <c r="Y1605" s="258"/>
      <c r="Z1605" s="273"/>
      <c r="AA1605" s="273"/>
      <c r="AB1605" s="258"/>
      <c r="AC1605" s="273"/>
      <c r="AD1605" s="273"/>
      <c r="AE1605" s="273"/>
      <c r="AF1605" s="225"/>
      <c r="AG1605" s="273"/>
      <c r="AH1605" s="234"/>
      <c r="AI1605" s="234"/>
      <c r="AJ1605" s="225"/>
    </row>
    <row r="1606" spans="2:36" ht="68.7" customHeight="1" x14ac:dyDescent="0.3">
      <c r="B1606" s="261" t="s">
        <v>1193</v>
      </c>
      <c r="C1606" s="261" t="s">
        <v>783</v>
      </c>
      <c r="D1606" s="261" t="s">
        <v>66</v>
      </c>
      <c r="E1606" s="227" t="s">
        <v>67</v>
      </c>
      <c r="F1606" s="227" t="s">
        <v>132</v>
      </c>
      <c r="G1606" s="318" t="s">
        <v>707</v>
      </c>
      <c r="H1606" s="261" t="s">
        <v>70</v>
      </c>
      <c r="I1606" s="225" t="s">
        <v>98</v>
      </c>
      <c r="J1606" s="11" t="s">
        <v>113</v>
      </c>
      <c r="K1606" s="7" t="s">
        <v>114</v>
      </c>
      <c r="L1606" s="7" t="s">
        <v>115</v>
      </c>
      <c r="M1606" s="7">
        <v>3</v>
      </c>
      <c r="N1606" s="347" t="s">
        <v>710</v>
      </c>
      <c r="O1606" s="261" t="s">
        <v>791</v>
      </c>
      <c r="P1606" s="261" t="s">
        <v>75</v>
      </c>
      <c r="Q1606" s="261" t="s">
        <v>76</v>
      </c>
      <c r="R1606" s="261" t="s">
        <v>77</v>
      </c>
      <c r="S1606" s="225" t="s">
        <v>109</v>
      </c>
      <c r="T1606" s="345">
        <f>+V1606+Y1606</f>
        <v>227910</v>
      </c>
      <c r="U1606" s="363">
        <f>+T1606/M1607</f>
        <v>227910</v>
      </c>
      <c r="V1606" s="272">
        <v>193723.5</v>
      </c>
      <c r="W1606" s="273" t="s">
        <v>98</v>
      </c>
      <c r="X1606" s="273" t="s">
        <v>98</v>
      </c>
      <c r="Y1606" s="272">
        <v>34186.5</v>
      </c>
      <c r="Z1606" s="273" t="s">
        <v>98</v>
      </c>
      <c r="AA1606" s="273" t="s">
        <v>98</v>
      </c>
      <c r="AB1606" s="272">
        <v>19818.259999999998</v>
      </c>
      <c r="AC1606" s="273" t="s">
        <v>80</v>
      </c>
      <c r="AD1606" s="273" t="s">
        <v>98</v>
      </c>
      <c r="AE1606" s="346">
        <f>+V1606+Y1606</f>
        <v>227910</v>
      </c>
      <c r="AF1606" s="225" t="s">
        <v>98</v>
      </c>
      <c r="AG1606" s="273" t="s">
        <v>33</v>
      </c>
      <c r="AH1606" s="232" t="s">
        <v>233</v>
      </c>
      <c r="AI1606" s="232" t="s">
        <v>407</v>
      </c>
      <c r="AJ1606" s="225"/>
    </row>
    <row r="1607" spans="2:36" ht="68.7" customHeight="1" x14ac:dyDescent="0.3">
      <c r="B1607" s="241"/>
      <c r="C1607" s="241"/>
      <c r="D1607" s="241"/>
      <c r="E1607" s="227"/>
      <c r="F1607" s="227"/>
      <c r="G1607" s="318"/>
      <c r="H1607" s="241"/>
      <c r="I1607" s="225"/>
      <c r="J1607" s="11" t="s">
        <v>116</v>
      </c>
      <c r="K1607" s="7" t="s">
        <v>117</v>
      </c>
      <c r="L1607" s="7" t="s">
        <v>85</v>
      </c>
      <c r="M1607" s="7">
        <v>1</v>
      </c>
      <c r="N1607" s="347"/>
      <c r="O1607" s="241"/>
      <c r="P1607" s="241"/>
      <c r="Q1607" s="241"/>
      <c r="R1607" s="241"/>
      <c r="S1607" s="225"/>
      <c r="T1607" s="225"/>
      <c r="U1607" s="286"/>
      <c r="V1607" s="272"/>
      <c r="W1607" s="273"/>
      <c r="X1607" s="273"/>
      <c r="Y1607" s="272"/>
      <c r="Z1607" s="273"/>
      <c r="AA1607" s="273"/>
      <c r="AB1607" s="272"/>
      <c r="AC1607" s="273"/>
      <c r="AD1607" s="273"/>
      <c r="AE1607" s="273"/>
      <c r="AF1607" s="225"/>
      <c r="AG1607" s="273"/>
      <c r="AH1607" s="233"/>
      <c r="AI1607" s="233"/>
      <c r="AJ1607" s="225"/>
    </row>
    <row r="1608" spans="2:36" ht="68.7" customHeight="1" x14ac:dyDescent="0.3">
      <c r="B1608" s="241"/>
      <c r="C1608" s="241"/>
      <c r="D1608" s="241"/>
      <c r="E1608" s="227"/>
      <c r="F1608" s="227"/>
      <c r="G1608" s="318"/>
      <c r="H1608" s="241"/>
      <c r="I1608" s="225"/>
      <c r="J1608" s="11" t="s">
        <v>209</v>
      </c>
      <c r="K1608" s="7" t="s">
        <v>118</v>
      </c>
      <c r="L1608" s="7" t="s">
        <v>119</v>
      </c>
      <c r="M1608" s="7">
        <v>1</v>
      </c>
      <c r="N1608" s="347"/>
      <c r="O1608" s="241"/>
      <c r="P1608" s="241"/>
      <c r="Q1608" s="241"/>
      <c r="R1608" s="241"/>
      <c r="S1608" s="225"/>
      <c r="T1608" s="225"/>
      <c r="U1608" s="286"/>
      <c r="V1608" s="272"/>
      <c r="W1608" s="273"/>
      <c r="X1608" s="273"/>
      <c r="Y1608" s="272"/>
      <c r="Z1608" s="273"/>
      <c r="AA1608" s="273"/>
      <c r="AB1608" s="272"/>
      <c r="AC1608" s="273"/>
      <c r="AD1608" s="273"/>
      <c r="AE1608" s="273"/>
      <c r="AF1608" s="225"/>
      <c r="AG1608" s="273"/>
      <c r="AH1608" s="233"/>
      <c r="AI1608" s="233"/>
      <c r="AJ1608" s="225"/>
    </row>
    <row r="1609" spans="2:36" ht="68.7" customHeight="1" x14ac:dyDescent="0.3">
      <c r="B1609" s="242"/>
      <c r="C1609" s="242"/>
      <c r="D1609" s="242"/>
      <c r="E1609" s="227"/>
      <c r="F1609" s="227"/>
      <c r="G1609" s="318"/>
      <c r="H1609" s="242"/>
      <c r="I1609" s="225"/>
      <c r="J1609" s="11" t="s">
        <v>120</v>
      </c>
      <c r="K1609" s="7" t="s">
        <v>121</v>
      </c>
      <c r="L1609" s="7" t="s">
        <v>119</v>
      </c>
      <c r="M1609" s="7">
        <v>1</v>
      </c>
      <c r="N1609" s="347"/>
      <c r="O1609" s="242"/>
      <c r="P1609" s="242"/>
      <c r="Q1609" s="242"/>
      <c r="R1609" s="242"/>
      <c r="S1609" s="225"/>
      <c r="T1609" s="225"/>
      <c r="U1609" s="286"/>
      <c r="V1609" s="272"/>
      <c r="W1609" s="273"/>
      <c r="X1609" s="273"/>
      <c r="Y1609" s="272"/>
      <c r="Z1609" s="273"/>
      <c r="AA1609" s="273"/>
      <c r="AB1609" s="272"/>
      <c r="AC1609" s="273"/>
      <c r="AD1609" s="273"/>
      <c r="AE1609" s="273"/>
      <c r="AF1609" s="225"/>
      <c r="AG1609" s="273"/>
      <c r="AH1609" s="234"/>
      <c r="AI1609" s="234"/>
      <c r="AJ1609" s="225"/>
    </row>
    <row r="1610" spans="2:36" ht="96.6" customHeight="1" x14ac:dyDescent="0.3">
      <c r="B1610" s="261" t="s">
        <v>1194</v>
      </c>
      <c r="C1610" s="261" t="s">
        <v>786</v>
      </c>
      <c r="D1610" s="261" t="s">
        <v>66</v>
      </c>
      <c r="E1610" s="311" t="s">
        <v>67</v>
      </c>
      <c r="F1610" s="318" t="s">
        <v>134</v>
      </c>
      <c r="G1610" s="359" t="s">
        <v>990</v>
      </c>
      <c r="H1610" s="261" t="s">
        <v>70</v>
      </c>
      <c r="I1610" s="225" t="s">
        <v>98</v>
      </c>
      <c r="J1610" s="11" t="s">
        <v>712</v>
      </c>
      <c r="K1610" s="80" t="s">
        <v>713</v>
      </c>
      <c r="L1610" s="87" t="s">
        <v>718</v>
      </c>
      <c r="M1610" s="52">
        <v>40</v>
      </c>
      <c r="N1610" s="273" t="s">
        <v>710</v>
      </c>
      <c r="O1610" s="261" t="s">
        <v>792</v>
      </c>
      <c r="P1610" s="261" t="s">
        <v>75</v>
      </c>
      <c r="Q1610" s="261" t="s">
        <v>76</v>
      </c>
      <c r="R1610" s="261" t="s">
        <v>77</v>
      </c>
      <c r="S1610" s="225" t="s">
        <v>109</v>
      </c>
      <c r="T1610" s="345">
        <f>+V1610+Y1610</f>
        <v>100128.77</v>
      </c>
      <c r="U1610" s="345" t="s">
        <v>98</v>
      </c>
      <c r="V1610" s="292">
        <v>85109.46</v>
      </c>
      <c r="W1610" s="273" t="s">
        <v>98</v>
      </c>
      <c r="X1610" s="273" t="s">
        <v>98</v>
      </c>
      <c r="Y1610" s="292">
        <v>15019.31</v>
      </c>
      <c r="Z1610" s="273" t="s">
        <v>98</v>
      </c>
      <c r="AA1610" s="273" t="s">
        <v>98</v>
      </c>
      <c r="AB1610" s="292">
        <v>8706.84</v>
      </c>
      <c r="AC1610" s="273" t="s">
        <v>149</v>
      </c>
      <c r="AD1610" s="273" t="s">
        <v>98</v>
      </c>
      <c r="AE1610" s="346">
        <f>+V1610+Y1610</f>
        <v>100128.77</v>
      </c>
      <c r="AF1610" s="225" t="s">
        <v>98</v>
      </c>
      <c r="AG1610" s="273" t="s">
        <v>33</v>
      </c>
      <c r="AH1610" s="273" t="s">
        <v>233</v>
      </c>
      <c r="AI1610" s="273" t="s">
        <v>407</v>
      </c>
      <c r="AJ1610" s="225"/>
    </row>
    <row r="1611" spans="2:36" ht="71.7" customHeight="1" x14ac:dyDescent="0.3">
      <c r="B1611" s="241"/>
      <c r="C1611" s="241"/>
      <c r="D1611" s="241"/>
      <c r="E1611" s="249"/>
      <c r="F1611" s="318"/>
      <c r="G1611" s="359"/>
      <c r="H1611" s="241"/>
      <c r="I1611" s="225"/>
      <c r="J1611" s="11" t="s">
        <v>111</v>
      </c>
      <c r="K1611" s="80" t="s">
        <v>715</v>
      </c>
      <c r="L1611" s="7" t="s">
        <v>85</v>
      </c>
      <c r="M1611" s="52">
        <v>1</v>
      </c>
      <c r="N1611" s="273"/>
      <c r="O1611" s="241"/>
      <c r="P1611" s="241"/>
      <c r="Q1611" s="241"/>
      <c r="R1611" s="241"/>
      <c r="S1611" s="225"/>
      <c r="T1611" s="225"/>
      <c r="U1611" s="345"/>
      <c r="V1611" s="257"/>
      <c r="W1611" s="273"/>
      <c r="X1611" s="273"/>
      <c r="Y1611" s="257"/>
      <c r="Z1611" s="273"/>
      <c r="AA1611" s="273"/>
      <c r="AB1611" s="257"/>
      <c r="AC1611" s="273"/>
      <c r="AD1611" s="273"/>
      <c r="AE1611" s="273"/>
      <c r="AF1611" s="225"/>
      <c r="AG1611" s="273"/>
      <c r="AH1611" s="273"/>
      <c r="AI1611" s="273"/>
      <c r="AJ1611" s="225"/>
    </row>
    <row r="1612" spans="2:36" ht="53.1" customHeight="1" x14ac:dyDescent="0.3">
      <c r="B1612" s="242"/>
      <c r="C1612" s="242"/>
      <c r="D1612" s="242"/>
      <c r="E1612" s="265"/>
      <c r="F1612" s="318"/>
      <c r="G1612" s="359"/>
      <c r="H1612" s="242"/>
      <c r="I1612" s="225"/>
      <c r="J1612" s="11" t="s">
        <v>127</v>
      </c>
      <c r="K1612" s="80" t="s">
        <v>641</v>
      </c>
      <c r="L1612" s="7" t="s">
        <v>85</v>
      </c>
      <c r="M1612" s="7">
        <v>51</v>
      </c>
      <c r="N1612" s="273"/>
      <c r="O1612" s="242"/>
      <c r="P1612" s="242"/>
      <c r="Q1612" s="242"/>
      <c r="R1612" s="242"/>
      <c r="S1612" s="225"/>
      <c r="T1612" s="225"/>
      <c r="U1612" s="345"/>
      <c r="V1612" s="258"/>
      <c r="W1612" s="273"/>
      <c r="X1612" s="273"/>
      <c r="Y1612" s="258"/>
      <c r="Z1612" s="273"/>
      <c r="AA1612" s="273"/>
      <c r="AB1612" s="258"/>
      <c r="AC1612" s="273"/>
      <c r="AD1612" s="273"/>
      <c r="AE1612" s="273"/>
      <c r="AF1612" s="225"/>
      <c r="AG1612" s="273"/>
      <c r="AH1612" s="273"/>
      <c r="AI1612" s="273"/>
      <c r="AJ1612" s="225"/>
    </row>
    <row r="1613" spans="2:36" ht="125.1" customHeight="1" x14ac:dyDescent="0.3">
      <c r="B1613" s="261" t="s">
        <v>1195</v>
      </c>
      <c r="C1613" s="261" t="s">
        <v>784</v>
      </c>
      <c r="D1613" s="261" t="s">
        <v>66</v>
      </c>
      <c r="E1613" s="311" t="s">
        <v>67</v>
      </c>
      <c r="F1613" s="318" t="s">
        <v>134</v>
      </c>
      <c r="G1613" s="359" t="s">
        <v>990</v>
      </c>
      <c r="H1613" s="261" t="s">
        <v>70</v>
      </c>
      <c r="I1613" s="225" t="s">
        <v>98</v>
      </c>
      <c r="J1613" s="11" t="s">
        <v>712</v>
      </c>
      <c r="K1613" s="80" t="s">
        <v>713</v>
      </c>
      <c r="L1613" s="87" t="s">
        <v>718</v>
      </c>
      <c r="M1613" s="52">
        <v>40</v>
      </c>
      <c r="N1613" s="273" t="s">
        <v>710</v>
      </c>
      <c r="O1613" s="261" t="s">
        <v>792</v>
      </c>
      <c r="P1613" s="261" t="s">
        <v>75</v>
      </c>
      <c r="Q1613" s="261" t="s">
        <v>76</v>
      </c>
      <c r="R1613" s="261" t="s">
        <v>77</v>
      </c>
      <c r="S1613" s="225" t="s">
        <v>109</v>
      </c>
      <c r="T1613" s="345">
        <f>+V1613+Y1613</f>
        <v>53452.240000000005</v>
      </c>
      <c r="U1613" s="345" t="s">
        <v>98</v>
      </c>
      <c r="V1613" s="257">
        <v>45434.41</v>
      </c>
      <c r="W1613" s="273" t="s">
        <v>98</v>
      </c>
      <c r="X1613" s="273" t="s">
        <v>98</v>
      </c>
      <c r="Y1613" s="292">
        <v>8017.83</v>
      </c>
      <c r="Z1613" s="273" t="s">
        <v>98</v>
      </c>
      <c r="AA1613" s="273" t="s">
        <v>98</v>
      </c>
      <c r="AB1613" s="292">
        <v>4648.0200000000004</v>
      </c>
      <c r="AC1613" s="273" t="s">
        <v>149</v>
      </c>
      <c r="AD1613" s="273" t="s">
        <v>98</v>
      </c>
      <c r="AE1613" s="346">
        <f>+V1613+Y1613</f>
        <v>53452.240000000005</v>
      </c>
      <c r="AF1613" s="225" t="s">
        <v>98</v>
      </c>
      <c r="AG1613" s="273" t="s">
        <v>33</v>
      </c>
      <c r="AH1613" s="273" t="s">
        <v>233</v>
      </c>
      <c r="AI1613" s="273" t="s">
        <v>407</v>
      </c>
      <c r="AJ1613" s="225"/>
    </row>
    <row r="1614" spans="2:36" ht="68.7" customHeight="1" x14ac:dyDescent="0.3">
      <c r="B1614" s="241"/>
      <c r="C1614" s="241"/>
      <c r="D1614" s="241"/>
      <c r="E1614" s="249"/>
      <c r="F1614" s="318"/>
      <c r="G1614" s="359"/>
      <c r="H1614" s="241"/>
      <c r="I1614" s="225"/>
      <c r="J1614" s="11" t="s">
        <v>111</v>
      </c>
      <c r="K1614" s="80" t="s">
        <v>715</v>
      </c>
      <c r="L1614" s="7" t="s">
        <v>85</v>
      </c>
      <c r="M1614" s="52">
        <v>1</v>
      </c>
      <c r="N1614" s="273"/>
      <c r="O1614" s="241"/>
      <c r="P1614" s="241"/>
      <c r="Q1614" s="241"/>
      <c r="R1614" s="241"/>
      <c r="S1614" s="225"/>
      <c r="T1614" s="225"/>
      <c r="U1614" s="345"/>
      <c r="V1614" s="257"/>
      <c r="W1614" s="273"/>
      <c r="X1614" s="273"/>
      <c r="Y1614" s="257"/>
      <c r="Z1614" s="273"/>
      <c r="AA1614" s="273"/>
      <c r="AB1614" s="257"/>
      <c r="AC1614" s="273"/>
      <c r="AD1614" s="273"/>
      <c r="AE1614" s="273"/>
      <c r="AF1614" s="225"/>
      <c r="AG1614" s="273"/>
      <c r="AH1614" s="273"/>
      <c r="AI1614" s="273"/>
      <c r="AJ1614" s="225"/>
    </row>
    <row r="1615" spans="2:36" ht="68.7" customHeight="1" x14ac:dyDescent="0.3">
      <c r="B1615" s="242"/>
      <c r="C1615" s="242"/>
      <c r="D1615" s="242"/>
      <c r="E1615" s="265"/>
      <c r="F1615" s="318"/>
      <c r="G1615" s="359"/>
      <c r="H1615" s="242"/>
      <c r="I1615" s="225"/>
      <c r="J1615" s="11" t="s">
        <v>127</v>
      </c>
      <c r="K1615" s="80" t="s">
        <v>641</v>
      </c>
      <c r="L1615" s="7" t="s">
        <v>85</v>
      </c>
      <c r="M1615" s="7">
        <v>27</v>
      </c>
      <c r="N1615" s="273"/>
      <c r="O1615" s="242"/>
      <c r="P1615" s="242"/>
      <c r="Q1615" s="242"/>
      <c r="R1615" s="242"/>
      <c r="S1615" s="225"/>
      <c r="T1615" s="225"/>
      <c r="U1615" s="345"/>
      <c r="V1615" s="258"/>
      <c r="W1615" s="273"/>
      <c r="X1615" s="273"/>
      <c r="Y1615" s="258"/>
      <c r="Z1615" s="273"/>
      <c r="AA1615" s="273"/>
      <c r="AB1615" s="258"/>
      <c r="AC1615" s="273"/>
      <c r="AD1615" s="273"/>
      <c r="AE1615" s="273"/>
      <c r="AF1615" s="225"/>
      <c r="AG1615" s="273"/>
      <c r="AH1615" s="273"/>
      <c r="AI1615" s="273"/>
      <c r="AJ1615" s="225"/>
    </row>
    <row r="1616" spans="2:36" ht="68.7" customHeight="1" x14ac:dyDescent="0.3">
      <c r="B1616" s="274" t="s">
        <v>886</v>
      </c>
      <c r="C1616" s="261" t="s">
        <v>887</v>
      </c>
      <c r="D1616" s="261" t="s">
        <v>88</v>
      </c>
      <c r="E1616" s="311" t="s">
        <v>67</v>
      </c>
      <c r="F1616" s="318" t="s">
        <v>134</v>
      </c>
      <c r="G1616" s="359" t="s">
        <v>990</v>
      </c>
      <c r="H1616" s="261" t="s">
        <v>70</v>
      </c>
      <c r="I1616" s="225" t="s">
        <v>98</v>
      </c>
      <c r="J1616" s="11" t="s">
        <v>712</v>
      </c>
      <c r="K1616" s="80" t="s">
        <v>713</v>
      </c>
      <c r="L1616" s="87" t="s">
        <v>718</v>
      </c>
      <c r="M1616" s="52">
        <v>40</v>
      </c>
      <c r="N1616" s="273" t="s">
        <v>710</v>
      </c>
      <c r="O1616" s="261" t="s">
        <v>288</v>
      </c>
      <c r="P1616" s="261" t="s">
        <v>75</v>
      </c>
      <c r="Q1616" s="261" t="s">
        <v>76</v>
      </c>
      <c r="R1616" s="261" t="s">
        <v>77</v>
      </c>
      <c r="S1616" s="225" t="s">
        <v>109</v>
      </c>
      <c r="T1616" s="345">
        <f>+V1616+Y1616</f>
        <v>370000</v>
      </c>
      <c r="U1616" s="345" t="s">
        <v>98</v>
      </c>
      <c r="V1616" s="273">
        <v>314500</v>
      </c>
      <c r="W1616" s="273" t="s">
        <v>98</v>
      </c>
      <c r="X1616" s="273" t="s">
        <v>98</v>
      </c>
      <c r="Y1616" s="232">
        <v>55500</v>
      </c>
      <c r="Z1616" s="273" t="s">
        <v>98</v>
      </c>
      <c r="AA1616" s="273" t="s">
        <v>98</v>
      </c>
      <c r="AB1616" s="232">
        <v>30000</v>
      </c>
      <c r="AC1616" s="273" t="s">
        <v>149</v>
      </c>
      <c r="AD1616" s="273" t="s">
        <v>98</v>
      </c>
      <c r="AE1616" s="346">
        <f>+V1616+Y1616</f>
        <v>370000</v>
      </c>
      <c r="AF1616" s="225" t="s">
        <v>98</v>
      </c>
      <c r="AG1616" s="273" t="s">
        <v>33</v>
      </c>
      <c r="AH1616" s="232" t="s">
        <v>176</v>
      </c>
      <c r="AI1616" s="232" t="s">
        <v>930</v>
      </c>
      <c r="AJ1616" s="225"/>
    </row>
    <row r="1617" spans="2:36" ht="68.7" customHeight="1" x14ac:dyDescent="0.3">
      <c r="B1617" s="274"/>
      <c r="C1617" s="241"/>
      <c r="D1617" s="241"/>
      <c r="E1617" s="249"/>
      <c r="F1617" s="318"/>
      <c r="G1617" s="359"/>
      <c r="H1617" s="241"/>
      <c r="I1617" s="225"/>
      <c r="J1617" s="11" t="s">
        <v>111</v>
      </c>
      <c r="K1617" s="80" t="s">
        <v>715</v>
      </c>
      <c r="L1617" s="7" t="s">
        <v>85</v>
      </c>
      <c r="M1617" s="52">
        <v>4</v>
      </c>
      <c r="N1617" s="273"/>
      <c r="O1617" s="241"/>
      <c r="P1617" s="241"/>
      <c r="Q1617" s="241"/>
      <c r="R1617" s="241"/>
      <c r="S1617" s="225"/>
      <c r="T1617" s="225"/>
      <c r="U1617" s="345"/>
      <c r="V1617" s="273"/>
      <c r="W1617" s="273"/>
      <c r="X1617" s="273"/>
      <c r="Y1617" s="233"/>
      <c r="Z1617" s="273"/>
      <c r="AA1617" s="273"/>
      <c r="AB1617" s="233"/>
      <c r="AC1617" s="273"/>
      <c r="AD1617" s="273"/>
      <c r="AE1617" s="273"/>
      <c r="AF1617" s="225"/>
      <c r="AG1617" s="273"/>
      <c r="AH1617" s="233"/>
      <c r="AI1617" s="233"/>
      <c r="AJ1617" s="225"/>
    </row>
    <row r="1618" spans="2:36" ht="68.7" customHeight="1" x14ac:dyDescent="0.3">
      <c r="B1618" s="274"/>
      <c r="C1618" s="242"/>
      <c r="D1618" s="242"/>
      <c r="E1618" s="249"/>
      <c r="F1618" s="486"/>
      <c r="G1618" s="469"/>
      <c r="H1618" s="242"/>
      <c r="I1618" s="261"/>
      <c r="J1618" s="28" t="s">
        <v>127</v>
      </c>
      <c r="K1618" s="53" t="s">
        <v>641</v>
      </c>
      <c r="L1618" s="14" t="s">
        <v>85</v>
      </c>
      <c r="M1618" s="7">
        <v>175</v>
      </c>
      <c r="N1618" s="232"/>
      <c r="O1618" s="241"/>
      <c r="P1618" s="241"/>
      <c r="Q1618" s="241"/>
      <c r="R1618" s="241"/>
      <c r="S1618" s="261"/>
      <c r="T1618" s="261"/>
      <c r="U1618" s="409"/>
      <c r="V1618" s="273"/>
      <c r="W1618" s="232"/>
      <c r="X1618" s="232"/>
      <c r="Y1618" s="233"/>
      <c r="Z1618" s="232"/>
      <c r="AA1618" s="232"/>
      <c r="AB1618" s="233"/>
      <c r="AC1618" s="232"/>
      <c r="AD1618" s="232"/>
      <c r="AE1618" s="232"/>
      <c r="AF1618" s="261"/>
      <c r="AG1618" s="232"/>
      <c r="AH1618" s="233"/>
      <c r="AI1618" s="233"/>
      <c r="AJ1618" s="261"/>
    </row>
    <row r="1619" spans="2:36" ht="68.7" customHeight="1" x14ac:dyDescent="0.3">
      <c r="B1619" s="256" t="s">
        <v>888</v>
      </c>
      <c r="C1619" s="225" t="s">
        <v>889</v>
      </c>
      <c r="D1619" s="261" t="s">
        <v>66</v>
      </c>
      <c r="E1619" s="261" t="s">
        <v>67</v>
      </c>
      <c r="F1619" s="227" t="s">
        <v>132</v>
      </c>
      <c r="G1619" s="318" t="s">
        <v>707</v>
      </c>
      <c r="H1619" s="261" t="s">
        <v>70</v>
      </c>
      <c r="I1619" s="225" t="s">
        <v>98</v>
      </c>
      <c r="J1619" s="11" t="s">
        <v>113</v>
      </c>
      <c r="K1619" s="7" t="s">
        <v>114</v>
      </c>
      <c r="L1619" s="7" t="s">
        <v>115</v>
      </c>
      <c r="M1619" s="7">
        <v>5</v>
      </c>
      <c r="N1619" s="347" t="s">
        <v>710</v>
      </c>
      <c r="O1619" s="261" t="s">
        <v>293</v>
      </c>
      <c r="P1619" s="261" t="s">
        <v>75</v>
      </c>
      <c r="Q1619" s="261" t="s">
        <v>76</v>
      </c>
      <c r="R1619" s="261" t="s">
        <v>77</v>
      </c>
      <c r="S1619" s="225" t="s">
        <v>109</v>
      </c>
      <c r="T1619" s="345">
        <f>+V1619+Y1619</f>
        <v>255000</v>
      </c>
      <c r="U1619" s="363" t="s">
        <v>98</v>
      </c>
      <c r="V1619" s="273">
        <v>216750</v>
      </c>
      <c r="W1619" s="273" t="s">
        <v>98</v>
      </c>
      <c r="X1619" s="273" t="s">
        <v>98</v>
      </c>
      <c r="Y1619" s="232">
        <v>38250</v>
      </c>
      <c r="Z1619" s="273" t="s">
        <v>98</v>
      </c>
      <c r="AA1619" s="273" t="s">
        <v>98</v>
      </c>
      <c r="AB1619" s="232">
        <v>45000</v>
      </c>
      <c r="AC1619" s="273" t="s">
        <v>80</v>
      </c>
      <c r="AD1619" s="273" t="s">
        <v>98</v>
      </c>
      <c r="AE1619" s="346">
        <f>+V1619+Y1619</f>
        <v>255000</v>
      </c>
      <c r="AF1619" s="225" t="s">
        <v>98</v>
      </c>
      <c r="AG1619" s="273" t="s">
        <v>33</v>
      </c>
      <c r="AH1619" s="232" t="s">
        <v>160</v>
      </c>
      <c r="AI1619" s="232" t="s">
        <v>179</v>
      </c>
      <c r="AJ1619" s="225"/>
    </row>
    <row r="1620" spans="2:36" ht="68.7" customHeight="1" x14ac:dyDescent="0.3">
      <c r="B1620" s="256"/>
      <c r="C1620" s="225"/>
      <c r="D1620" s="241"/>
      <c r="E1620" s="241"/>
      <c r="F1620" s="227"/>
      <c r="G1620" s="318"/>
      <c r="H1620" s="241"/>
      <c r="I1620" s="225"/>
      <c r="J1620" s="11" t="s">
        <v>116</v>
      </c>
      <c r="K1620" s="7" t="s">
        <v>117</v>
      </c>
      <c r="L1620" s="7" t="s">
        <v>85</v>
      </c>
      <c r="M1620" s="7">
        <v>5</v>
      </c>
      <c r="N1620" s="347"/>
      <c r="O1620" s="241"/>
      <c r="P1620" s="241"/>
      <c r="Q1620" s="241"/>
      <c r="R1620" s="241"/>
      <c r="S1620" s="225"/>
      <c r="T1620" s="225"/>
      <c r="U1620" s="286"/>
      <c r="V1620" s="273"/>
      <c r="W1620" s="273"/>
      <c r="X1620" s="273"/>
      <c r="Y1620" s="233"/>
      <c r="Z1620" s="273"/>
      <c r="AA1620" s="273"/>
      <c r="AB1620" s="233"/>
      <c r="AC1620" s="273"/>
      <c r="AD1620" s="273"/>
      <c r="AE1620" s="273"/>
      <c r="AF1620" s="225"/>
      <c r="AG1620" s="273"/>
      <c r="AH1620" s="233"/>
      <c r="AI1620" s="233"/>
      <c r="AJ1620" s="225"/>
    </row>
    <row r="1621" spans="2:36" ht="68.7" customHeight="1" x14ac:dyDescent="0.3">
      <c r="B1621" s="274"/>
      <c r="C1621" s="225"/>
      <c r="D1621" s="241"/>
      <c r="E1621" s="241"/>
      <c r="F1621" s="227"/>
      <c r="G1621" s="318"/>
      <c r="H1621" s="241"/>
      <c r="I1621" s="225"/>
      <c r="J1621" s="11" t="s">
        <v>209</v>
      </c>
      <c r="K1621" s="7" t="s">
        <v>118</v>
      </c>
      <c r="L1621" s="7" t="s">
        <v>119</v>
      </c>
      <c r="M1621" s="7">
        <v>5</v>
      </c>
      <c r="N1621" s="347"/>
      <c r="O1621" s="241"/>
      <c r="P1621" s="241"/>
      <c r="Q1621" s="241"/>
      <c r="R1621" s="241"/>
      <c r="S1621" s="225"/>
      <c r="T1621" s="225"/>
      <c r="U1621" s="286"/>
      <c r="V1621" s="273"/>
      <c r="W1621" s="273"/>
      <c r="X1621" s="273"/>
      <c r="Y1621" s="233"/>
      <c r="Z1621" s="273"/>
      <c r="AA1621" s="273"/>
      <c r="AB1621" s="233"/>
      <c r="AC1621" s="273"/>
      <c r="AD1621" s="273"/>
      <c r="AE1621" s="273"/>
      <c r="AF1621" s="225"/>
      <c r="AG1621" s="273"/>
      <c r="AH1621" s="233"/>
      <c r="AI1621" s="233"/>
      <c r="AJ1621" s="225"/>
    </row>
    <row r="1622" spans="2:36" ht="68.7" customHeight="1" x14ac:dyDescent="0.3">
      <c r="B1622" s="274"/>
      <c r="C1622" s="225"/>
      <c r="D1622" s="242"/>
      <c r="E1622" s="242"/>
      <c r="F1622" s="227"/>
      <c r="G1622" s="318"/>
      <c r="H1622" s="242"/>
      <c r="I1622" s="225"/>
      <c r="J1622" s="11" t="s">
        <v>120</v>
      </c>
      <c r="K1622" s="7" t="s">
        <v>121</v>
      </c>
      <c r="L1622" s="7" t="s">
        <v>119</v>
      </c>
      <c r="M1622" s="7">
        <v>5</v>
      </c>
      <c r="N1622" s="347"/>
      <c r="O1622" s="242"/>
      <c r="P1622" s="242"/>
      <c r="Q1622" s="242"/>
      <c r="R1622" s="242"/>
      <c r="S1622" s="225"/>
      <c r="T1622" s="225"/>
      <c r="U1622" s="286"/>
      <c r="V1622" s="273"/>
      <c r="W1622" s="273"/>
      <c r="X1622" s="273"/>
      <c r="Y1622" s="234"/>
      <c r="Z1622" s="273"/>
      <c r="AA1622" s="273"/>
      <c r="AB1622" s="234"/>
      <c r="AC1622" s="273"/>
      <c r="AD1622" s="273"/>
      <c r="AE1622" s="273"/>
      <c r="AF1622" s="225"/>
      <c r="AG1622" s="273"/>
      <c r="AH1622" s="234"/>
      <c r="AI1622" s="234"/>
      <c r="AJ1622" s="225"/>
    </row>
    <row r="1623" spans="2:36" ht="82.8" x14ac:dyDescent="0.3">
      <c r="B1623" s="666" t="s">
        <v>890</v>
      </c>
      <c r="C1623" s="669" t="s">
        <v>891</v>
      </c>
      <c r="D1623" s="672" t="s">
        <v>88</v>
      </c>
      <c r="E1623" s="311" t="s">
        <v>67</v>
      </c>
      <c r="F1623" s="318" t="s">
        <v>134</v>
      </c>
      <c r="G1623" s="359" t="s">
        <v>990</v>
      </c>
      <c r="H1623" s="261" t="s">
        <v>70</v>
      </c>
      <c r="I1623" s="225" t="s">
        <v>98</v>
      </c>
      <c r="J1623" s="11" t="s">
        <v>712</v>
      </c>
      <c r="K1623" s="80" t="s">
        <v>713</v>
      </c>
      <c r="L1623" s="87" t="s">
        <v>718</v>
      </c>
      <c r="M1623" s="52">
        <v>40</v>
      </c>
      <c r="N1623" s="273" t="s">
        <v>710</v>
      </c>
      <c r="O1623" s="669" t="s">
        <v>288</v>
      </c>
      <c r="P1623" s="261" t="s">
        <v>75</v>
      </c>
      <c r="Q1623" s="261" t="s">
        <v>76</v>
      </c>
      <c r="R1623" s="261" t="s">
        <v>77</v>
      </c>
      <c r="S1623" s="225" t="s">
        <v>109</v>
      </c>
      <c r="T1623" s="345">
        <f>+V1623+Y1623</f>
        <v>277500</v>
      </c>
      <c r="U1623" s="345" t="s">
        <v>98</v>
      </c>
      <c r="V1623" s="637">
        <v>235875</v>
      </c>
      <c r="W1623" s="273" t="s">
        <v>98</v>
      </c>
      <c r="X1623" s="273" t="s">
        <v>98</v>
      </c>
      <c r="Y1623" s="637">
        <v>41625</v>
      </c>
      <c r="Z1623" s="273" t="s">
        <v>98</v>
      </c>
      <c r="AA1623" s="273" t="s">
        <v>98</v>
      </c>
      <c r="AB1623" s="637">
        <v>22500</v>
      </c>
      <c r="AC1623" s="273" t="s">
        <v>149</v>
      </c>
      <c r="AD1623" s="273" t="s">
        <v>98</v>
      </c>
      <c r="AE1623" s="346">
        <f>+V1623+Y1623</f>
        <v>277500</v>
      </c>
      <c r="AF1623" s="225" t="s">
        <v>98</v>
      </c>
      <c r="AG1623" s="273" t="s">
        <v>33</v>
      </c>
      <c r="AH1623" s="655" t="s">
        <v>295</v>
      </c>
      <c r="AI1623" s="655" t="s">
        <v>356</v>
      </c>
      <c r="AJ1623" s="225"/>
    </row>
    <row r="1624" spans="2:36" ht="68.7" customHeight="1" x14ac:dyDescent="0.3">
      <c r="B1624" s="667"/>
      <c r="C1624" s="670"/>
      <c r="D1624" s="673"/>
      <c r="E1624" s="249"/>
      <c r="F1624" s="318"/>
      <c r="G1624" s="359"/>
      <c r="H1624" s="241"/>
      <c r="I1624" s="225"/>
      <c r="J1624" s="11" t="s">
        <v>111</v>
      </c>
      <c r="K1624" s="80" t="s">
        <v>715</v>
      </c>
      <c r="L1624" s="7" t="s">
        <v>85</v>
      </c>
      <c r="M1624" s="126">
        <v>1</v>
      </c>
      <c r="N1624" s="273"/>
      <c r="O1624" s="670"/>
      <c r="P1624" s="241"/>
      <c r="Q1624" s="241"/>
      <c r="R1624" s="241"/>
      <c r="S1624" s="225"/>
      <c r="T1624" s="225"/>
      <c r="U1624" s="345"/>
      <c r="V1624" s="638"/>
      <c r="W1624" s="273"/>
      <c r="X1624" s="273"/>
      <c r="Y1624" s="638"/>
      <c r="Z1624" s="273"/>
      <c r="AA1624" s="273"/>
      <c r="AB1624" s="638"/>
      <c r="AC1624" s="273"/>
      <c r="AD1624" s="273"/>
      <c r="AE1624" s="273"/>
      <c r="AF1624" s="225"/>
      <c r="AG1624" s="273"/>
      <c r="AH1624" s="656"/>
      <c r="AI1624" s="656"/>
      <c r="AJ1624" s="225"/>
    </row>
    <row r="1625" spans="2:36" ht="68.7" customHeight="1" x14ac:dyDescent="0.3">
      <c r="B1625" s="668"/>
      <c r="C1625" s="671"/>
      <c r="D1625" s="674"/>
      <c r="E1625" s="249"/>
      <c r="F1625" s="486"/>
      <c r="G1625" s="469"/>
      <c r="H1625" s="242"/>
      <c r="I1625" s="261"/>
      <c r="J1625" s="28" t="s">
        <v>127</v>
      </c>
      <c r="K1625" s="53" t="s">
        <v>641</v>
      </c>
      <c r="L1625" s="14" t="s">
        <v>85</v>
      </c>
      <c r="M1625" s="126">
        <v>130</v>
      </c>
      <c r="N1625" s="232"/>
      <c r="O1625" s="671"/>
      <c r="P1625" s="241"/>
      <c r="Q1625" s="241"/>
      <c r="R1625" s="241"/>
      <c r="S1625" s="261"/>
      <c r="T1625" s="261"/>
      <c r="U1625" s="409"/>
      <c r="V1625" s="639"/>
      <c r="W1625" s="232"/>
      <c r="X1625" s="232"/>
      <c r="Y1625" s="639"/>
      <c r="Z1625" s="232"/>
      <c r="AA1625" s="232"/>
      <c r="AB1625" s="639"/>
      <c r="AC1625" s="232"/>
      <c r="AD1625" s="232"/>
      <c r="AE1625" s="232"/>
      <c r="AF1625" s="261"/>
      <c r="AG1625" s="232"/>
      <c r="AH1625" s="657"/>
      <c r="AI1625" s="657"/>
      <c r="AJ1625" s="261"/>
    </row>
    <row r="1626" spans="2:36" ht="68.7" customHeight="1" x14ac:dyDescent="0.3">
      <c r="B1626" s="256" t="s">
        <v>1003</v>
      </c>
      <c r="C1626" s="225" t="s">
        <v>889</v>
      </c>
      <c r="D1626" s="261" t="s">
        <v>66</v>
      </c>
      <c r="E1626" s="261" t="s">
        <v>67</v>
      </c>
      <c r="F1626" s="227" t="s">
        <v>132</v>
      </c>
      <c r="G1626" s="318" t="s">
        <v>707</v>
      </c>
      <c r="H1626" s="261" t="s">
        <v>70</v>
      </c>
      <c r="I1626" s="225" t="s">
        <v>98</v>
      </c>
      <c r="J1626" s="11" t="s">
        <v>113</v>
      </c>
      <c r="K1626" s="7" t="s">
        <v>114</v>
      </c>
      <c r="L1626" s="7" t="s">
        <v>115</v>
      </c>
      <c r="M1626" s="7">
        <v>2</v>
      </c>
      <c r="N1626" s="347" t="s">
        <v>710</v>
      </c>
      <c r="O1626" s="261" t="s">
        <v>293</v>
      </c>
      <c r="P1626" s="261" t="s">
        <v>75</v>
      </c>
      <c r="Q1626" s="261" t="s">
        <v>76</v>
      </c>
      <c r="R1626" s="261" t="s">
        <v>77</v>
      </c>
      <c r="S1626" s="225" t="s">
        <v>109</v>
      </c>
      <c r="T1626" s="345">
        <f>+V1626+Y1626</f>
        <v>102000</v>
      </c>
      <c r="U1626" s="633" t="s">
        <v>98</v>
      </c>
      <c r="V1626" s="346">
        <v>86700</v>
      </c>
      <c r="W1626" s="346" t="s">
        <v>98</v>
      </c>
      <c r="X1626" s="346" t="s">
        <v>98</v>
      </c>
      <c r="Y1626" s="280">
        <v>15300</v>
      </c>
      <c r="Z1626" s="346" t="s">
        <v>98</v>
      </c>
      <c r="AA1626" s="346" t="s">
        <v>98</v>
      </c>
      <c r="AB1626" s="280">
        <v>18000</v>
      </c>
      <c r="AC1626" s="273" t="s">
        <v>80</v>
      </c>
      <c r="AD1626" s="273" t="s">
        <v>98</v>
      </c>
      <c r="AE1626" s="346">
        <f>+V1626+Y1626</f>
        <v>102000</v>
      </c>
      <c r="AF1626" s="225" t="s">
        <v>98</v>
      </c>
      <c r="AG1626" s="273" t="s">
        <v>33</v>
      </c>
      <c r="AH1626" s="232" t="s">
        <v>251</v>
      </c>
      <c r="AI1626" s="232" t="s">
        <v>253</v>
      </c>
      <c r="AJ1626" s="225"/>
    </row>
    <row r="1627" spans="2:36" ht="68.7" customHeight="1" x14ac:dyDescent="0.3">
      <c r="B1627" s="256"/>
      <c r="C1627" s="225"/>
      <c r="D1627" s="241"/>
      <c r="E1627" s="241"/>
      <c r="F1627" s="227"/>
      <c r="G1627" s="318"/>
      <c r="H1627" s="241"/>
      <c r="I1627" s="225"/>
      <c r="J1627" s="11" t="s">
        <v>116</v>
      </c>
      <c r="K1627" s="7" t="s">
        <v>117</v>
      </c>
      <c r="L1627" s="7" t="s">
        <v>85</v>
      </c>
      <c r="M1627" s="7">
        <v>2</v>
      </c>
      <c r="N1627" s="347"/>
      <c r="O1627" s="241"/>
      <c r="P1627" s="241"/>
      <c r="Q1627" s="241"/>
      <c r="R1627" s="241"/>
      <c r="S1627" s="225"/>
      <c r="T1627" s="345"/>
      <c r="U1627" s="633"/>
      <c r="V1627" s="346"/>
      <c r="W1627" s="346"/>
      <c r="X1627" s="346"/>
      <c r="Y1627" s="281"/>
      <c r="Z1627" s="346"/>
      <c r="AA1627" s="346"/>
      <c r="AB1627" s="281"/>
      <c r="AC1627" s="273"/>
      <c r="AD1627" s="273"/>
      <c r="AE1627" s="273"/>
      <c r="AF1627" s="225"/>
      <c r="AG1627" s="273"/>
      <c r="AH1627" s="233"/>
      <c r="AI1627" s="233"/>
      <c r="AJ1627" s="225"/>
    </row>
    <row r="1628" spans="2:36" ht="68.7" customHeight="1" x14ac:dyDescent="0.3">
      <c r="B1628" s="274"/>
      <c r="C1628" s="225"/>
      <c r="D1628" s="241"/>
      <c r="E1628" s="241"/>
      <c r="F1628" s="227"/>
      <c r="G1628" s="318"/>
      <c r="H1628" s="241"/>
      <c r="I1628" s="225"/>
      <c r="J1628" s="11" t="s">
        <v>209</v>
      </c>
      <c r="K1628" s="7" t="s">
        <v>118</v>
      </c>
      <c r="L1628" s="7" t="s">
        <v>119</v>
      </c>
      <c r="M1628" s="7">
        <v>2</v>
      </c>
      <c r="N1628" s="347"/>
      <c r="O1628" s="241"/>
      <c r="P1628" s="241"/>
      <c r="Q1628" s="241"/>
      <c r="R1628" s="241"/>
      <c r="S1628" s="225"/>
      <c r="T1628" s="345"/>
      <c r="U1628" s="633"/>
      <c r="V1628" s="346"/>
      <c r="W1628" s="346"/>
      <c r="X1628" s="346"/>
      <c r="Y1628" s="281"/>
      <c r="Z1628" s="346"/>
      <c r="AA1628" s="346"/>
      <c r="AB1628" s="281"/>
      <c r="AC1628" s="273"/>
      <c r="AD1628" s="273"/>
      <c r="AE1628" s="273"/>
      <c r="AF1628" s="225"/>
      <c r="AG1628" s="273"/>
      <c r="AH1628" s="233"/>
      <c r="AI1628" s="233"/>
      <c r="AJ1628" s="225"/>
    </row>
    <row r="1629" spans="2:36" ht="68.7" customHeight="1" x14ac:dyDescent="0.3">
      <c r="B1629" s="274"/>
      <c r="C1629" s="225"/>
      <c r="D1629" s="242"/>
      <c r="E1629" s="242"/>
      <c r="F1629" s="227"/>
      <c r="G1629" s="318"/>
      <c r="H1629" s="242"/>
      <c r="I1629" s="225"/>
      <c r="J1629" s="11" t="s">
        <v>120</v>
      </c>
      <c r="K1629" s="7" t="s">
        <v>121</v>
      </c>
      <c r="L1629" s="7" t="s">
        <v>119</v>
      </c>
      <c r="M1629" s="7">
        <v>2</v>
      </c>
      <c r="N1629" s="347"/>
      <c r="O1629" s="242"/>
      <c r="P1629" s="242"/>
      <c r="Q1629" s="242"/>
      <c r="R1629" s="242"/>
      <c r="S1629" s="225"/>
      <c r="T1629" s="345"/>
      <c r="U1629" s="633"/>
      <c r="V1629" s="346"/>
      <c r="W1629" s="346"/>
      <c r="X1629" s="346"/>
      <c r="Y1629" s="282"/>
      <c r="Z1629" s="346"/>
      <c r="AA1629" s="346"/>
      <c r="AB1629" s="282"/>
      <c r="AC1629" s="273"/>
      <c r="AD1629" s="273"/>
      <c r="AE1629" s="273"/>
      <c r="AF1629" s="225"/>
      <c r="AG1629" s="273"/>
      <c r="AH1629" s="234"/>
      <c r="AI1629" s="234"/>
      <c r="AJ1629" s="225"/>
    </row>
    <row r="1630" spans="2:36" ht="68.7" customHeight="1" x14ac:dyDescent="0.3">
      <c r="B1630" s="256" t="s">
        <v>1143</v>
      </c>
      <c r="C1630" s="225" t="s">
        <v>889</v>
      </c>
      <c r="D1630" s="261" t="s">
        <v>66</v>
      </c>
      <c r="E1630" s="261" t="s">
        <v>67</v>
      </c>
      <c r="F1630" s="227" t="s">
        <v>132</v>
      </c>
      <c r="G1630" s="318" t="s">
        <v>707</v>
      </c>
      <c r="H1630" s="261" t="s">
        <v>70</v>
      </c>
      <c r="I1630" s="225" t="s">
        <v>98</v>
      </c>
      <c r="J1630" s="11" t="s">
        <v>113</v>
      </c>
      <c r="K1630" s="7" t="s">
        <v>114</v>
      </c>
      <c r="L1630" s="7" t="s">
        <v>115</v>
      </c>
      <c r="M1630" s="7">
        <v>3</v>
      </c>
      <c r="N1630" s="347" t="s">
        <v>710</v>
      </c>
      <c r="O1630" s="261" t="s">
        <v>293</v>
      </c>
      <c r="P1630" s="261" t="s">
        <v>75</v>
      </c>
      <c r="Q1630" s="261" t="s">
        <v>76</v>
      </c>
      <c r="R1630" s="261" t="s">
        <v>77</v>
      </c>
      <c r="S1630" s="225" t="s">
        <v>109</v>
      </c>
      <c r="T1630" s="345">
        <f>+V1630+Y1630</f>
        <v>153086.39999999999</v>
      </c>
      <c r="U1630" s="363" t="s">
        <v>98</v>
      </c>
      <c r="V1630" s="273">
        <v>130123.45</v>
      </c>
      <c r="W1630" s="273" t="s">
        <v>98</v>
      </c>
      <c r="X1630" s="273" t="s">
        <v>98</v>
      </c>
      <c r="Y1630" s="232">
        <v>22962.95</v>
      </c>
      <c r="Z1630" s="273" t="s">
        <v>98</v>
      </c>
      <c r="AA1630" s="273" t="s">
        <v>98</v>
      </c>
      <c r="AB1630" s="232">
        <v>27015.25</v>
      </c>
      <c r="AC1630" s="273" t="s">
        <v>80</v>
      </c>
      <c r="AD1630" s="273" t="s">
        <v>98</v>
      </c>
      <c r="AE1630" s="346">
        <f>+V1630+Y1630</f>
        <v>153086.39999999999</v>
      </c>
      <c r="AF1630" s="225" t="s">
        <v>98</v>
      </c>
      <c r="AG1630" s="273" t="s">
        <v>33</v>
      </c>
      <c r="AH1630" s="232" t="s">
        <v>167</v>
      </c>
      <c r="AI1630" s="232" t="s">
        <v>233</v>
      </c>
      <c r="AJ1630" s="225"/>
    </row>
    <row r="1631" spans="2:36" ht="68.7" customHeight="1" x14ac:dyDescent="0.3">
      <c r="B1631" s="256"/>
      <c r="C1631" s="225"/>
      <c r="D1631" s="241"/>
      <c r="E1631" s="241"/>
      <c r="F1631" s="227"/>
      <c r="G1631" s="318"/>
      <c r="H1631" s="241"/>
      <c r="I1631" s="225"/>
      <c r="J1631" s="11" t="s">
        <v>116</v>
      </c>
      <c r="K1631" s="7" t="s">
        <v>117</v>
      </c>
      <c r="L1631" s="7" t="s">
        <v>85</v>
      </c>
      <c r="M1631" s="7">
        <v>3</v>
      </c>
      <c r="N1631" s="347"/>
      <c r="O1631" s="241"/>
      <c r="P1631" s="241"/>
      <c r="Q1631" s="241"/>
      <c r="R1631" s="241"/>
      <c r="S1631" s="225"/>
      <c r="T1631" s="225"/>
      <c r="U1631" s="286"/>
      <c r="V1631" s="273"/>
      <c r="W1631" s="273"/>
      <c r="X1631" s="273"/>
      <c r="Y1631" s="233"/>
      <c r="Z1631" s="273"/>
      <c r="AA1631" s="273"/>
      <c r="AB1631" s="233"/>
      <c r="AC1631" s="273"/>
      <c r="AD1631" s="273"/>
      <c r="AE1631" s="273"/>
      <c r="AF1631" s="225"/>
      <c r="AG1631" s="273"/>
      <c r="AH1631" s="233"/>
      <c r="AI1631" s="233"/>
      <c r="AJ1631" s="225"/>
    </row>
    <row r="1632" spans="2:36" ht="68.7" customHeight="1" x14ac:dyDescent="0.3">
      <c r="B1632" s="274"/>
      <c r="C1632" s="225"/>
      <c r="D1632" s="241"/>
      <c r="E1632" s="241"/>
      <c r="F1632" s="227"/>
      <c r="G1632" s="318"/>
      <c r="H1632" s="241"/>
      <c r="I1632" s="225"/>
      <c r="J1632" s="11" t="s">
        <v>209</v>
      </c>
      <c r="K1632" s="7" t="s">
        <v>118</v>
      </c>
      <c r="L1632" s="7" t="s">
        <v>119</v>
      </c>
      <c r="M1632" s="7">
        <v>3</v>
      </c>
      <c r="N1632" s="347"/>
      <c r="O1632" s="241"/>
      <c r="P1632" s="241"/>
      <c r="Q1632" s="241"/>
      <c r="R1632" s="241"/>
      <c r="S1632" s="225"/>
      <c r="T1632" s="225"/>
      <c r="U1632" s="286"/>
      <c r="V1632" s="273"/>
      <c r="W1632" s="273"/>
      <c r="X1632" s="273"/>
      <c r="Y1632" s="233"/>
      <c r="Z1632" s="273"/>
      <c r="AA1632" s="273"/>
      <c r="AB1632" s="233"/>
      <c r="AC1632" s="273"/>
      <c r="AD1632" s="273"/>
      <c r="AE1632" s="273"/>
      <c r="AF1632" s="225"/>
      <c r="AG1632" s="273"/>
      <c r="AH1632" s="233"/>
      <c r="AI1632" s="233"/>
      <c r="AJ1632" s="225"/>
    </row>
    <row r="1633" spans="1:36" ht="68.7" customHeight="1" x14ac:dyDescent="0.3">
      <c r="B1633" s="274"/>
      <c r="C1633" s="225"/>
      <c r="D1633" s="242"/>
      <c r="E1633" s="242"/>
      <c r="F1633" s="227"/>
      <c r="G1633" s="318"/>
      <c r="H1633" s="242"/>
      <c r="I1633" s="225"/>
      <c r="J1633" s="11" t="s">
        <v>120</v>
      </c>
      <c r="K1633" s="7" t="s">
        <v>121</v>
      </c>
      <c r="L1633" s="7" t="s">
        <v>119</v>
      </c>
      <c r="M1633" s="7">
        <v>3</v>
      </c>
      <c r="N1633" s="347"/>
      <c r="O1633" s="242"/>
      <c r="P1633" s="242"/>
      <c r="Q1633" s="242"/>
      <c r="R1633" s="242"/>
      <c r="S1633" s="225"/>
      <c r="T1633" s="225"/>
      <c r="U1633" s="286"/>
      <c r="V1633" s="273"/>
      <c r="W1633" s="273"/>
      <c r="X1633" s="273"/>
      <c r="Y1633" s="234"/>
      <c r="Z1633" s="273"/>
      <c r="AA1633" s="273"/>
      <c r="AB1633" s="234"/>
      <c r="AC1633" s="273"/>
      <c r="AD1633" s="273"/>
      <c r="AE1633" s="273"/>
      <c r="AF1633" s="225"/>
      <c r="AG1633" s="273"/>
      <c r="AH1633" s="234"/>
      <c r="AI1633" s="234"/>
      <c r="AJ1633" s="225"/>
    </row>
    <row r="1634" spans="1:36" ht="68.7" customHeight="1" x14ac:dyDescent="0.3">
      <c r="B1634" s="274" t="s">
        <v>1144</v>
      </c>
      <c r="C1634" s="261" t="s">
        <v>887</v>
      </c>
      <c r="D1634" s="261" t="s">
        <v>88</v>
      </c>
      <c r="E1634" s="311" t="s">
        <v>67</v>
      </c>
      <c r="F1634" s="318" t="s">
        <v>134</v>
      </c>
      <c r="G1634" s="359" t="s">
        <v>990</v>
      </c>
      <c r="H1634" s="261" t="s">
        <v>70</v>
      </c>
      <c r="I1634" s="225" t="s">
        <v>98</v>
      </c>
      <c r="J1634" s="11" t="s">
        <v>712</v>
      </c>
      <c r="K1634" s="80" t="s">
        <v>713</v>
      </c>
      <c r="L1634" s="87" t="s">
        <v>718</v>
      </c>
      <c r="M1634" s="52">
        <v>40</v>
      </c>
      <c r="N1634" s="273" t="s">
        <v>710</v>
      </c>
      <c r="O1634" s="261" t="s">
        <v>288</v>
      </c>
      <c r="P1634" s="261" t="s">
        <v>75</v>
      </c>
      <c r="Q1634" s="261" t="s">
        <v>76</v>
      </c>
      <c r="R1634" s="261" t="s">
        <v>77</v>
      </c>
      <c r="S1634" s="225" t="s">
        <v>109</v>
      </c>
      <c r="T1634" s="345">
        <f>+V1634+Y1634</f>
        <v>122009.23999999999</v>
      </c>
      <c r="U1634" s="345" t="s">
        <v>98</v>
      </c>
      <c r="V1634" s="273">
        <v>103707.87</v>
      </c>
      <c r="W1634" s="273" t="s">
        <v>98</v>
      </c>
      <c r="X1634" s="273" t="s">
        <v>98</v>
      </c>
      <c r="Y1634" s="232">
        <v>18301.37</v>
      </c>
      <c r="Z1634" s="273" t="s">
        <v>98</v>
      </c>
      <c r="AA1634" s="273" t="s">
        <v>98</v>
      </c>
      <c r="AB1634" s="232">
        <v>9892.64</v>
      </c>
      <c r="AC1634" s="273" t="s">
        <v>149</v>
      </c>
      <c r="AD1634" s="273" t="s">
        <v>98</v>
      </c>
      <c r="AE1634" s="346">
        <f>+V1634+Y1634</f>
        <v>122009.23999999999</v>
      </c>
      <c r="AF1634" s="225" t="s">
        <v>98</v>
      </c>
      <c r="AG1634" s="273" t="s">
        <v>33</v>
      </c>
      <c r="AH1634" s="232" t="s">
        <v>167</v>
      </c>
      <c r="AI1634" s="232" t="s">
        <v>1176</v>
      </c>
      <c r="AJ1634" s="225"/>
    </row>
    <row r="1635" spans="1:36" ht="68.7" customHeight="1" x14ac:dyDescent="0.3">
      <c r="B1635" s="274"/>
      <c r="C1635" s="241"/>
      <c r="D1635" s="241"/>
      <c r="E1635" s="249"/>
      <c r="F1635" s="318"/>
      <c r="G1635" s="359"/>
      <c r="H1635" s="241"/>
      <c r="I1635" s="225"/>
      <c r="J1635" s="11" t="s">
        <v>111</v>
      </c>
      <c r="K1635" s="80" t="s">
        <v>715</v>
      </c>
      <c r="L1635" s="7" t="s">
        <v>85</v>
      </c>
      <c r="M1635" s="52">
        <v>2</v>
      </c>
      <c r="N1635" s="273"/>
      <c r="O1635" s="241"/>
      <c r="P1635" s="241"/>
      <c r="Q1635" s="241"/>
      <c r="R1635" s="241"/>
      <c r="S1635" s="225"/>
      <c r="T1635" s="225"/>
      <c r="U1635" s="345"/>
      <c r="V1635" s="273"/>
      <c r="W1635" s="273"/>
      <c r="X1635" s="273"/>
      <c r="Y1635" s="233"/>
      <c r="Z1635" s="273"/>
      <c r="AA1635" s="273"/>
      <c r="AB1635" s="233"/>
      <c r="AC1635" s="273"/>
      <c r="AD1635" s="273"/>
      <c r="AE1635" s="273"/>
      <c r="AF1635" s="225"/>
      <c r="AG1635" s="273"/>
      <c r="AH1635" s="233"/>
      <c r="AI1635" s="233"/>
      <c r="AJ1635" s="225"/>
    </row>
    <row r="1636" spans="1:36" ht="68.7" customHeight="1" x14ac:dyDescent="0.3">
      <c r="B1636" s="274"/>
      <c r="C1636" s="242"/>
      <c r="D1636" s="242"/>
      <c r="E1636" s="249"/>
      <c r="F1636" s="486"/>
      <c r="G1636" s="469"/>
      <c r="H1636" s="242"/>
      <c r="I1636" s="261"/>
      <c r="J1636" s="28" t="s">
        <v>127</v>
      </c>
      <c r="K1636" s="53" t="s">
        <v>641</v>
      </c>
      <c r="L1636" s="14" t="s">
        <v>85</v>
      </c>
      <c r="M1636" s="7">
        <v>55</v>
      </c>
      <c r="N1636" s="232"/>
      <c r="O1636" s="241"/>
      <c r="P1636" s="241"/>
      <c r="Q1636" s="241"/>
      <c r="R1636" s="241"/>
      <c r="S1636" s="261"/>
      <c r="T1636" s="261"/>
      <c r="U1636" s="409"/>
      <c r="V1636" s="273"/>
      <c r="W1636" s="232"/>
      <c r="X1636" s="232"/>
      <c r="Y1636" s="233"/>
      <c r="Z1636" s="232"/>
      <c r="AA1636" s="232"/>
      <c r="AB1636" s="233"/>
      <c r="AC1636" s="232"/>
      <c r="AD1636" s="232"/>
      <c r="AE1636" s="232"/>
      <c r="AF1636" s="261"/>
      <c r="AG1636" s="232"/>
      <c r="AH1636" s="233"/>
      <c r="AI1636" s="233"/>
      <c r="AJ1636" s="261"/>
    </row>
    <row r="1637" spans="1:36" ht="68.7" customHeight="1" x14ac:dyDescent="0.3">
      <c r="B1637" s="468" t="s">
        <v>816</v>
      </c>
      <c r="C1637" s="261" t="s">
        <v>821</v>
      </c>
      <c r="D1637" s="261" t="s">
        <v>66</v>
      </c>
      <c r="E1637" s="311" t="s">
        <v>67</v>
      </c>
      <c r="F1637" s="318" t="s">
        <v>134</v>
      </c>
      <c r="G1637" s="359" t="s">
        <v>990</v>
      </c>
      <c r="H1637" s="261" t="s">
        <v>70</v>
      </c>
      <c r="I1637" s="225" t="s">
        <v>98</v>
      </c>
      <c r="J1637" s="11" t="s">
        <v>712</v>
      </c>
      <c r="K1637" s="80" t="s">
        <v>713</v>
      </c>
      <c r="L1637" s="87" t="s">
        <v>718</v>
      </c>
      <c r="M1637" s="7">
        <v>40</v>
      </c>
      <c r="N1637" s="273" t="s">
        <v>710</v>
      </c>
      <c r="O1637" s="261" t="s">
        <v>819</v>
      </c>
      <c r="P1637" s="261" t="s">
        <v>75</v>
      </c>
      <c r="Q1637" s="261" t="s">
        <v>76</v>
      </c>
      <c r="R1637" s="261" t="s">
        <v>77</v>
      </c>
      <c r="S1637" s="225" t="s">
        <v>109</v>
      </c>
      <c r="T1637" s="345">
        <f>+V1637+Y1637</f>
        <v>337730.91000000003</v>
      </c>
      <c r="U1637" s="409">
        <f>+T1637/M1638</f>
        <v>42216.363750000004</v>
      </c>
      <c r="V1637" s="334">
        <v>287071.27</v>
      </c>
      <c r="W1637" s="273" t="s">
        <v>98</v>
      </c>
      <c r="X1637" s="273" t="s">
        <v>98</v>
      </c>
      <c r="Y1637" s="267">
        <v>50659.64</v>
      </c>
      <c r="Z1637" s="273" t="s">
        <v>98</v>
      </c>
      <c r="AA1637" s="273" t="s">
        <v>98</v>
      </c>
      <c r="AB1637" s="334">
        <v>59646.32</v>
      </c>
      <c r="AC1637" s="232" t="s">
        <v>149</v>
      </c>
      <c r="AD1637" s="273" t="s">
        <v>98</v>
      </c>
      <c r="AE1637" s="346">
        <f>+V1637+Y1637</f>
        <v>337730.91000000003</v>
      </c>
      <c r="AF1637" s="225" t="s">
        <v>98</v>
      </c>
      <c r="AG1637" s="273" t="s">
        <v>33</v>
      </c>
      <c r="AH1637" s="381" t="s">
        <v>158</v>
      </c>
      <c r="AI1637" s="381" t="s">
        <v>176</v>
      </c>
      <c r="AJ1637" s="261"/>
    </row>
    <row r="1638" spans="1:36" ht="68.7" customHeight="1" x14ac:dyDescent="0.3">
      <c r="B1638" s="452"/>
      <c r="C1638" s="241"/>
      <c r="D1638" s="241"/>
      <c r="E1638" s="249"/>
      <c r="F1638" s="318"/>
      <c r="G1638" s="359"/>
      <c r="H1638" s="241"/>
      <c r="I1638" s="225"/>
      <c r="J1638" s="11" t="s">
        <v>111</v>
      </c>
      <c r="K1638" s="80" t="s">
        <v>715</v>
      </c>
      <c r="L1638" s="7" t="s">
        <v>85</v>
      </c>
      <c r="M1638" s="7">
        <v>8</v>
      </c>
      <c r="N1638" s="273"/>
      <c r="O1638" s="241"/>
      <c r="P1638" s="241"/>
      <c r="Q1638" s="241"/>
      <c r="R1638" s="241"/>
      <c r="S1638" s="225"/>
      <c r="T1638" s="225"/>
      <c r="U1638" s="442"/>
      <c r="V1638" s="335"/>
      <c r="W1638" s="273"/>
      <c r="X1638" s="273"/>
      <c r="Y1638" s="268"/>
      <c r="Z1638" s="273"/>
      <c r="AA1638" s="273"/>
      <c r="AB1638" s="335"/>
      <c r="AC1638" s="233"/>
      <c r="AD1638" s="273"/>
      <c r="AE1638" s="273"/>
      <c r="AF1638" s="225"/>
      <c r="AG1638" s="273"/>
      <c r="AH1638" s="381"/>
      <c r="AI1638" s="381"/>
      <c r="AJ1638" s="241"/>
    </row>
    <row r="1639" spans="1:36" ht="68.7" customHeight="1" x14ac:dyDescent="0.3">
      <c r="B1639" s="453"/>
      <c r="C1639" s="242"/>
      <c r="D1639" s="242"/>
      <c r="E1639" s="249"/>
      <c r="F1639" s="486"/>
      <c r="G1639" s="359"/>
      <c r="H1639" s="242"/>
      <c r="I1639" s="225"/>
      <c r="J1639" s="11" t="s">
        <v>127</v>
      </c>
      <c r="K1639" s="80" t="s">
        <v>641</v>
      </c>
      <c r="L1639" s="7" t="s">
        <v>85</v>
      </c>
      <c r="M1639" s="7">
        <v>226</v>
      </c>
      <c r="N1639" s="273"/>
      <c r="O1639" s="242"/>
      <c r="P1639" s="241"/>
      <c r="Q1639" s="241"/>
      <c r="R1639" s="241"/>
      <c r="S1639" s="261"/>
      <c r="T1639" s="261"/>
      <c r="U1639" s="417"/>
      <c r="V1639" s="336"/>
      <c r="W1639" s="232"/>
      <c r="X1639" s="232"/>
      <c r="Y1639" s="269"/>
      <c r="Z1639" s="232"/>
      <c r="AA1639" s="232"/>
      <c r="AB1639" s="336"/>
      <c r="AC1639" s="234"/>
      <c r="AD1639" s="232"/>
      <c r="AE1639" s="232"/>
      <c r="AF1639" s="261"/>
      <c r="AG1639" s="232"/>
      <c r="AH1639" s="381"/>
      <c r="AI1639" s="381"/>
      <c r="AJ1639" s="242"/>
    </row>
    <row r="1640" spans="1:36" ht="68.7" customHeight="1" x14ac:dyDescent="0.3">
      <c r="B1640" s="448" t="s">
        <v>1099</v>
      </c>
      <c r="C1640" s="291" t="s">
        <v>822</v>
      </c>
      <c r="D1640" s="291" t="s">
        <v>66</v>
      </c>
      <c r="E1640" s="305" t="s">
        <v>67</v>
      </c>
      <c r="F1640" s="324" t="s">
        <v>134</v>
      </c>
      <c r="G1640" s="467" t="s">
        <v>1095</v>
      </c>
      <c r="H1640" s="291" t="s">
        <v>70</v>
      </c>
      <c r="I1640" s="266" t="s">
        <v>98</v>
      </c>
      <c r="J1640" s="20" t="s">
        <v>712</v>
      </c>
      <c r="K1640" s="74" t="s">
        <v>713</v>
      </c>
      <c r="L1640" s="91" t="s">
        <v>718</v>
      </c>
      <c r="M1640" s="65">
        <v>40</v>
      </c>
      <c r="N1640" s="314" t="s">
        <v>710</v>
      </c>
      <c r="O1640" s="291" t="s">
        <v>819</v>
      </c>
      <c r="P1640" s="291" t="s">
        <v>75</v>
      </c>
      <c r="Q1640" s="291" t="s">
        <v>76</v>
      </c>
      <c r="R1640" s="291" t="s">
        <v>77</v>
      </c>
      <c r="S1640" s="266" t="s">
        <v>109</v>
      </c>
      <c r="T1640" s="356">
        <f>+V1640+Y1640</f>
        <v>64200</v>
      </c>
      <c r="U1640" s="412">
        <f>+T1640/M1641</f>
        <v>12840</v>
      </c>
      <c r="V1640" s="386">
        <v>54570</v>
      </c>
      <c r="W1640" s="314" t="s">
        <v>98</v>
      </c>
      <c r="X1640" s="314" t="s">
        <v>98</v>
      </c>
      <c r="Y1640" s="386">
        <v>9630</v>
      </c>
      <c r="Z1640" s="314" t="s">
        <v>98</v>
      </c>
      <c r="AA1640" s="314" t="s">
        <v>98</v>
      </c>
      <c r="AB1640" s="386">
        <v>11338.298623367455</v>
      </c>
      <c r="AC1640" s="285" t="s">
        <v>149</v>
      </c>
      <c r="AD1640" s="314" t="s">
        <v>98</v>
      </c>
      <c r="AE1640" s="360">
        <f>+V1640+Y1640</f>
        <v>64200</v>
      </c>
      <c r="AF1640" s="266" t="s">
        <v>98</v>
      </c>
      <c r="AG1640" s="285" t="s">
        <v>33</v>
      </c>
      <c r="AH1640" s="476" t="s">
        <v>158</v>
      </c>
      <c r="AI1640" s="476" t="s">
        <v>176</v>
      </c>
      <c r="AJ1640" s="261"/>
    </row>
    <row r="1641" spans="1:36" ht="68.7" customHeight="1" x14ac:dyDescent="0.3">
      <c r="B1641" s="452"/>
      <c r="C1641" s="289"/>
      <c r="D1641" s="289"/>
      <c r="E1641" s="306"/>
      <c r="F1641" s="324"/>
      <c r="G1641" s="467"/>
      <c r="H1641" s="289"/>
      <c r="I1641" s="266"/>
      <c r="J1641" s="20" t="s">
        <v>111</v>
      </c>
      <c r="K1641" s="74" t="s">
        <v>715</v>
      </c>
      <c r="L1641" s="27" t="s">
        <v>85</v>
      </c>
      <c r="M1641" s="57">
        <v>5</v>
      </c>
      <c r="N1641" s="314"/>
      <c r="O1641" s="289"/>
      <c r="P1641" s="289"/>
      <c r="Q1641" s="289"/>
      <c r="R1641" s="289"/>
      <c r="S1641" s="266"/>
      <c r="T1641" s="266"/>
      <c r="U1641" s="413"/>
      <c r="V1641" s="387"/>
      <c r="W1641" s="314"/>
      <c r="X1641" s="314"/>
      <c r="Y1641" s="387"/>
      <c r="Z1641" s="314"/>
      <c r="AA1641" s="314"/>
      <c r="AB1641" s="387"/>
      <c r="AC1641" s="296"/>
      <c r="AD1641" s="314"/>
      <c r="AE1641" s="314"/>
      <c r="AF1641" s="266"/>
      <c r="AG1641" s="296"/>
      <c r="AH1641" s="476"/>
      <c r="AI1641" s="476"/>
      <c r="AJ1641" s="241"/>
    </row>
    <row r="1642" spans="1:36" ht="68.7" customHeight="1" x14ac:dyDescent="0.3">
      <c r="B1642" s="453"/>
      <c r="C1642" s="290"/>
      <c r="D1642" s="290"/>
      <c r="E1642" s="306"/>
      <c r="F1642" s="632"/>
      <c r="G1642" s="467"/>
      <c r="H1642" s="290"/>
      <c r="I1642" s="266"/>
      <c r="J1642" s="20" t="s">
        <v>127</v>
      </c>
      <c r="K1642" s="74" t="s">
        <v>641</v>
      </c>
      <c r="L1642" s="27" t="s">
        <v>85</v>
      </c>
      <c r="M1642" s="57">
        <v>50</v>
      </c>
      <c r="N1642" s="314"/>
      <c r="O1642" s="290"/>
      <c r="P1642" s="289"/>
      <c r="Q1642" s="289"/>
      <c r="R1642" s="289"/>
      <c r="S1642" s="291"/>
      <c r="T1642" s="291"/>
      <c r="U1642" s="414"/>
      <c r="V1642" s="388"/>
      <c r="W1642" s="285"/>
      <c r="X1642" s="285"/>
      <c r="Y1642" s="388"/>
      <c r="Z1642" s="285"/>
      <c r="AA1642" s="285"/>
      <c r="AB1642" s="388"/>
      <c r="AC1642" s="297"/>
      <c r="AD1642" s="285"/>
      <c r="AE1642" s="285"/>
      <c r="AF1642" s="291"/>
      <c r="AG1642" s="297"/>
      <c r="AH1642" s="476"/>
      <c r="AI1642" s="476"/>
      <c r="AJ1642" s="242"/>
    </row>
    <row r="1643" spans="1:36" ht="68.7" customHeight="1" x14ac:dyDescent="0.3">
      <c r="B1643" s="468" t="s">
        <v>817</v>
      </c>
      <c r="C1643" s="261" t="s">
        <v>823</v>
      </c>
      <c r="D1643" s="261" t="s">
        <v>66</v>
      </c>
      <c r="E1643" s="227" t="s">
        <v>67</v>
      </c>
      <c r="F1643" s="227" t="s">
        <v>132</v>
      </c>
      <c r="G1643" s="318" t="s">
        <v>707</v>
      </c>
      <c r="H1643" s="261" t="s">
        <v>70</v>
      </c>
      <c r="I1643" s="225" t="s">
        <v>98</v>
      </c>
      <c r="J1643" s="11" t="s">
        <v>113</v>
      </c>
      <c r="K1643" s="7" t="s">
        <v>114</v>
      </c>
      <c r="L1643" s="7" t="s">
        <v>115</v>
      </c>
      <c r="M1643" s="14">
        <v>4</v>
      </c>
      <c r="N1643" s="232" t="s">
        <v>710</v>
      </c>
      <c r="O1643" s="225" t="s">
        <v>820</v>
      </c>
      <c r="P1643" s="261" t="s">
        <v>75</v>
      </c>
      <c r="Q1643" s="261" t="s">
        <v>76</v>
      </c>
      <c r="R1643" s="261" t="s">
        <v>77</v>
      </c>
      <c r="S1643" s="261" t="s">
        <v>109</v>
      </c>
      <c r="T1643" s="409">
        <f>+V1643+Y1643</f>
        <v>226534.28000000003</v>
      </c>
      <c r="U1643" s="409">
        <f>T1643/M1644</f>
        <v>56633.570000000007</v>
      </c>
      <c r="V1643" s="232">
        <v>192554.14</v>
      </c>
      <c r="W1643" s="232" t="s">
        <v>98</v>
      </c>
      <c r="X1643" s="232" t="s">
        <v>98</v>
      </c>
      <c r="Y1643" s="232">
        <v>33980.14</v>
      </c>
      <c r="Z1643" s="232" t="s">
        <v>98</v>
      </c>
      <c r="AA1643" s="232" t="s">
        <v>98</v>
      </c>
      <c r="AB1643" s="383">
        <v>40007.998859865867</v>
      </c>
      <c r="AC1643" s="232" t="s">
        <v>80</v>
      </c>
      <c r="AD1643" s="261" t="s">
        <v>98</v>
      </c>
      <c r="AE1643" s="280">
        <f>+V1643+Y1643</f>
        <v>226534.28000000003</v>
      </c>
      <c r="AF1643" s="261" t="s">
        <v>98</v>
      </c>
      <c r="AG1643" s="232" t="s">
        <v>33</v>
      </c>
      <c r="AH1643" s="334" t="s">
        <v>897</v>
      </c>
      <c r="AI1643" s="334" t="s">
        <v>176</v>
      </c>
      <c r="AJ1643" s="261"/>
    </row>
    <row r="1644" spans="1:36" ht="68.7" customHeight="1" x14ac:dyDescent="0.3">
      <c r="B1644" s="452"/>
      <c r="C1644" s="241"/>
      <c r="D1644" s="241"/>
      <c r="E1644" s="227"/>
      <c r="F1644" s="227"/>
      <c r="G1644" s="318"/>
      <c r="H1644" s="241"/>
      <c r="I1644" s="225"/>
      <c r="J1644" s="11" t="s">
        <v>116</v>
      </c>
      <c r="K1644" s="7" t="s">
        <v>117</v>
      </c>
      <c r="L1644" s="7" t="s">
        <v>85</v>
      </c>
      <c r="M1644" s="14">
        <v>4</v>
      </c>
      <c r="N1644" s="233"/>
      <c r="O1644" s="225"/>
      <c r="P1644" s="241"/>
      <c r="Q1644" s="241"/>
      <c r="R1644" s="241"/>
      <c r="S1644" s="241"/>
      <c r="T1644" s="442"/>
      <c r="U1644" s="442"/>
      <c r="V1644" s="233"/>
      <c r="W1644" s="233"/>
      <c r="X1644" s="233"/>
      <c r="Y1644" s="233"/>
      <c r="Z1644" s="233"/>
      <c r="AA1644" s="233"/>
      <c r="AB1644" s="384"/>
      <c r="AC1644" s="233"/>
      <c r="AD1644" s="241"/>
      <c r="AE1644" s="281"/>
      <c r="AF1644" s="241"/>
      <c r="AG1644" s="233"/>
      <c r="AH1644" s="335"/>
      <c r="AI1644" s="335"/>
      <c r="AJ1644" s="241"/>
    </row>
    <row r="1645" spans="1:36" ht="68.7" customHeight="1" x14ac:dyDescent="0.3">
      <c r="B1645" s="452"/>
      <c r="C1645" s="241"/>
      <c r="D1645" s="241"/>
      <c r="E1645" s="227"/>
      <c r="F1645" s="227"/>
      <c r="G1645" s="318"/>
      <c r="H1645" s="241"/>
      <c r="I1645" s="225"/>
      <c r="J1645" s="11" t="s">
        <v>209</v>
      </c>
      <c r="K1645" s="7" t="s">
        <v>118</v>
      </c>
      <c r="L1645" s="7" t="s">
        <v>119</v>
      </c>
      <c r="M1645" s="14">
        <v>4</v>
      </c>
      <c r="N1645" s="233"/>
      <c r="O1645" s="225"/>
      <c r="P1645" s="241"/>
      <c r="Q1645" s="241"/>
      <c r="R1645" s="241"/>
      <c r="S1645" s="241"/>
      <c r="T1645" s="442"/>
      <c r="U1645" s="442"/>
      <c r="V1645" s="233"/>
      <c r="W1645" s="233"/>
      <c r="X1645" s="233"/>
      <c r="Y1645" s="233"/>
      <c r="Z1645" s="233"/>
      <c r="AA1645" s="233"/>
      <c r="AB1645" s="384"/>
      <c r="AC1645" s="233"/>
      <c r="AD1645" s="241"/>
      <c r="AE1645" s="281"/>
      <c r="AF1645" s="241"/>
      <c r="AG1645" s="233"/>
      <c r="AH1645" s="335"/>
      <c r="AI1645" s="335"/>
      <c r="AJ1645" s="241"/>
    </row>
    <row r="1646" spans="1:36" ht="68.7" customHeight="1" x14ac:dyDescent="0.3">
      <c r="A1646" s="93"/>
      <c r="B1646" s="453"/>
      <c r="C1646" s="242"/>
      <c r="D1646" s="242"/>
      <c r="E1646" s="227"/>
      <c r="F1646" s="227"/>
      <c r="G1646" s="318"/>
      <c r="H1646" s="242"/>
      <c r="I1646" s="225"/>
      <c r="J1646" s="11" t="s">
        <v>120</v>
      </c>
      <c r="K1646" s="7" t="s">
        <v>121</v>
      </c>
      <c r="L1646" s="7" t="s">
        <v>119</v>
      </c>
      <c r="M1646" s="14">
        <v>4</v>
      </c>
      <c r="N1646" s="234"/>
      <c r="O1646" s="225"/>
      <c r="P1646" s="242"/>
      <c r="Q1646" s="242"/>
      <c r="R1646" s="242"/>
      <c r="S1646" s="242"/>
      <c r="T1646" s="417"/>
      <c r="U1646" s="417"/>
      <c r="V1646" s="234"/>
      <c r="W1646" s="234"/>
      <c r="X1646" s="234"/>
      <c r="Y1646" s="234"/>
      <c r="Z1646" s="234"/>
      <c r="AA1646" s="234"/>
      <c r="AB1646" s="385"/>
      <c r="AC1646" s="234"/>
      <c r="AD1646" s="242"/>
      <c r="AE1646" s="282"/>
      <c r="AF1646" s="242"/>
      <c r="AG1646" s="234"/>
      <c r="AH1646" s="336"/>
      <c r="AI1646" s="336"/>
      <c r="AJ1646" s="242"/>
    </row>
    <row r="1647" spans="1:36" ht="68.7" customHeight="1" x14ac:dyDescent="0.3">
      <c r="B1647" s="344" t="s">
        <v>818</v>
      </c>
      <c r="C1647" s="225" t="s">
        <v>824</v>
      </c>
      <c r="D1647" s="225" t="s">
        <v>66</v>
      </c>
      <c r="E1647" s="227" t="s">
        <v>67</v>
      </c>
      <c r="F1647" s="318" t="s">
        <v>134</v>
      </c>
      <c r="G1647" s="359" t="s">
        <v>990</v>
      </c>
      <c r="H1647" s="225" t="s">
        <v>70</v>
      </c>
      <c r="I1647" s="225" t="s">
        <v>98</v>
      </c>
      <c r="J1647" s="11" t="s">
        <v>712</v>
      </c>
      <c r="K1647" s="80" t="s">
        <v>713</v>
      </c>
      <c r="L1647" s="87" t="s">
        <v>718</v>
      </c>
      <c r="M1647" s="7">
        <v>40</v>
      </c>
      <c r="N1647" s="273" t="s">
        <v>710</v>
      </c>
      <c r="O1647" s="225" t="s">
        <v>819</v>
      </c>
      <c r="P1647" s="225" t="s">
        <v>75</v>
      </c>
      <c r="Q1647" s="225" t="s">
        <v>76</v>
      </c>
      <c r="R1647" s="225" t="s">
        <v>77</v>
      </c>
      <c r="S1647" s="225" t="s">
        <v>109</v>
      </c>
      <c r="T1647" s="345">
        <f>+V1647+Y1647</f>
        <v>126649.09</v>
      </c>
      <c r="U1647" s="345">
        <f>+T1647/M1648</f>
        <v>42216.363333333335</v>
      </c>
      <c r="V1647" s="273">
        <v>107651.73</v>
      </c>
      <c r="W1647" s="273" t="s">
        <v>98</v>
      </c>
      <c r="X1647" s="273" t="s">
        <v>98</v>
      </c>
      <c r="Y1647" s="273">
        <v>18997.36</v>
      </c>
      <c r="Z1647" s="273" t="s">
        <v>98</v>
      </c>
      <c r="AA1647" s="273" t="s">
        <v>98</v>
      </c>
      <c r="AB1647" s="315">
        <v>22367.37</v>
      </c>
      <c r="AC1647" s="273" t="s">
        <v>149</v>
      </c>
      <c r="AD1647" s="225" t="s">
        <v>98</v>
      </c>
      <c r="AE1647" s="346">
        <f>+V1647+Y1647</f>
        <v>126649.09</v>
      </c>
      <c r="AF1647" s="225" t="s">
        <v>98</v>
      </c>
      <c r="AG1647" s="273" t="s">
        <v>33</v>
      </c>
      <c r="AH1647" s="381" t="s">
        <v>233</v>
      </c>
      <c r="AI1647" s="381" t="s">
        <v>407</v>
      </c>
      <c r="AJ1647" s="225"/>
    </row>
    <row r="1648" spans="1:36" ht="68.7" customHeight="1" x14ac:dyDescent="0.3">
      <c r="B1648" s="452"/>
      <c r="C1648" s="241"/>
      <c r="D1648" s="241"/>
      <c r="E1648" s="265"/>
      <c r="F1648" s="488"/>
      <c r="G1648" s="485"/>
      <c r="H1648" s="241"/>
      <c r="I1648" s="242"/>
      <c r="J1648" s="72" t="s">
        <v>111</v>
      </c>
      <c r="K1648" s="55" t="s">
        <v>715</v>
      </c>
      <c r="L1648" s="22" t="s">
        <v>85</v>
      </c>
      <c r="M1648" s="16">
        <v>3</v>
      </c>
      <c r="N1648" s="234"/>
      <c r="O1648" s="241"/>
      <c r="P1648" s="241"/>
      <c r="Q1648" s="241"/>
      <c r="R1648" s="241"/>
      <c r="S1648" s="241"/>
      <c r="T1648" s="442"/>
      <c r="U1648" s="442"/>
      <c r="V1648" s="233"/>
      <c r="W1648" s="234"/>
      <c r="X1648" s="234"/>
      <c r="Y1648" s="233"/>
      <c r="Z1648" s="234"/>
      <c r="AA1648" s="234"/>
      <c r="AB1648" s="384"/>
      <c r="AC1648" s="233"/>
      <c r="AD1648" s="241"/>
      <c r="AE1648" s="234"/>
      <c r="AF1648" s="241"/>
      <c r="AG1648" s="233"/>
      <c r="AH1648" s="382"/>
      <c r="AI1648" s="382"/>
      <c r="AJ1648" s="241"/>
    </row>
    <row r="1649" spans="2:36" ht="68.7" customHeight="1" x14ac:dyDescent="0.3">
      <c r="B1649" s="453"/>
      <c r="C1649" s="242"/>
      <c r="D1649" s="242"/>
      <c r="E1649" s="227"/>
      <c r="F1649" s="486"/>
      <c r="G1649" s="359"/>
      <c r="H1649" s="242"/>
      <c r="I1649" s="225"/>
      <c r="J1649" s="11" t="s">
        <v>127</v>
      </c>
      <c r="K1649" s="80" t="s">
        <v>641</v>
      </c>
      <c r="L1649" s="7" t="s">
        <v>85</v>
      </c>
      <c r="M1649" s="14">
        <v>84</v>
      </c>
      <c r="N1649" s="273"/>
      <c r="O1649" s="242"/>
      <c r="P1649" s="242"/>
      <c r="Q1649" s="242"/>
      <c r="R1649" s="242"/>
      <c r="S1649" s="242"/>
      <c r="T1649" s="417"/>
      <c r="U1649" s="417"/>
      <c r="V1649" s="234"/>
      <c r="W1649" s="232"/>
      <c r="X1649" s="232"/>
      <c r="Y1649" s="234"/>
      <c r="Z1649" s="232"/>
      <c r="AA1649" s="232"/>
      <c r="AB1649" s="385"/>
      <c r="AC1649" s="234"/>
      <c r="AD1649" s="242"/>
      <c r="AE1649" s="232"/>
      <c r="AF1649" s="242"/>
      <c r="AG1649" s="234"/>
      <c r="AH1649" s="381"/>
      <c r="AI1649" s="381"/>
      <c r="AJ1649" s="242"/>
    </row>
    <row r="1650" spans="2:36" ht="128.1" customHeight="1" x14ac:dyDescent="0.3">
      <c r="B1650" s="468" t="s">
        <v>940</v>
      </c>
      <c r="C1650" s="261" t="s">
        <v>822</v>
      </c>
      <c r="D1650" s="261" t="s">
        <v>66</v>
      </c>
      <c r="E1650" s="311" t="s">
        <v>67</v>
      </c>
      <c r="F1650" s="318" t="s">
        <v>134</v>
      </c>
      <c r="G1650" s="359" t="s">
        <v>990</v>
      </c>
      <c r="H1650" s="261" t="s">
        <v>70</v>
      </c>
      <c r="I1650" s="225" t="s">
        <v>98</v>
      </c>
      <c r="J1650" s="11" t="s">
        <v>712</v>
      </c>
      <c r="K1650" s="80" t="s">
        <v>713</v>
      </c>
      <c r="L1650" s="87" t="s">
        <v>718</v>
      </c>
      <c r="M1650" s="16">
        <v>40</v>
      </c>
      <c r="N1650" s="273" t="s">
        <v>710</v>
      </c>
      <c r="O1650" s="261" t="s">
        <v>819</v>
      </c>
      <c r="P1650" s="261" t="s">
        <v>75</v>
      </c>
      <c r="Q1650" s="261" t="s">
        <v>76</v>
      </c>
      <c r="R1650" s="261" t="s">
        <v>77</v>
      </c>
      <c r="S1650" s="225" t="s">
        <v>109</v>
      </c>
      <c r="T1650" s="345">
        <f>+V1650+Y1650</f>
        <v>64200</v>
      </c>
      <c r="U1650" s="409">
        <f>+T1650/M1651</f>
        <v>12840</v>
      </c>
      <c r="V1650" s="383">
        <v>54570</v>
      </c>
      <c r="W1650" s="273" t="s">
        <v>98</v>
      </c>
      <c r="X1650" s="273" t="s">
        <v>98</v>
      </c>
      <c r="Y1650" s="383">
        <v>9630</v>
      </c>
      <c r="Z1650" s="273" t="s">
        <v>98</v>
      </c>
      <c r="AA1650" s="273" t="s">
        <v>98</v>
      </c>
      <c r="AB1650" s="383">
        <v>11338.298623367455</v>
      </c>
      <c r="AC1650" s="232" t="s">
        <v>149</v>
      </c>
      <c r="AD1650" s="273" t="s">
        <v>98</v>
      </c>
      <c r="AE1650" s="346">
        <f>+V1650+Y1650</f>
        <v>64200</v>
      </c>
      <c r="AF1650" s="225" t="s">
        <v>98</v>
      </c>
      <c r="AG1650" s="232" t="s">
        <v>33</v>
      </c>
      <c r="AH1650" s="381" t="s">
        <v>160</v>
      </c>
      <c r="AI1650" s="381" t="s">
        <v>161</v>
      </c>
      <c r="AJ1650" s="261"/>
    </row>
    <row r="1651" spans="2:36" ht="68.7" customHeight="1" x14ac:dyDescent="0.3">
      <c r="B1651" s="452"/>
      <c r="C1651" s="241"/>
      <c r="D1651" s="241"/>
      <c r="E1651" s="249"/>
      <c r="F1651" s="318"/>
      <c r="G1651" s="359"/>
      <c r="H1651" s="241"/>
      <c r="I1651" s="225"/>
      <c r="J1651" s="11" t="s">
        <v>111</v>
      </c>
      <c r="K1651" s="80" t="s">
        <v>715</v>
      </c>
      <c r="L1651" s="7" t="s">
        <v>85</v>
      </c>
      <c r="M1651" s="14">
        <v>5</v>
      </c>
      <c r="N1651" s="273"/>
      <c r="O1651" s="241"/>
      <c r="P1651" s="241"/>
      <c r="Q1651" s="241"/>
      <c r="R1651" s="241"/>
      <c r="S1651" s="225"/>
      <c r="T1651" s="225"/>
      <c r="U1651" s="442"/>
      <c r="V1651" s="384"/>
      <c r="W1651" s="273"/>
      <c r="X1651" s="273"/>
      <c r="Y1651" s="384"/>
      <c r="Z1651" s="273"/>
      <c r="AA1651" s="273"/>
      <c r="AB1651" s="384"/>
      <c r="AC1651" s="233"/>
      <c r="AD1651" s="273"/>
      <c r="AE1651" s="273"/>
      <c r="AF1651" s="225"/>
      <c r="AG1651" s="233"/>
      <c r="AH1651" s="381"/>
      <c r="AI1651" s="381"/>
      <c r="AJ1651" s="241"/>
    </row>
    <row r="1652" spans="2:36" ht="68.7" customHeight="1" x14ac:dyDescent="0.3">
      <c r="B1652" s="453"/>
      <c r="C1652" s="242"/>
      <c r="D1652" s="242"/>
      <c r="E1652" s="249"/>
      <c r="F1652" s="486"/>
      <c r="G1652" s="359"/>
      <c r="H1652" s="242"/>
      <c r="I1652" s="225"/>
      <c r="J1652" s="11" t="s">
        <v>127</v>
      </c>
      <c r="K1652" s="80" t="s">
        <v>641</v>
      </c>
      <c r="L1652" s="7" t="s">
        <v>85</v>
      </c>
      <c r="M1652" s="14">
        <v>50</v>
      </c>
      <c r="N1652" s="273"/>
      <c r="O1652" s="242"/>
      <c r="P1652" s="241"/>
      <c r="Q1652" s="241"/>
      <c r="R1652" s="241"/>
      <c r="S1652" s="261"/>
      <c r="T1652" s="261"/>
      <c r="U1652" s="417"/>
      <c r="V1652" s="385"/>
      <c r="W1652" s="232"/>
      <c r="X1652" s="232"/>
      <c r="Y1652" s="385"/>
      <c r="Z1652" s="232"/>
      <c r="AA1652" s="232"/>
      <c r="AB1652" s="385"/>
      <c r="AC1652" s="234"/>
      <c r="AD1652" s="232"/>
      <c r="AE1652" s="232"/>
      <c r="AF1652" s="261"/>
      <c r="AG1652" s="234"/>
      <c r="AH1652" s="381"/>
      <c r="AI1652" s="381"/>
      <c r="AJ1652" s="242"/>
    </row>
    <row r="1653" spans="2:36" ht="68.7" customHeight="1" x14ac:dyDescent="0.3">
      <c r="B1653" s="468" t="s">
        <v>1004</v>
      </c>
      <c r="C1653" s="261" t="s">
        <v>821</v>
      </c>
      <c r="D1653" s="261" t="s">
        <v>66</v>
      </c>
      <c r="E1653" s="311" t="s">
        <v>67</v>
      </c>
      <c r="F1653" s="318" t="s">
        <v>134</v>
      </c>
      <c r="G1653" s="359" t="s">
        <v>990</v>
      </c>
      <c r="H1653" s="261" t="s">
        <v>70</v>
      </c>
      <c r="I1653" s="225" t="s">
        <v>98</v>
      </c>
      <c r="J1653" s="11" t="s">
        <v>712</v>
      </c>
      <c r="K1653" s="80" t="s">
        <v>713</v>
      </c>
      <c r="L1653" s="87" t="s">
        <v>718</v>
      </c>
      <c r="M1653" s="7">
        <v>40</v>
      </c>
      <c r="N1653" s="273" t="s">
        <v>710</v>
      </c>
      <c r="O1653" s="261" t="s">
        <v>819</v>
      </c>
      <c r="P1653" s="261" t="s">
        <v>75</v>
      </c>
      <c r="Q1653" s="261" t="s">
        <v>76</v>
      </c>
      <c r="R1653" s="261" t="s">
        <v>77</v>
      </c>
      <c r="S1653" s="225" t="s">
        <v>109</v>
      </c>
      <c r="T1653" s="345">
        <f>+V1653+Y1653</f>
        <v>167639.62000000002</v>
      </c>
      <c r="U1653" s="409">
        <f>+T1653/M1654</f>
        <v>55879.873333333344</v>
      </c>
      <c r="V1653" s="334">
        <v>142493.67000000001</v>
      </c>
      <c r="W1653" s="273" t="s">
        <v>98</v>
      </c>
      <c r="X1653" s="273" t="s">
        <v>98</v>
      </c>
      <c r="Y1653" s="267">
        <v>25145.95</v>
      </c>
      <c r="Z1653" s="273" t="s">
        <v>98</v>
      </c>
      <c r="AA1653" s="273" t="s">
        <v>98</v>
      </c>
      <c r="AB1653" s="334">
        <v>29606.639999999999</v>
      </c>
      <c r="AC1653" s="232" t="s">
        <v>149</v>
      </c>
      <c r="AD1653" s="273" t="s">
        <v>98</v>
      </c>
      <c r="AE1653" s="346">
        <f>+V1653+Y1653</f>
        <v>167639.62000000002</v>
      </c>
      <c r="AF1653" s="225" t="s">
        <v>98</v>
      </c>
      <c r="AG1653" s="273" t="s">
        <v>33</v>
      </c>
      <c r="AH1653" s="658" t="s">
        <v>721</v>
      </c>
      <c r="AI1653" s="381" t="s">
        <v>254</v>
      </c>
      <c r="AJ1653" s="261"/>
    </row>
    <row r="1654" spans="2:36" ht="68.7" customHeight="1" x14ac:dyDescent="0.3">
      <c r="B1654" s="452"/>
      <c r="C1654" s="241"/>
      <c r="D1654" s="241"/>
      <c r="E1654" s="249"/>
      <c r="F1654" s="318"/>
      <c r="G1654" s="359"/>
      <c r="H1654" s="241"/>
      <c r="I1654" s="225"/>
      <c r="J1654" s="11" t="s">
        <v>111</v>
      </c>
      <c r="K1654" s="80" t="s">
        <v>715</v>
      </c>
      <c r="L1654" s="7" t="s">
        <v>85</v>
      </c>
      <c r="M1654" s="7">
        <v>3</v>
      </c>
      <c r="N1654" s="273"/>
      <c r="O1654" s="241"/>
      <c r="P1654" s="241"/>
      <c r="Q1654" s="241"/>
      <c r="R1654" s="241"/>
      <c r="S1654" s="225"/>
      <c r="T1654" s="225"/>
      <c r="U1654" s="442"/>
      <c r="V1654" s="335"/>
      <c r="W1654" s="273"/>
      <c r="X1654" s="273"/>
      <c r="Y1654" s="268"/>
      <c r="Z1654" s="273"/>
      <c r="AA1654" s="273"/>
      <c r="AB1654" s="335"/>
      <c r="AC1654" s="233"/>
      <c r="AD1654" s="273"/>
      <c r="AE1654" s="273"/>
      <c r="AF1654" s="225"/>
      <c r="AG1654" s="273"/>
      <c r="AH1654" s="381"/>
      <c r="AI1654" s="381"/>
      <c r="AJ1654" s="241"/>
    </row>
    <row r="1655" spans="2:36" ht="68.7" customHeight="1" x14ac:dyDescent="0.3">
      <c r="B1655" s="453"/>
      <c r="C1655" s="242"/>
      <c r="D1655" s="242"/>
      <c r="E1655" s="249"/>
      <c r="F1655" s="486"/>
      <c r="G1655" s="359"/>
      <c r="H1655" s="242"/>
      <c r="I1655" s="225"/>
      <c r="J1655" s="11" t="s">
        <v>127</v>
      </c>
      <c r="K1655" s="80" t="s">
        <v>641</v>
      </c>
      <c r="L1655" s="7" t="s">
        <v>85</v>
      </c>
      <c r="M1655" s="7">
        <v>84</v>
      </c>
      <c r="N1655" s="273"/>
      <c r="O1655" s="242"/>
      <c r="P1655" s="241"/>
      <c r="Q1655" s="241"/>
      <c r="R1655" s="241"/>
      <c r="S1655" s="261"/>
      <c r="T1655" s="261"/>
      <c r="U1655" s="417"/>
      <c r="V1655" s="336"/>
      <c r="W1655" s="232"/>
      <c r="X1655" s="232"/>
      <c r="Y1655" s="269"/>
      <c r="Z1655" s="232"/>
      <c r="AA1655" s="232"/>
      <c r="AB1655" s="336"/>
      <c r="AC1655" s="234"/>
      <c r="AD1655" s="232"/>
      <c r="AE1655" s="232"/>
      <c r="AF1655" s="261"/>
      <c r="AG1655" s="232"/>
      <c r="AH1655" s="381"/>
      <c r="AI1655" s="381"/>
      <c r="AJ1655" s="242"/>
    </row>
    <row r="1656" spans="2:36" ht="130.19999999999999" customHeight="1" x14ac:dyDescent="0.3">
      <c r="B1656" s="256" t="s">
        <v>804</v>
      </c>
      <c r="C1656" s="241" t="s">
        <v>806</v>
      </c>
      <c r="D1656" s="241" t="s">
        <v>88</v>
      </c>
      <c r="E1656" s="249" t="s">
        <v>67</v>
      </c>
      <c r="F1656" s="318" t="s">
        <v>134</v>
      </c>
      <c r="G1656" s="359" t="s">
        <v>990</v>
      </c>
      <c r="H1656" s="261" t="s">
        <v>70</v>
      </c>
      <c r="I1656" s="225" t="s">
        <v>98</v>
      </c>
      <c r="J1656" s="11" t="s">
        <v>712</v>
      </c>
      <c r="K1656" s="80" t="s">
        <v>713</v>
      </c>
      <c r="L1656" s="87" t="s">
        <v>718</v>
      </c>
      <c r="M1656" s="52">
        <v>40</v>
      </c>
      <c r="N1656" s="273" t="s">
        <v>710</v>
      </c>
      <c r="O1656" s="261" t="s">
        <v>807</v>
      </c>
      <c r="P1656" s="261" t="s">
        <v>75</v>
      </c>
      <c r="Q1656" s="261" t="s">
        <v>76</v>
      </c>
      <c r="R1656" s="261" t="s">
        <v>77</v>
      </c>
      <c r="S1656" s="225" t="s">
        <v>109</v>
      </c>
      <c r="T1656" s="345">
        <f>+V1656+Y1656</f>
        <v>344540</v>
      </c>
      <c r="U1656" s="225" t="s">
        <v>98</v>
      </c>
      <c r="V1656" s="346">
        <v>292859</v>
      </c>
      <c r="W1656" s="346" t="s">
        <v>98</v>
      </c>
      <c r="X1656" s="346" t="s">
        <v>98</v>
      </c>
      <c r="Y1656" s="346">
        <v>51681</v>
      </c>
      <c r="Z1656" s="346" t="s">
        <v>98</v>
      </c>
      <c r="AA1656" s="273" t="s">
        <v>98</v>
      </c>
      <c r="AB1656" s="273">
        <v>27935.68</v>
      </c>
      <c r="AC1656" s="273" t="s">
        <v>149</v>
      </c>
      <c r="AD1656" s="273" t="s">
        <v>98</v>
      </c>
      <c r="AE1656" s="346">
        <f>+V1656+Y1656</f>
        <v>344540</v>
      </c>
      <c r="AF1656" s="273" t="s">
        <v>98</v>
      </c>
      <c r="AG1656" s="273" t="s">
        <v>33</v>
      </c>
      <c r="AH1656" s="232" t="s">
        <v>158</v>
      </c>
      <c r="AI1656" s="232" t="s">
        <v>160</v>
      </c>
      <c r="AJ1656" s="273"/>
    </row>
    <row r="1657" spans="2:36" ht="68.7" customHeight="1" x14ac:dyDescent="0.3">
      <c r="B1657" s="274"/>
      <c r="C1657" s="241"/>
      <c r="D1657" s="241"/>
      <c r="E1657" s="249"/>
      <c r="F1657" s="318"/>
      <c r="G1657" s="359"/>
      <c r="H1657" s="241"/>
      <c r="I1657" s="225"/>
      <c r="J1657" s="11" t="s">
        <v>111</v>
      </c>
      <c r="K1657" s="80" t="s">
        <v>715</v>
      </c>
      <c r="L1657" s="7" t="s">
        <v>85</v>
      </c>
      <c r="M1657" s="52">
        <v>4</v>
      </c>
      <c r="N1657" s="273"/>
      <c r="O1657" s="241"/>
      <c r="P1657" s="241"/>
      <c r="Q1657" s="241"/>
      <c r="R1657" s="241"/>
      <c r="S1657" s="225"/>
      <c r="T1657" s="225"/>
      <c r="U1657" s="225"/>
      <c r="V1657" s="346"/>
      <c r="W1657" s="346"/>
      <c r="X1657" s="346"/>
      <c r="Y1657" s="346"/>
      <c r="Z1657" s="346"/>
      <c r="AA1657" s="273"/>
      <c r="AB1657" s="273"/>
      <c r="AC1657" s="273"/>
      <c r="AD1657" s="273"/>
      <c r="AE1657" s="273"/>
      <c r="AF1657" s="273"/>
      <c r="AG1657" s="273"/>
      <c r="AH1657" s="233"/>
      <c r="AI1657" s="233"/>
      <c r="AJ1657" s="273"/>
    </row>
    <row r="1658" spans="2:36" ht="89.1" customHeight="1" x14ac:dyDescent="0.3">
      <c r="B1658" s="274"/>
      <c r="C1658" s="242"/>
      <c r="D1658" s="242"/>
      <c r="E1658" s="265"/>
      <c r="F1658" s="318"/>
      <c r="G1658" s="359"/>
      <c r="H1658" s="242"/>
      <c r="I1658" s="225"/>
      <c r="J1658" s="11" t="s">
        <v>127</v>
      </c>
      <c r="K1658" s="80" t="s">
        <v>641</v>
      </c>
      <c r="L1658" s="7" t="s">
        <v>85</v>
      </c>
      <c r="M1658" s="7">
        <v>192</v>
      </c>
      <c r="N1658" s="273"/>
      <c r="O1658" s="242"/>
      <c r="P1658" s="241"/>
      <c r="Q1658" s="241"/>
      <c r="R1658" s="241"/>
      <c r="S1658" s="261"/>
      <c r="T1658" s="261"/>
      <c r="U1658" s="261"/>
      <c r="V1658" s="280"/>
      <c r="W1658" s="280"/>
      <c r="X1658" s="280"/>
      <c r="Y1658" s="280"/>
      <c r="Z1658" s="280"/>
      <c r="AA1658" s="232"/>
      <c r="AB1658" s="232"/>
      <c r="AC1658" s="232"/>
      <c r="AD1658" s="232"/>
      <c r="AE1658" s="232"/>
      <c r="AF1658" s="232"/>
      <c r="AG1658" s="232"/>
      <c r="AH1658" s="233"/>
      <c r="AI1658" s="233"/>
      <c r="AJ1658" s="232"/>
    </row>
    <row r="1659" spans="2:36" ht="56.1" customHeight="1" x14ac:dyDescent="0.3">
      <c r="B1659" s="225" t="s">
        <v>805</v>
      </c>
      <c r="C1659" s="261" t="s">
        <v>808</v>
      </c>
      <c r="D1659" s="261" t="s">
        <v>88</v>
      </c>
      <c r="E1659" s="311" t="s">
        <v>67</v>
      </c>
      <c r="F1659" s="318" t="s">
        <v>134</v>
      </c>
      <c r="G1659" s="359" t="s">
        <v>990</v>
      </c>
      <c r="H1659" s="261" t="s">
        <v>70</v>
      </c>
      <c r="I1659" s="225" t="s">
        <v>98</v>
      </c>
      <c r="J1659" s="11" t="s">
        <v>712</v>
      </c>
      <c r="K1659" s="80" t="s">
        <v>713</v>
      </c>
      <c r="L1659" s="87" t="s">
        <v>718</v>
      </c>
      <c r="M1659" s="52">
        <v>40</v>
      </c>
      <c r="N1659" s="273" t="s">
        <v>710</v>
      </c>
      <c r="O1659" s="261" t="s">
        <v>807</v>
      </c>
      <c r="P1659" s="261" t="s">
        <v>75</v>
      </c>
      <c r="Q1659" s="261" t="s">
        <v>76</v>
      </c>
      <c r="R1659" s="261" t="s">
        <v>77</v>
      </c>
      <c r="S1659" s="225" t="s">
        <v>109</v>
      </c>
      <c r="T1659" s="345">
        <f>+V1659+Y1659</f>
        <v>278200</v>
      </c>
      <c r="U1659" s="225" t="s">
        <v>98</v>
      </c>
      <c r="V1659" s="346">
        <v>236470</v>
      </c>
      <c r="W1659" s="273" t="s">
        <v>98</v>
      </c>
      <c r="X1659" s="273" t="s">
        <v>98</v>
      </c>
      <c r="Y1659" s="346">
        <v>41730</v>
      </c>
      <c r="Z1659" s="273" t="s">
        <v>98</v>
      </c>
      <c r="AA1659" s="273" t="s">
        <v>98</v>
      </c>
      <c r="AB1659" s="346">
        <v>22556.76</v>
      </c>
      <c r="AC1659" s="346" t="s">
        <v>149</v>
      </c>
      <c r="AD1659" s="273" t="s">
        <v>98</v>
      </c>
      <c r="AE1659" s="346">
        <f>+V1659+Y1659</f>
        <v>278200</v>
      </c>
      <c r="AF1659" s="273" t="s">
        <v>98</v>
      </c>
      <c r="AG1659" s="346" t="s">
        <v>33</v>
      </c>
      <c r="AH1659" s="346" t="s">
        <v>158</v>
      </c>
      <c r="AI1659" s="346" t="s">
        <v>160</v>
      </c>
      <c r="AJ1659" s="345"/>
    </row>
    <row r="1660" spans="2:36" ht="81" customHeight="1" x14ac:dyDescent="0.3">
      <c r="B1660" s="274"/>
      <c r="C1660" s="241"/>
      <c r="D1660" s="241"/>
      <c r="E1660" s="249"/>
      <c r="F1660" s="318"/>
      <c r="G1660" s="359"/>
      <c r="H1660" s="241"/>
      <c r="I1660" s="225"/>
      <c r="J1660" s="11" t="s">
        <v>111</v>
      </c>
      <c r="K1660" s="80" t="s">
        <v>715</v>
      </c>
      <c r="L1660" s="7" t="s">
        <v>85</v>
      </c>
      <c r="M1660" s="52">
        <v>4</v>
      </c>
      <c r="N1660" s="273"/>
      <c r="O1660" s="241"/>
      <c r="P1660" s="241"/>
      <c r="Q1660" s="241"/>
      <c r="R1660" s="241"/>
      <c r="S1660" s="225"/>
      <c r="T1660" s="225"/>
      <c r="U1660" s="225"/>
      <c r="V1660" s="273"/>
      <c r="W1660" s="273"/>
      <c r="X1660" s="273"/>
      <c r="Y1660" s="273"/>
      <c r="Z1660" s="273"/>
      <c r="AA1660" s="273"/>
      <c r="AB1660" s="273"/>
      <c r="AC1660" s="273"/>
      <c r="AD1660" s="273"/>
      <c r="AE1660" s="273"/>
      <c r="AF1660" s="273"/>
      <c r="AG1660" s="273"/>
      <c r="AH1660" s="273"/>
      <c r="AI1660" s="273"/>
      <c r="AJ1660" s="225"/>
    </row>
    <row r="1661" spans="2:36" ht="73.5" customHeight="1" x14ac:dyDescent="0.3">
      <c r="B1661" s="274"/>
      <c r="C1661" s="242"/>
      <c r="D1661" s="242"/>
      <c r="E1661" s="265"/>
      <c r="F1661" s="318"/>
      <c r="G1661" s="359"/>
      <c r="H1661" s="242"/>
      <c r="I1661" s="225"/>
      <c r="J1661" s="11" t="s">
        <v>127</v>
      </c>
      <c r="K1661" s="80" t="s">
        <v>641</v>
      </c>
      <c r="L1661" s="7" t="s">
        <v>85</v>
      </c>
      <c r="M1661" s="7">
        <v>150</v>
      </c>
      <c r="N1661" s="273"/>
      <c r="O1661" s="242"/>
      <c r="P1661" s="241"/>
      <c r="Q1661" s="241"/>
      <c r="R1661" s="241"/>
      <c r="S1661" s="261"/>
      <c r="T1661" s="261"/>
      <c r="U1661" s="261"/>
      <c r="V1661" s="232"/>
      <c r="W1661" s="232"/>
      <c r="X1661" s="232"/>
      <c r="Y1661" s="232"/>
      <c r="Z1661" s="232"/>
      <c r="AA1661" s="232"/>
      <c r="AB1661" s="232"/>
      <c r="AC1661" s="232"/>
      <c r="AD1661" s="232"/>
      <c r="AE1661" s="232"/>
      <c r="AF1661" s="232"/>
      <c r="AG1661" s="232"/>
      <c r="AH1661" s="232"/>
      <c r="AI1661" s="232"/>
      <c r="AJ1661" s="261"/>
    </row>
    <row r="1662" spans="2:36" ht="47.7" customHeight="1" x14ac:dyDescent="0.3">
      <c r="B1662" s="358" t="s">
        <v>1100</v>
      </c>
      <c r="C1662" s="266" t="s">
        <v>810</v>
      </c>
      <c r="D1662" s="291" t="s">
        <v>66</v>
      </c>
      <c r="E1662" s="308" t="s">
        <v>67</v>
      </c>
      <c r="F1662" s="308" t="s">
        <v>132</v>
      </c>
      <c r="G1662" s="324" t="s">
        <v>707</v>
      </c>
      <c r="H1662" s="291" t="s">
        <v>70</v>
      </c>
      <c r="I1662" s="266" t="s">
        <v>98</v>
      </c>
      <c r="J1662" s="20" t="s">
        <v>113</v>
      </c>
      <c r="K1662" s="27" t="s">
        <v>114</v>
      </c>
      <c r="L1662" s="27" t="s">
        <v>115</v>
      </c>
      <c r="M1662" s="27">
        <v>2</v>
      </c>
      <c r="N1662" s="352" t="s">
        <v>710</v>
      </c>
      <c r="O1662" s="291" t="s">
        <v>815</v>
      </c>
      <c r="P1662" s="291" t="s">
        <v>75</v>
      </c>
      <c r="Q1662" s="291" t="s">
        <v>76</v>
      </c>
      <c r="R1662" s="291" t="s">
        <v>77</v>
      </c>
      <c r="S1662" s="266" t="s">
        <v>109</v>
      </c>
      <c r="T1662" s="356">
        <f>+V1662+Y1662</f>
        <v>151940</v>
      </c>
      <c r="U1662" s="357" t="s">
        <v>98</v>
      </c>
      <c r="V1662" s="313">
        <v>129149</v>
      </c>
      <c r="W1662" s="314" t="s">
        <v>98</v>
      </c>
      <c r="X1662" s="314" t="s">
        <v>98</v>
      </c>
      <c r="Y1662" s="313">
        <v>22791</v>
      </c>
      <c r="Z1662" s="314" t="s">
        <v>98</v>
      </c>
      <c r="AA1662" s="314" t="s">
        <v>98</v>
      </c>
      <c r="AB1662" s="313">
        <v>12319.46</v>
      </c>
      <c r="AC1662" s="314" t="s">
        <v>80</v>
      </c>
      <c r="AD1662" s="314" t="s">
        <v>98</v>
      </c>
      <c r="AE1662" s="360">
        <f>+V1662+Y1662</f>
        <v>151940</v>
      </c>
      <c r="AF1662" s="266" t="s">
        <v>98</v>
      </c>
      <c r="AG1662" s="314" t="s">
        <v>33</v>
      </c>
      <c r="AH1662" s="285" t="s">
        <v>158</v>
      </c>
      <c r="AI1662" s="285" t="s">
        <v>160</v>
      </c>
      <c r="AJ1662" s="266"/>
    </row>
    <row r="1663" spans="2:36" ht="55.2" x14ac:dyDescent="0.3">
      <c r="B1663" s="362"/>
      <c r="C1663" s="266"/>
      <c r="D1663" s="289"/>
      <c r="E1663" s="308"/>
      <c r="F1663" s="308"/>
      <c r="G1663" s="324"/>
      <c r="H1663" s="289"/>
      <c r="I1663" s="266"/>
      <c r="J1663" s="20" t="s">
        <v>116</v>
      </c>
      <c r="K1663" s="27" t="s">
        <v>117</v>
      </c>
      <c r="L1663" s="27" t="s">
        <v>85</v>
      </c>
      <c r="M1663" s="27">
        <v>2</v>
      </c>
      <c r="N1663" s="352"/>
      <c r="O1663" s="289"/>
      <c r="P1663" s="289"/>
      <c r="Q1663" s="289"/>
      <c r="R1663" s="289"/>
      <c r="S1663" s="266"/>
      <c r="T1663" s="266"/>
      <c r="U1663" s="358"/>
      <c r="V1663" s="313"/>
      <c r="W1663" s="314"/>
      <c r="X1663" s="314"/>
      <c r="Y1663" s="313"/>
      <c r="Z1663" s="314"/>
      <c r="AA1663" s="314"/>
      <c r="AB1663" s="313"/>
      <c r="AC1663" s="314"/>
      <c r="AD1663" s="314"/>
      <c r="AE1663" s="314"/>
      <c r="AF1663" s="266"/>
      <c r="AG1663" s="314"/>
      <c r="AH1663" s="296"/>
      <c r="AI1663" s="296"/>
      <c r="AJ1663" s="266"/>
    </row>
    <row r="1664" spans="2:36" ht="41.4" x14ac:dyDescent="0.3">
      <c r="B1664" s="362"/>
      <c r="C1664" s="266"/>
      <c r="D1664" s="289"/>
      <c r="E1664" s="308"/>
      <c r="F1664" s="308"/>
      <c r="G1664" s="324"/>
      <c r="H1664" s="289"/>
      <c r="I1664" s="266"/>
      <c r="J1664" s="20" t="s">
        <v>209</v>
      </c>
      <c r="K1664" s="27" t="s">
        <v>118</v>
      </c>
      <c r="L1664" s="27" t="s">
        <v>119</v>
      </c>
      <c r="M1664" s="27">
        <v>2</v>
      </c>
      <c r="N1664" s="352"/>
      <c r="O1664" s="289"/>
      <c r="P1664" s="289"/>
      <c r="Q1664" s="289"/>
      <c r="R1664" s="289"/>
      <c r="S1664" s="266"/>
      <c r="T1664" s="266"/>
      <c r="U1664" s="358"/>
      <c r="V1664" s="313"/>
      <c r="W1664" s="314"/>
      <c r="X1664" s="314"/>
      <c r="Y1664" s="313"/>
      <c r="Z1664" s="314"/>
      <c r="AA1664" s="314"/>
      <c r="AB1664" s="313"/>
      <c r="AC1664" s="314"/>
      <c r="AD1664" s="314"/>
      <c r="AE1664" s="314"/>
      <c r="AF1664" s="266"/>
      <c r="AG1664" s="314"/>
      <c r="AH1664" s="296"/>
      <c r="AI1664" s="296"/>
      <c r="AJ1664" s="266"/>
    </row>
    <row r="1665" spans="2:36" ht="27.6" x14ac:dyDescent="0.3">
      <c r="B1665" s="362"/>
      <c r="C1665" s="266"/>
      <c r="D1665" s="290"/>
      <c r="E1665" s="308"/>
      <c r="F1665" s="308"/>
      <c r="G1665" s="324"/>
      <c r="H1665" s="290"/>
      <c r="I1665" s="266"/>
      <c r="J1665" s="20" t="s">
        <v>120</v>
      </c>
      <c r="K1665" s="27" t="s">
        <v>121</v>
      </c>
      <c r="L1665" s="27" t="s">
        <v>119</v>
      </c>
      <c r="M1665" s="27">
        <v>2</v>
      </c>
      <c r="N1665" s="352"/>
      <c r="O1665" s="290"/>
      <c r="P1665" s="290"/>
      <c r="Q1665" s="290"/>
      <c r="R1665" s="290"/>
      <c r="S1665" s="266"/>
      <c r="T1665" s="266"/>
      <c r="U1665" s="358"/>
      <c r="V1665" s="313"/>
      <c r="W1665" s="314"/>
      <c r="X1665" s="314"/>
      <c r="Y1665" s="313"/>
      <c r="Z1665" s="314"/>
      <c r="AA1665" s="314"/>
      <c r="AB1665" s="313"/>
      <c r="AC1665" s="314"/>
      <c r="AD1665" s="314"/>
      <c r="AE1665" s="314"/>
      <c r="AF1665" s="266"/>
      <c r="AG1665" s="314"/>
      <c r="AH1665" s="296"/>
      <c r="AI1665" s="296"/>
      <c r="AJ1665" s="266"/>
    </row>
    <row r="1666" spans="2:36" ht="151.80000000000001" x14ac:dyDescent="0.3">
      <c r="B1666" s="7" t="s">
        <v>809</v>
      </c>
      <c r="C1666" s="7" t="s">
        <v>811</v>
      </c>
      <c r="D1666" s="7" t="s">
        <v>88</v>
      </c>
      <c r="E1666" s="10" t="s">
        <v>67</v>
      </c>
      <c r="F1666" s="54" t="s">
        <v>134</v>
      </c>
      <c r="G1666" s="9" t="s">
        <v>990</v>
      </c>
      <c r="H1666" s="7" t="s">
        <v>70</v>
      </c>
      <c r="I1666" s="7" t="s">
        <v>98</v>
      </c>
      <c r="J1666" s="11" t="s">
        <v>127</v>
      </c>
      <c r="K1666" s="80" t="s">
        <v>641</v>
      </c>
      <c r="L1666" s="7" t="s">
        <v>85</v>
      </c>
      <c r="M1666" s="7">
        <v>8</v>
      </c>
      <c r="N1666" s="8" t="s">
        <v>710</v>
      </c>
      <c r="O1666" s="7" t="s">
        <v>807</v>
      </c>
      <c r="P1666" s="7" t="s">
        <v>75</v>
      </c>
      <c r="Q1666" s="7" t="s">
        <v>76</v>
      </c>
      <c r="R1666" s="7" t="s">
        <v>77</v>
      </c>
      <c r="S1666" s="7" t="s">
        <v>109</v>
      </c>
      <c r="T1666" s="112">
        <f>+V1666+Y1666</f>
        <v>77040</v>
      </c>
      <c r="U1666" s="7" t="s">
        <v>98</v>
      </c>
      <c r="V1666" s="83">
        <v>65484</v>
      </c>
      <c r="W1666" s="8" t="s">
        <v>98</v>
      </c>
      <c r="X1666" s="8" t="s">
        <v>98</v>
      </c>
      <c r="Y1666" s="83">
        <v>11556</v>
      </c>
      <c r="Z1666" s="8" t="s">
        <v>98</v>
      </c>
      <c r="AA1666" s="8" t="s">
        <v>98</v>
      </c>
      <c r="AB1666" s="83">
        <v>6246.49</v>
      </c>
      <c r="AC1666" s="83" t="s">
        <v>149</v>
      </c>
      <c r="AD1666" s="8" t="s">
        <v>98</v>
      </c>
      <c r="AE1666" s="83">
        <f>+V1666+Y1666</f>
        <v>77040</v>
      </c>
      <c r="AF1666" s="8" t="s">
        <v>98</v>
      </c>
      <c r="AG1666" s="83" t="s">
        <v>33</v>
      </c>
      <c r="AH1666" s="154" t="s">
        <v>251</v>
      </c>
      <c r="AI1666" s="155" t="s">
        <v>253</v>
      </c>
      <c r="AJ1666" s="112"/>
    </row>
    <row r="1667" spans="2:36" ht="56.1" customHeight="1" x14ac:dyDescent="0.3">
      <c r="B1667" s="225" t="s">
        <v>996</v>
      </c>
      <c r="C1667" s="261" t="s">
        <v>808</v>
      </c>
      <c r="D1667" s="261" t="s">
        <v>88</v>
      </c>
      <c r="E1667" s="311" t="s">
        <v>67</v>
      </c>
      <c r="F1667" s="318" t="s">
        <v>134</v>
      </c>
      <c r="G1667" s="359" t="s">
        <v>990</v>
      </c>
      <c r="H1667" s="261" t="s">
        <v>70</v>
      </c>
      <c r="I1667" s="225" t="s">
        <v>98</v>
      </c>
      <c r="J1667" s="11" t="s">
        <v>712</v>
      </c>
      <c r="K1667" s="80" t="s">
        <v>713</v>
      </c>
      <c r="L1667" s="87" t="s">
        <v>718</v>
      </c>
      <c r="M1667" s="52">
        <v>40</v>
      </c>
      <c r="N1667" s="273" t="s">
        <v>710</v>
      </c>
      <c r="O1667" s="261" t="s">
        <v>807</v>
      </c>
      <c r="P1667" s="261" t="s">
        <v>75</v>
      </c>
      <c r="Q1667" s="261" t="s">
        <v>76</v>
      </c>
      <c r="R1667" s="261" t="s">
        <v>77</v>
      </c>
      <c r="S1667" s="225" t="s">
        <v>109</v>
      </c>
      <c r="T1667" s="345">
        <f>+V1667+Y1667</f>
        <v>95367</v>
      </c>
      <c r="U1667" s="225" t="s">
        <v>98</v>
      </c>
      <c r="V1667" s="346">
        <v>81061.95</v>
      </c>
      <c r="W1667" s="273" t="s">
        <v>98</v>
      </c>
      <c r="X1667" s="273" t="s">
        <v>98</v>
      </c>
      <c r="Y1667" s="346">
        <v>14305.05</v>
      </c>
      <c r="Z1667" s="273" t="s">
        <v>98</v>
      </c>
      <c r="AA1667" s="273" t="s">
        <v>98</v>
      </c>
      <c r="AB1667" s="346">
        <v>7732.46</v>
      </c>
      <c r="AC1667" s="346" t="s">
        <v>149</v>
      </c>
      <c r="AD1667" s="273" t="s">
        <v>98</v>
      </c>
      <c r="AE1667" s="346">
        <f>+V1667+Y1667</f>
        <v>95367</v>
      </c>
      <c r="AF1667" s="273" t="s">
        <v>98</v>
      </c>
      <c r="AG1667" s="346" t="s">
        <v>33</v>
      </c>
      <c r="AH1667" s="346" t="s">
        <v>251</v>
      </c>
      <c r="AI1667" s="346" t="s">
        <v>253</v>
      </c>
      <c r="AJ1667" s="345"/>
    </row>
    <row r="1668" spans="2:36" ht="81" customHeight="1" x14ac:dyDescent="0.3">
      <c r="B1668" s="274"/>
      <c r="C1668" s="241"/>
      <c r="D1668" s="241"/>
      <c r="E1668" s="249"/>
      <c r="F1668" s="318"/>
      <c r="G1668" s="359"/>
      <c r="H1668" s="241"/>
      <c r="I1668" s="225"/>
      <c r="J1668" s="11" t="s">
        <v>111</v>
      </c>
      <c r="K1668" s="80" t="s">
        <v>715</v>
      </c>
      <c r="L1668" s="7" t="s">
        <v>85</v>
      </c>
      <c r="M1668" s="52">
        <v>1</v>
      </c>
      <c r="N1668" s="273"/>
      <c r="O1668" s="241"/>
      <c r="P1668" s="241"/>
      <c r="Q1668" s="241"/>
      <c r="R1668" s="241"/>
      <c r="S1668" s="225"/>
      <c r="T1668" s="225"/>
      <c r="U1668" s="225"/>
      <c r="V1668" s="273"/>
      <c r="W1668" s="273"/>
      <c r="X1668" s="273"/>
      <c r="Y1668" s="273"/>
      <c r="Z1668" s="273"/>
      <c r="AA1668" s="273"/>
      <c r="AB1668" s="273"/>
      <c r="AC1668" s="273"/>
      <c r="AD1668" s="273"/>
      <c r="AE1668" s="273"/>
      <c r="AF1668" s="273"/>
      <c r="AG1668" s="273"/>
      <c r="AH1668" s="273"/>
      <c r="AI1668" s="273"/>
      <c r="AJ1668" s="225"/>
    </row>
    <row r="1669" spans="2:36" ht="73.5" customHeight="1" x14ac:dyDescent="0.3">
      <c r="B1669" s="274"/>
      <c r="C1669" s="242"/>
      <c r="D1669" s="242"/>
      <c r="E1669" s="265"/>
      <c r="F1669" s="318"/>
      <c r="G1669" s="359"/>
      <c r="H1669" s="242"/>
      <c r="I1669" s="225"/>
      <c r="J1669" s="11" t="s">
        <v>127</v>
      </c>
      <c r="K1669" s="80" t="s">
        <v>641</v>
      </c>
      <c r="L1669" s="7" t="s">
        <v>85</v>
      </c>
      <c r="M1669" s="7">
        <v>38</v>
      </c>
      <c r="N1669" s="273"/>
      <c r="O1669" s="242"/>
      <c r="P1669" s="242"/>
      <c r="Q1669" s="242"/>
      <c r="R1669" s="242"/>
      <c r="S1669" s="225"/>
      <c r="T1669" s="225"/>
      <c r="U1669" s="225"/>
      <c r="V1669" s="273"/>
      <c r="W1669" s="273"/>
      <c r="X1669" s="273"/>
      <c r="Y1669" s="273"/>
      <c r="Z1669" s="273"/>
      <c r="AA1669" s="273"/>
      <c r="AB1669" s="273"/>
      <c r="AC1669" s="273"/>
      <c r="AD1669" s="273"/>
      <c r="AE1669" s="273"/>
      <c r="AF1669" s="273"/>
      <c r="AG1669" s="273"/>
      <c r="AH1669" s="273"/>
      <c r="AI1669" s="273"/>
      <c r="AJ1669" s="225"/>
    </row>
    <row r="1670" spans="2:36" ht="47.7" customHeight="1" x14ac:dyDescent="0.3">
      <c r="B1670" s="358" t="s">
        <v>1131</v>
      </c>
      <c r="C1670" s="266" t="s">
        <v>810</v>
      </c>
      <c r="D1670" s="291" t="s">
        <v>66</v>
      </c>
      <c r="E1670" s="308" t="s">
        <v>67</v>
      </c>
      <c r="F1670" s="308" t="s">
        <v>132</v>
      </c>
      <c r="G1670" s="324" t="s">
        <v>707</v>
      </c>
      <c r="H1670" s="291" t="s">
        <v>70</v>
      </c>
      <c r="I1670" s="266" t="s">
        <v>98</v>
      </c>
      <c r="J1670" s="20" t="s">
        <v>113</v>
      </c>
      <c r="K1670" s="27" t="s">
        <v>114</v>
      </c>
      <c r="L1670" s="27" t="s">
        <v>115</v>
      </c>
      <c r="M1670" s="27">
        <v>2</v>
      </c>
      <c r="N1670" s="352" t="s">
        <v>710</v>
      </c>
      <c r="O1670" s="291" t="s">
        <v>815</v>
      </c>
      <c r="P1670" s="291" t="s">
        <v>75</v>
      </c>
      <c r="Q1670" s="291" t="s">
        <v>76</v>
      </c>
      <c r="R1670" s="291" t="s">
        <v>77</v>
      </c>
      <c r="S1670" s="266" t="s">
        <v>109</v>
      </c>
      <c r="T1670" s="356">
        <f>+V1670+Y1670</f>
        <v>151940</v>
      </c>
      <c r="U1670" s="357" t="s">
        <v>98</v>
      </c>
      <c r="V1670" s="313">
        <v>129149</v>
      </c>
      <c r="W1670" s="314" t="s">
        <v>98</v>
      </c>
      <c r="X1670" s="314" t="s">
        <v>98</v>
      </c>
      <c r="Y1670" s="313">
        <v>22791</v>
      </c>
      <c r="Z1670" s="314" t="s">
        <v>98</v>
      </c>
      <c r="AA1670" s="314" t="s">
        <v>98</v>
      </c>
      <c r="AB1670" s="313">
        <v>12319.46</v>
      </c>
      <c r="AC1670" s="314" t="s">
        <v>80</v>
      </c>
      <c r="AD1670" s="314" t="s">
        <v>98</v>
      </c>
      <c r="AE1670" s="360">
        <f>+V1670+Y1670</f>
        <v>151940</v>
      </c>
      <c r="AF1670" s="266" t="s">
        <v>98</v>
      </c>
      <c r="AG1670" s="314" t="s">
        <v>33</v>
      </c>
      <c r="AH1670" s="285" t="s">
        <v>251</v>
      </c>
      <c r="AI1670" s="285" t="s">
        <v>253</v>
      </c>
      <c r="AJ1670" s="266"/>
    </row>
    <row r="1671" spans="2:36" ht="55.2" x14ac:dyDescent="0.3">
      <c r="B1671" s="362"/>
      <c r="C1671" s="266"/>
      <c r="D1671" s="289"/>
      <c r="E1671" s="308"/>
      <c r="F1671" s="308"/>
      <c r="G1671" s="324"/>
      <c r="H1671" s="289"/>
      <c r="I1671" s="266"/>
      <c r="J1671" s="20" t="s">
        <v>116</v>
      </c>
      <c r="K1671" s="27" t="s">
        <v>117</v>
      </c>
      <c r="L1671" s="27" t="s">
        <v>85</v>
      </c>
      <c r="M1671" s="27">
        <v>2</v>
      </c>
      <c r="N1671" s="352"/>
      <c r="O1671" s="289"/>
      <c r="P1671" s="289"/>
      <c r="Q1671" s="289"/>
      <c r="R1671" s="289"/>
      <c r="S1671" s="266"/>
      <c r="T1671" s="266"/>
      <c r="U1671" s="358"/>
      <c r="V1671" s="313"/>
      <c r="W1671" s="314"/>
      <c r="X1671" s="314"/>
      <c r="Y1671" s="313"/>
      <c r="Z1671" s="314"/>
      <c r="AA1671" s="314"/>
      <c r="AB1671" s="313"/>
      <c r="AC1671" s="314"/>
      <c r="AD1671" s="314"/>
      <c r="AE1671" s="314"/>
      <c r="AF1671" s="266"/>
      <c r="AG1671" s="314"/>
      <c r="AH1671" s="296"/>
      <c r="AI1671" s="296"/>
      <c r="AJ1671" s="266"/>
    </row>
    <row r="1672" spans="2:36" ht="41.4" x14ac:dyDescent="0.3">
      <c r="B1672" s="362"/>
      <c r="C1672" s="266"/>
      <c r="D1672" s="289"/>
      <c r="E1672" s="308"/>
      <c r="F1672" s="308"/>
      <c r="G1672" s="324"/>
      <c r="H1672" s="289"/>
      <c r="I1672" s="266"/>
      <c r="J1672" s="20" t="s">
        <v>209</v>
      </c>
      <c r="K1672" s="27" t="s">
        <v>118</v>
      </c>
      <c r="L1672" s="27" t="s">
        <v>119</v>
      </c>
      <c r="M1672" s="27">
        <v>2</v>
      </c>
      <c r="N1672" s="352"/>
      <c r="O1672" s="289"/>
      <c r="P1672" s="289"/>
      <c r="Q1672" s="289"/>
      <c r="R1672" s="289"/>
      <c r="S1672" s="266"/>
      <c r="T1672" s="266"/>
      <c r="U1672" s="358"/>
      <c r="V1672" s="313"/>
      <c r="W1672" s="314"/>
      <c r="X1672" s="314"/>
      <c r="Y1672" s="313"/>
      <c r="Z1672" s="314"/>
      <c r="AA1672" s="314"/>
      <c r="AB1672" s="313"/>
      <c r="AC1672" s="314"/>
      <c r="AD1672" s="314"/>
      <c r="AE1672" s="314"/>
      <c r="AF1672" s="266"/>
      <c r="AG1672" s="314"/>
      <c r="AH1672" s="296"/>
      <c r="AI1672" s="296"/>
      <c r="AJ1672" s="266"/>
    </row>
    <row r="1673" spans="2:36" ht="27.6" x14ac:dyDescent="0.3">
      <c r="B1673" s="362"/>
      <c r="C1673" s="266"/>
      <c r="D1673" s="290"/>
      <c r="E1673" s="308"/>
      <c r="F1673" s="308"/>
      <c r="G1673" s="324"/>
      <c r="H1673" s="290"/>
      <c r="I1673" s="266"/>
      <c r="J1673" s="20" t="s">
        <v>120</v>
      </c>
      <c r="K1673" s="27" t="s">
        <v>121</v>
      </c>
      <c r="L1673" s="27" t="s">
        <v>119</v>
      </c>
      <c r="M1673" s="27">
        <v>2</v>
      </c>
      <c r="N1673" s="352"/>
      <c r="O1673" s="290"/>
      <c r="P1673" s="290"/>
      <c r="Q1673" s="290"/>
      <c r="R1673" s="290"/>
      <c r="S1673" s="266"/>
      <c r="T1673" s="266"/>
      <c r="U1673" s="358"/>
      <c r="V1673" s="313"/>
      <c r="W1673" s="314"/>
      <c r="X1673" s="314"/>
      <c r="Y1673" s="313"/>
      <c r="Z1673" s="314"/>
      <c r="AA1673" s="314"/>
      <c r="AB1673" s="313"/>
      <c r="AC1673" s="314"/>
      <c r="AD1673" s="314"/>
      <c r="AE1673" s="314"/>
      <c r="AF1673" s="266"/>
      <c r="AG1673" s="314"/>
      <c r="AH1673" s="297"/>
      <c r="AI1673" s="297"/>
      <c r="AJ1673" s="266"/>
    </row>
    <row r="1674" spans="2:36" ht="130.19999999999999" customHeight="1" x14ac:dyDescent="0.3">
      <c r="B1674" s="274" t="s">
        <v>997</v>
      </c>
      <c r="C1674" s="261" t="s">
        <v>806</v>
      </c>
      <c r="D1674" s="261" t="s">
        <v>88</v>
      </c>
      <c r="E1674" s="311" t="s">
        <v>67</v>
      </c>
      <c r="F1674" s="318" t="s">
        <v>134</v>
      </c>
      <c r="G1674" s="359" t="s">
        <v>990</v>
      </c>
      <c r="H1674" s="261" t="s">
        <v>70</v>
      </c>
      <c r="I1674" s="225" t="s">
        <v>98</v>
      </c>
      <c r="J1674" s="11" t="s">
        <v>712</v>
      </c>
      <c r="K1674" s="80" t="s">
        <v>713</v>
      </c>
      <c r="L1674" s="87" t="s">
        <v>718</v>
      </c>
      <c r="M1674" s="52">
        <v>40</v>
      </c>
      <c r="N1674" s="273" t="s">
        <v>710</v>
      </c>
      <c r="O1674" s="261" t="s">
        <v>807</v>
      </c>
      <c r="P1674" s="261" t="s">
        <v>75</v>
      </c>
      <c r="Q1674" s="261" t="s">
        <v>76</v>
      </c>
      <c r="R1674" s="261" t="s">
        <v>77</v>
      </c>
      <c r="S1674" s="225" t="s">
        <v>109</v>
      </c>
      <c r="T1674" s="345">
        <f>+V1674+Y1674</f>
        <v>178817.9</v>
      </c>
      <c r="U1674" s="225" t="s">
        <v>98</v>
      </c>
      <c r="V1674" s="346">
        <v>151995.21</v>
      </c>
      <c r="W1674" s="346" t="s">
        <v>98</v>
      </c>
      <c r="X1674" s="346" t="s">
        <v>98</v>
      </c>
      <c r="Y1674" s="346">
        <v>26822.69</v>
      </c>
      <c r="Z1674" s="346" t="s">
        <v>98</v>
      </c>
      <c r="AA1674" s="273" t="s">
        <v>98</v>
      </c>
      <c r="AB1674" s="273">
        <v>14498.75</v>
      </c>
      <c r="AC1674" s="273" t="s">
        <v>149</v>
      </c>
      <c r="AD1674" s="273" t="s">
        <v>98</v>
      </c>
      <c r="AE1674" s="346">
        <f>+V1674+Y1674</f>
        <v>178817.9</v>
      </c>
      <c r="AF1674" s="273" t="s">
        <v>98</v>
      </c>
      <c r="AG1674" s="273" t="s">
        <v>33</v>
      </c>
      <c r="AH1674" s="232" t="s">
        <v>251</v>
      </c>
      <c r="AI1674" s="232" t="s">
        <v>253</v>
      </c>
      <c r="AJ1674" s="273"/>
    </row>
    <row r="1675" spans="2:36" ht="68.7" customHeight="1" x14ac:dyDescent="0.3">
      <c r="B1675" s="274"/>
      <c r="C1675" s="241"/>
      <c r="D1675" s="241"/>
      <c r="E1675" s="249"/>
      <c r="F1675" s="318"/>
      <c r="G1675" s="359"/>
      <c r="H1675" s="241"/>
      <c r="I1675" s="225"/>
      <c r="J1675" s="11" t="s">
        <v>111</v>
      </c>
      <c r="K1675" s="80" t="s">
        <v>715</v>
      </c>
      <c r="L1675" s="7" t="s">
        <v>85</v>
      </c>
      <c r="M1675" s="52">
        <v>2</v>
      </c>
      <c r="N1675" s="273"/>
      <c r="O1675" s="241"/>
      <c r="P1675" s="241"/>
      <c r="Q1675" s="241"/>
      <c r="R1675" s="241"/>
      <c r="S1675" s="225"/>
      <c r="T1675" s="225"/>
      <c r="U1675" s="225"/>
      <c r="V1675" s="346"/>
      <c r="W1675" s="346"/>
      <c r="X1675" s="346"/>
      <c r="Y1675" s="346"/>
      <c r="Z1675" s="346"/>
      <c r="AA1675" s="273"/>
      <c r="AB1675" s="273"/>
      <c r="AC1675" s="273"/>
      <c r="AD1675" s="273"/>
      <c r="AE1675" s="273"/>
      <c r="AF1675" s="273"/>
      <c r="AG1675" s="273"/>
      <c r="AH1675" s="233"/>
      <c r="AI1675" s="233"/>
      <c r="AJ1675" s="273"/>
    </row>
    <row r="1676" spans="2:36" ht="89.1" customHeight="1" x14ac:dyDescent="0.3">
      <c r="B1676" s="274"/>
      <c r="C1676" s="242"/>
      <c r="D1676" s="242"/>
      <c r="E1676" s="265"/>
      <c r="F1676" s="318"/>
      <c r="G1676" s="359"/>
      <c r="H1676" s="242"/>
      <c r="I1676" s="225"/>
      <c r="J1676" s="11" t="s">
        <v>127</v>
      </c>
      <c r="K1676" s="80" t="s">
        <v>641</v>
      </c>
      <c r="L1676" s="7" t="s">
        <v>85</v>
      </c>
      <c r="M1676" s="7">
        <v>104</v>
      </c>
      <c r="N1676" s="273"/>
      <c r="O1676" s="242"/>
      <c r="P1676" s="242"/>
      <c r="Q1676" s="242"/>
      <c r="R1676" s="242"/>
      <c r="S1676" s="225"/>
      <c r="T1676" s="225"/>
      <c r="U1676" s="225"/>
      <c r="V1676" s="346"/>
      <c r="W1676" s="346"/>
      <c r="X1676" s="346"/>
      <c r="Y1676" s="346"/>
      <c r="Z1676" s="346"/>
      <c r="AA1676" s="273"/>
      <c r="AB1676" s="273"/>
      <c r="AC1676" s="273"/>
      <c r="AD1676" s="273"/>
      <c r="AE1676" s="273"/>
      <c r="AF1676" s="273"/>
      <c r="AG1676" s="273"/>
      <c r="AH1676" s="234"/>
      <c r="AI1676" s="234"/>
      <c r="AJ1676" s="273"/>
    </row>
    <row r="1677" spans="2:36" ht="47.7" customHeight="1" x14ac:dyDescent="0.3">
      <c r="B1677" s="344" t="s">
        <v>1138</v>
      </c>
      <c r="C1677" s="225" t="s">
        <v>810</v>
      </c>
      <c r="D1677" s="261" t="s">
        <v>66</v>
      </c>
      <c r="E1677" s="227" t="s">
        <v>67</v>
      </c>
      <c r="F1677" s="227" t="s">
        <v>132</v>
      </c>
      <c r="G1677" s="318" t="s">
        <v>707</v>
      </c>
      <c r="H1677" s="261" t="s">
        <v>70</v>
      </c>
      <c r="I1677" s="225" t="s">
        <v>98</v>
      </c>
      <c r="J1677" s="11" t="s">
        <v>113</v>
      </c>
      <c r="K1677" s="7" t="s">
        <v>114</v>
      </c>
      <c r="L1677" s="7" t="s">
        <v>115</v>
      </c>
      <c r="M1677" s="7">
        <v>2</v>
      </c>
      <c r="N1677" s="347" t="s">
        <v>710</v>
      </c>
      <c r="O1677" s="261" t="s">
        <v>815</v>
      </c>
      <c r="P1677" s="261" t="s">
        <v>75</v>
      </c>
      <c r="Q1677" s="261" t="s">
        <v>76</v>
      </c>
      <c r="R1677" s="261" t="s">
        <v>77</v>
      </c>
      <c r="S1677" s="225" t="s">
        <v>109</v>
      </c>
      <c r="T1677" s="345">
        <f>+V1677+Y1677</f>
        <v>151940</v>
      </c>
      <c r="U1677" s="363" t="s">
        <v>98</v>
      </c>
      <c r="V1677" s="272">
        <v>129149</v>
      </c>
      <c r="W1677" s="273" t="s">
        <v>98</v>
      </c>
      <c r="X1677" s="273" t="s">
        <v>98</v>
      </c>
      <c r="Y1677" s="272">
        <v>22791</v>
      </c>
      <c r="Z1677" s="273" t="s">
        <v>98</v>
      </c>
      <c r="AA1677" s="273" t="s">
        <v>98</v>
      </c>
      <c r="AB1677" s="272">
        <v>12319.46</v>
      </c>
      <c r="AC1677" s="273" t="s">
        <v>80</v>
      </c>
      <c r="AD1677" s="273" t="s">
        <v>98</v>
      </c>
      <c r="AE1677" s="346">
        <f>+V1677+Y1677</f>
        <v>151940</v>
      </c>
      <c r="AF1677" s="225" t="s">
        <v>98</v>
      </c>
      <c r="AG1677" s="273" t="s">
        <v>33</v>
      </c>
      <c r="AH1677" s="232" t="s">
        <v>166</v>
      </c>
      <c r="AI1677" s="232" t="s">
        <v>1130</v>
      </c>
      <c r="AJ1677" s="225"/>
    </row>
    <row r="1678" spans="2:36" ht="55.2" x14ac:dyDescent="0.3">
      <c r="B1678" s="344"/>
      <c r="C1678" s="225"/>
      <c r="D1678" s="241"/>
      <c r="E1678" s="227"/>
      <c r="F1678" s="227"/>
      <c r="G1678" s="318"/>
      <c r="H1678" s="241"/>
      <c r="I1678" s="225"/>
      <c r="J1678" s="11" t="s">
        <v>116</v>
      </c>
      <c r="K1678" s="7" t="s">
        <v>117</v>
      </c>
      <c r="L1678" s="7" t="s">
        <v>85</v>
      </c>
      <c r="M1678" s="7">
        <v>2</v>
      </c>
      <c r="N1678" s="347"/>
      <c r="O1678" s="241"/>
      <c r="P1678" s="241"/>
      <c r="Q1678" s="241"/>
      <c r="R1678" s="241"/>
      <c r="S1678" s="225"/>
      <c r="T1678" s="225"/>
      <c r="U1678" s="286"/>
      <c r="V1678" s="272"/>
      <c r="W1678" s="273"/>
      <c r="X1678" s="273"/>
      <c r="Y1678" s="272"/>
      <c r="Z1678" s="273"/>
      <c r="AA1678" s="273"/>
      <c r="AB1678" s="272"/>
      <c r="AC1678" s="273"/>
      <c r="AD1678" s="273"/>
      <c r="AE1678" s="273"/>
      <c r="AF1678" s="225"/>
      <c r="AG1678" s="273"/>
      <c r="AH1678" s="233"/>
      <c r="AI1678" s="233"/>
      <c r="AJ1678" s="225"/>
    </row>
    <row r="1679" spans="2:36" ht="41.4" x14ac:dyDescent="0.3">
      <c r="B1679" s="344"/>
      <c r="C1679" s="225"/>
      <c r="D1679" s="241"/>
      <c r="E1679" s="227"/>
      <c r="F1679" s="227"/>
      <c r="G1679" s="318"/>
      <c r="H1679" s="241"/>
      <c r="I1679" s="225"/>
      <c r="J1679" s="11" t="s">
        <v>209</v>
      </c>
      <c r="K1679" s="7" t="s">
        <v>118</v>
      </c>
      <c r="L1679" s="7" t="s">
        <v>119</v>
      </c>
      <c r="M1679" s="7">
        <v>2</v>
      </c>
      <c r="N1679" s="347"/>
      <c r="O1679" s="241"/>
      <c r="P1679" s="241"/>
      <c r="Q1679" s="241"/>
      <c r="R1679" s="241"/>
      <c r="S1679" s="225"/>
      <c r="T1679" s="225"/>
      <c r="U1679" s="286"/>
      <c r="V1679" s="272"/>
      <c r="W1679" s="273"/>
      <c r="X1679" s="273"/>
      <c r="Y1679" s="272"/>
      <c r="Z1679" s="273"/>
      <c r="AA1679" s="273"/>
      <c r="AB1679" s="272"/>
      <c r="AC1679" s="273"/>
      <c r="AD1679" s="273"/>
      <c r="AE1679" s="273"/>
      <c r="AF1679" s="225"/>
      <c r="AG1679" s="273"/>
      <c r="AH1679" s="233"/>
      <c r="AI1679" s="233"/>
      <c r="AJ1679" s="225"/>
    </row>
    <row r="1680" spans="2:36" ht="27.6" x14ac:dyDescent="0.3">
      <c r="B1680" s="344"/>
      <c r="C1680" s="225"/>
      <c r="D1680" s="242"/>
      <c r="E1680" s="227"/>
      <c r="F1680" s="227"/>
      <c r="G1680" s="318"/>
      <c r="H1680" s="242"/>
      <c r="I1680" s="225"/>
      <c r="J1680" s="11" t="s">
        <v>120</v>
      </c>
      <c r="K1680" s="7" t="s">
        <v>121</v>
      </c>
      <c r="L1680" s="7" t="s">
        <v>119</v>
      </c>
      <c r="M1680" s="7">
        <v>2</v>
      </c>
      <c r="N1680" s="347"/>
      <c r="O1680" s="242"/>
      <c r="P1680" s="242"/>
      <c r="Q1680" s="242"/>
      <c r="R1680" s="242"/>
      <c r="S1680" s="225"/>
      <c r="T1680" s="225"/>
      <c r="U1680" s="286"/>
      <c r="V1680" s="272"/>
      <c r="W1680" s="273"/>
      <c r="X1680" s="273"/>
      <c r="Y1680" s="272"/>
      <c r="Z1680" s="273"/>
      <c r="AA1680" s="273"/>
      <c r="AB1680" s="272"/>
      <c r="AC1680" s="273"/>
      <c r="AD1680" s="273"/>
      <c r="AE1680" s="273"/>
      <c r="AF1680" s="225"/>
      <c r="AG1680" s="273"/>
      <c r="AH1680" s="234"/>
      <c r="AI1680" s="234"/>
      <c r="AJ1680" s="225"/>
    </row>
    <row r="1681" spans="2:37" s="159" customFormat="1" ht="47.7" customHeight="1" x14ac:dyDescent="0.3">
      <c r="B1681" s="715" t="s">
        <v>1283</v>
      </c>
      <c r="C1681" s="535" t="s">
        <v>810</v>
      </c>
      <c r="D1681" s="595" t="s">
        <v>66</v>
      </c>
      <c r="E1681" s="536" t="s">
        <v>67</v>
      </c>
      <c r="F1681" s="536" t="s">
        <v>132</v>
      </c>
      <c r="G1681" s="716" t="s">
        <v>707</v>
      </c>
      <c r="H1681" s="595" t="s">
        <v>70</v>
      </c>
      <c r="I1681" s="535" t="s">
        <v>98</v>
      </c>
      <c r="J1681" s="204" t="s">
        <v>113</v>
      </c>
      <c r="K1681" s="203" t="s">
        <v>114</v>
      </c>
      <c r="L1681" s="203" t="s">
        <v>115</v>
      </c>
      <c r="M1681" s="203">
        <v>1</v>
      </c>
      <c r="N1681" s="717" t="s">
        <v>710</v>
      </c>
      <c r="O1681" s="595" t="s">
        <v>815</v>
      </c>
      <c r="P1681" s="595" t="s">
        <v>75</v>
      </c>
      <c r="Q1681" s="595" t="s">
        <v>76</v>
      </c>
      <c r="R1681" s="595" t="s">
        <v>77</v>
      </c>
      <c r="S1681" s="535" t="s">
        <v>109</v>
      </c>
      <c r="T1681" s="718">
        <f>+V1681+Y1681</f>
        <v>76505</v>
      </c>
      <c r="U1681" s="719" t="s">
        <v>98</v>
      </c>
      <c r="V1681" s="540">
        <v>65029.25</v>
      </c>
      <c r="W1681" s="541" t="s">
        <v>98</v>
      </c>
      <c r="X1681" s="541" t="s">
        <v>98</v>
      </c>
      <c r="Y1681" s="540">
        <v>11475.75</v>
      </c>
      <c r="Z1681" s="541" t="s">
        <v>98</v>
      </c>
      <c r="AA1681" s="541" t="s">
        <v>98</v>
      </c>
      <c r="AB1681" s="540">
        <v>6664.46</v>
      </c>
      <c r="AC1681" s="541" t="s">
        <v>80</v>
      </c>
      <c r="AD1681" s="541" t="s">
        <v>98</v>
      </c>
      <c r="AE1681" s="720">
        <f>+V1681+Y1681</f>
        <v>76505</v>
      </c>
      <c r="AF1681" s="535" t="s">
        <v>98</v>
      </c>
      <c r="AG1681" s="541" t="s">
        <v>33</v>
      </c>
      <c r="AH1681" s="688" t="s">
        <v>407</v>
      </c>
      <c r="AI1681" s="688" t="s">
        <v>1284</v>
      </c>
      <c r="AJ1681" s="535"/>
    </row>
    <row r="1682" spans="2:37" s="159" customFormat="1" ht="55.2" x14ac:dyDescent="0.3">
      <c r="B1682" s="715"/>
      <c r="C1682" s="535"/>
      <c r="D1682" s="680"/>
      <c r="E1682" s="536"/>
      <c r="F1682" s="536"/>
      <c r="G1682" s="716"/>
      <c r="H1682" s="680"/>
      <c r="I1682" s="535"/>
      <c r="J1682" s="204" t="s">
        <v>116</v>
      </c>
      <c r="K1682" s="203" t="s">
        <v>117</v>
      </c>
      <c r="L1682" s="203" t="s">
        <v>85</v>
      </c>
      <c r="M1682" s="203">
        <v>1</v>
      </c>
      <c r="N1682" s="717"/>
      <c r="O1682" s="680"/>
      <c r="P1682" s="680"/>
      <c r="Q1682" s="680"/>
      <c r="R1682" s="680"/>
      <c r="S1682" s="535"/>
      <c r="T1682" s="535"/>
      <c r="U1682" s="721"/>
      <c r="V1682" s="540"/>
      <c r="W1682" s="541"/>
      <c r="X1682" s="541"/>
      <c r="Y1682" s="540"/>
      <c r="Z1682" s="541"/>
      <c r="AA1682" s="541"/>
      <c r="AB1682" s="540"/>
      <c r="AC1682" s="541"/>
      <c r="AD1682" s="541"/>
      <c r="AE1682" s="541"/>
      <c r="AF1682" s="535"/>
      <c r="AG1682" s="541"/>
      <c r="AH1682" s="689"/>
      <c r="AI1682" s="689"/>
      <c r="AJ1682" s="535"/>
    </row>
    <row r="1683" spans="2:37" s="159" customFormat="1" ht="41.4" x14ac:dyDescent="0.3">
      <c r="B1683" s="715"/>
      <c r="C1683" s="535"/>
      <c r="D1683" s="680"/>
      <c r="E1683" s="536"/>
      <c r="F1683" s="536"/>
      <c r="G1683" s="716"/>
      <c r="H1683" s="680"/>
      <c r="I1683" s="535"/>
      <c r="J1683" s="204" t="s">
        <v>209</v>
      </c>
      <c r="K1683" s="203" t="s">
        <v>118</v>
      </c>
      <c r="L1683" s="203" t="s">
        <v>119</v>
      </c>
      <c r="M1683" s="203">
        <v>1</v>
      </c>
      <c r="N1683" s="717"/>
      <c r="O1683" s="680"/>
      <c r="P1683" s="680"/>
      <c r="Q1683" s="680"/>
      <c r="R1683" s="680"/>
      <c r="S1683" s="535"/>
      <c r="T1683" s="535"/>
      <c r="U1683" s="721"/>
      <c r="V1683" s="540"/>
      <c r="W1683" s="541"/>
      <c r="X1683" s="541"/>
      <c r="Y1683" s="540"/>
      <c r="Z1683" s="541"/>
      <c r="AA1683" s="541"/>
      <c r="AB1683" s="540"/>
      <c r="AC1683" s="541"/>
      <c r="AD1683" s="541"/>
      <c r="AE1683" s="541"/>
      <c r="AF1683" s="535"/>
      <c r="AG1683" s="541"/>
      <c r="AH1683" s="689"/>
      <c r="AI1683" s="689"/>
      <c r="AJ1683" s="535"/>
    </row>
    <row r="1684" spans="2:37" s="159" customFormat="1" ht="27.6" x14ac:dyDescent="0.3">
      <c r="B1684" s="715"/>
      <c r="C1684" s="535"/>
      <c r="D1684" s="596"/>
      <c r="E1684" s="536"/>
      <c r="F1684" s="536"/>
      <c r="G1684" s="716"/>
      <c r="H1684" s="596"/>
      <c r="I1684" s="535"/>
      <c r="J1684" s="204" t="s">
        <v>120</v>
      </c>
      <c r="K1684" s="203" t="s">
        <v>121</v>
      </c>
      <c r="L1684" s="203" t="s">
        <v>119</v>
      </c>
      <c r="M1684" s="203">
        <v>1</v>
      </c>
      <c r="N1684" s="717"/>
      <c r="O1684" s="596"/>
      <c r="P1684" s="596"/>
      <c r="Q1684" s="596"/>
      <c r="R1684" s="596"/>
      <c r="S1684" s="535"/>
      <c r="T1684" s="535"/>
      <c r="U1684" s="721"/>
      <c r="V1684" s="540"/>
      <c r="W1684" s="541"/>
      <c r="X1684" s="541"/>
      <c r="Y1684" s="540"/>
      <c r="Z1684" s="541"/>
      <c r="AA1684" s="541"/>
      <c r="AB1684" s="540"/>
      <c r="AC1684" s="541"/>
      <c r="AD1684" s="541"/>
      <c r="AE1684" s="541"/>
      <c r="AF1684" s="535"/>
      <c r="AG1684" s="541"/>
      <c r="AH1684" s="690"/>
      <c r="AI1684" s="690"/>
      <c r="AJ1684" s="535"/>
    </row>
    <row r="1685" spans="2:37" x14ac:dyDescent="0.3">
      <c r="B1685" s="706"/>
      <c r="C1685" s="707"/>
      <c r="D1685" s="707"/>
      <c r="E1685" s="708"/>
      <c r="F1685" s="708"/>
      <c r="G1685" s="709"/>
      <c r="H1685" s="707"/>
      <c r="I1685" s="707"/>
      <c r="J1685" s="710"/>
      <c r="K1685" s="707"/>
      <c r="L1685" s="707"/>
      <c r="M1685" s="707"/>
      <c r="N1685" s="711"/>
      <c r="O1685" s="707"/>
      <c r="P1685" s="707"/>
      <c r="Q1685" s="707"/>
      <c r="R1685" s="707"/>
      <c r="S1685" s="707"/>
      <c r="T1685" s="707"/>
      <c r="U1685" s="712"/>
      <c r="V1685" s="713"/>
      <c r="W1685" s="714"/>
      <c r="X1685" s="714"/>
      <c r="Y1685" s="713"/>
      <c r="Z1685" s="714"/>
      <c r="AA1685" s="714"/>
      <c r="AB1685" s="713"/>
      <c r="AC1685" s="714"/>
      <c r="AD1685" s="714"/>
      <c r="AE1685" s="714"/>
      <c r="AF1685" s="707"/>
      <c r="AG1685" s="714"/>
      <c r="AH1685" s="714"/>
      <c r="AI1685" s="714"/>
      <c r="AJ1685" s="707"/>
    </row>
    <row r="1686" spans="2:37" x14ac:dyDescent="0.3">
      <c r="T1686" s="1"/>
      <c r="U1686" s="1"/>
      <c r="V1686" s="1"/>
      <c r="W1686" s="1"/>
      <c r="X1686" s="1"/>
      <c r="Y1686" s="1"/>
      <c r="Z1686" s="1"/>
    </row>
    <row r="1687" spans="2:37" x14ac:dyDescent="0.3">
      <c r="T1687" s="1"/>
      <c r="U1687" s="1"/>
      <c r="V1687" s="1"/>
      <c r="W1687" s="1"/>
      <c r="X1687" s="1"/>
      <c r="Y1687" s="1"/>
      <c r="Z1687" s="1"/>
      <c r="AK1687" s="30"/>
    </row>
    <row r="1688" spans="2:37" x14ac:dyDescent="0.3">
      <c r="D1688" s="129"/>
      <c r="H1688" s="129"/>
      <c r="I1688" s="129"/>
      <c r="T1688" s="1"/>
      <c r="U1688" s="1"/>
      <c r="V1688" s="1"/>
      <c r="W1688" s="1"/>
      <c r="X1688" s="1"/>
      <c r="Y1688" s="1"/>
      <c r="Z1688" s="1"/>
    </row>
    <row r="1689" spans="2:37" x14ac:dyDescent="0.3">
      <c r="B1689" s="132" t="s">
        <v>207</v>
      </c>
      <c r="C1689" s="30"/>
      <c r="D1689" s="133"/>
      <c r="E1689" s="133"/>
      <c r="F1689" s="134"/>
      <c r="G1689" s="133"/>
      <c r="H1689" s="30"/>
      <c r="I1689" s="135"/>
      <c r="J1689" s="136"/>
      <c r="K1689" s="137"/>
      <c r="P1689" s="30"/>
      <c r="Q1689" s="30"/>
      <c r="R1689" s="30"/>
      <c r="S1689" s="30"/>
      <c r="T1689" s="30"/>
      <c r="U1689" s="30"/>
      <c r="V1689" s="30"/>
      <c r="W1689" s="30"/>
      <c r="X1689" s="30"/>
      <c r="Y1689" s="30"/>
      <c r="Z1689" s="30"/>
      <c r="AA1689" s="138"/>
      <c r="AB1689" s="138"/>
      <c r="AC1689" s="136"/>
      <c r="AD1689" s="139"/>
      <c r="AE1689" s="139"/>
      <c r="AF1689" s="30"/>
      <c r="AG1689" s="136"/>
      <c r="AH1689" s="136"/>
      <c r="AI1689" s="136"/>
      <c r="AJ1689" s="30"/>
    </row>
    <row r="1690" spans="2:37" x14ac:dyDescent="0.3">
      <c r="B1690" s="140" t="s">
        <v>206</v>
      </c>
      <c r="C1690" s="30"/>
      <c r="D1690" s="133"/>
      <c r="E1690" s="133"/>
      <c r="F1690" s="134"/>
      <c r="G1690" s="133"/>
      <c r="H1690" s="30"/>
      <c r="I1690" s="30"/>
      <c r="J1690" s="141"/>
      <c r="K1690" s="30"/>
      <c r="P1690" s="137"/>
      <c r="Q1690" s="30"/>
      <c r="R1690" s="30"/>
      <c r="S1690" s="30"/>
      <c r="T1690" s="30"/>
      <c r="U1690" s="30"/>
      <c r="V1690" s="30"/>
      <c r="W1690" s="30"/>
      <c r="X1690" s="30"/>
      <c r="Y1690" s="30"/>
      <c r="Z1690" s="30"/>
      <c r="AA1690" s="138"/>
      <c r="AB1690" s="138"/>
      <c r="AC1690" s="139"/>
      <c r="AD1690" s="136"/>
      <c r="AE1690" s="139"/>
      <c r="AF1690" s="142"/>
      <c r="AG1690" s="136"/>
      <c r="AH1690" s="136"/>
      <c r="AI1690" s="136"/>
      <c r="AJ1690" s="30"/>
    </row>
    <row r="1691" spans="2:37" x14ac:dyDescent="0.3">
      <c r="B1691" s="133"/>
      <c r="C1691" s="30"/>
      <c r="D1691" s="133"/>
      <c r="E1691" s="133"/>
      <c r="F1691" s="134"/>
      <c r="G1691" s="133"/>
      <c r="H1691" s="30"/>
      <c r="I1691" s="135"/>
      <c r="J1691" s="136"/>
      <c r="K1691" s="137"/>
      <c r="P1691" s="30"/>
      <c r="Q1691" s="30"/>
      <c r="R1691" s="30"/>
      <c r="S1691" s="30"/>
      <c r="T1691" s="30"/>
      <c r="U1691" s="30"/>
      <c r="V1691" s="30"/>
      <c r="W1691" s="30"/>
      <c r="X1691" s="30"/>
      <c r="Y1691" s="30"/>
      <c r="Z1691" s="30"/>
      <c r="AA1691" s="138"/>
      <c r="AB1691" s="138"/>
      <c r="AC1691" s="136"/>
      <c r="AD1691" s="139"/>
      <c r="AE1691" s="139"/>
      <c r="AF1691" s="30"/>
      <c r="AG1691" s="136"/>
      <c r="AH1691" s="136"/>
      <c r="AI1691" s="136"/>
      <c r="AJ1691" s="30"/>
    </row>
    <row r="1692" spans="2:37" x14ac:dyDescent="0.3">
      <c r="B1692" s="132" t="s">
        <v>122</v>
      </c>
      <c r="C1692" s="143"/>
      <c r="D1692" s="144"/>
      <c r="E1692" s="144"/>
      <c r="F1692" s="90"/>
      <c r="G1692" s="132"/>
      <c r="H1692" s="143"/>
      <c r="I1692" s="145"/>
      <c r="J1692" s="146"/>
      <c r="K1692" s="90"/>
      <c r="P1692" s="90"/>
      <c r="Q1692" s="90"/>
      <c r="R1692" s="90"/>
      <c r="S1692" s="90"/>
      <c r="T1692" s="30"/>
      <c r="U1692" s="90"/>
      <c r="V1692" s="90"/>
      <c r="W1692" s="90"/>
      <c r="X1692" s="90"/>
      <c r="Y1692" s="90"/>
      <c r="Z1692" s="90"/>
      <c r="AA1692" s="147"/>
      <c r="AB1692" s="147"/>
      <c r="AC1692" s="146"/>
      <c r="AD1692" s="146"/>
      <c r="AE1692" s="146"/>
      <c r="AF1692" s="90"/>
      <c r="AG1692" s="146"/>
      <c r="AH1692" s="148"/>
      <c r="AI1692" s="148"/>
      <c r="AJ1692" s="90"/>
    </row>
    <row r="1693" spans="2:37" x14ac:dyDescent="0.3">
      <c r="B1693" s="132" t="s">
        <v>123</v>
      </c>
      <c r="C1693" s="143"/>
      <c r="D1693" s="144"/>
      <c r="E1693" s="144"/>
      <c r="F1693" s="90"/>
      <c r="G1693" s="132"/>
      <c r="H1693" s="143"/>
      <c r="I1693" s="145"/>
      <c r="J1693" s="146"/>
      <c r="K1693" s="90"/>
      <c r="P1693" s="90"/>
      <c r="Q1693" s="90"/>
      <c r="R1693" s="90"/>
      <c r="S1693" s="90"/>
      <c r="T1693" s="30"/>
      <c r="U1693" s="149"/>
      <c r="V1693" s="147"/>
      <c r="W1693" s="147"/>
      <c r="X1693" s="147"/>
      <c r="Y1693" s="147"/>
      <c r="Z1693" s="147"/>
      <c r="AA1693" s="147"/>
      <c r="AB1693" s="147"/>
      <c r="AC1693" s="146"/>
      <c r="AD1693" s="146"/>
      <c r="AE1693" s="146"/>
      <c r="AF1693" s="90"/>
      <c r="AG1693" s="146"/>
      <c r="AH1693" s="148"/>
      <c r="AI1693" s="148"/>
      <c r="AJ1693" s="90"/>
    </row>
    <row r="1694" spans="2:37" x14ac:dyDescent="0.3">
      <c r="B1694" s="150" t="s">
        <v>142</v>
      </c>
      <c r="D1694" s="129"/>
      <c r="F1694" s="1"/>
      <c r="G1694" s="150"/>
      <c r="H1694" s="128"/>
      <c r="I1694" s="127"/>
      <c r="J1694" s="130"/>
      <c r="K1694" s="1"/>
      <c r="T1694" s="30"/>
    </row>
    <row r="1695" spans="2:37" x14ac:dyDescent="0.3">
      <c r="B1695" s="150"/>
      <c r="D1695" s="129"/>
      <c r="F1695" s="1"/>
      <c r="G1695" s="150"/>
      <c r="H1695" s="128"/>
      <c r="I1695" s="127"/>
      <c r="J1695" s="130"/>
      <c r="K1695" s="1"/>
      <c r="T1695" s="30"/>
    </row>
    <row r="1696" spans="2:37" x14ac:dyDescent="0.3">
      <c r="B1696" s="132" t="s">
        <v>124</v>
      </c>
      <c r="C1696" s="143"/>
      <c r="D1696" s="144"/>
      <c r="E1696" s="144"/>
      <c r="F1696" s="90"/>
      <c r="G1696" s="132"/>
      <c r="H1696" s="143"/>
      <c r="I1696" s="145"/>
      <c r="J1696" s="148"/>
      <c r="K1696" s="143"/>
      <c r="P1696" s="143"/>
      <c r="Q1696" s="143"/>
      <c r="R1696" s="143"/>
      <c r="S1696" s="143"/>
      <c r="T1696" s="30"/>
      <c r="U1696" s="143"/>
      <c r="V1696" s="148"/>
      <c r="W1696" s="148"/>
      <c r="X1696" s="148"/>
      <c r="Y1696" s="148"/>
      <c r="Z1696" s="148"/>
      <c r="AA1696" s="148"/>
      <c r="AB1696" s="148"/>
      <c r="AC1696" s="148"/>
      <c r="AD1696" s="148"/>
      <c r="AE1696" s="148"/>
      <c r="AF1696" s="143"/>
      <c r="AG1696" s="148"/>
      <c r="AH1696" s="148"/>
      <c r="AI1696" s="148"/>
      <c r="AJ1696" s="143"/>
    </row>
  </sheetData>
  <mergeCells count="16259">
    <mergeCell ref="B126:B128"/>
    <mergeCell ref="C126:C128"/>
    <mergeCell ref="D126:D128"/>
    <mergeCell ref="E126:E128"/>
    <mergeCell ref="F126:F128"/>
    <mergeCell ref="G126:G128"/>
    <mergeCell ref="H126:H128"/>
    <mergeCell ref="I126:I128"/>
    <mergeCell ref="N126:N128"/>
    <mergeCell ref="O126:O128"/>
    <mergeCell ref="P126:P128"/>
    <mergeCell ref="Q126:Q128"/>
    <mergeCell ref="R126:R128"/>
    <mergeCell ref="S126:S128"/>
    <mergeCell ref="T126:T128"/>
    <mergeCell ref="U126:U128"/>
    <mergeCell ref="V126:V128"/>
    <mergeCell ref="W126:W128"/>
    <mergeCell ref="X126:X128"/>
    <mergeCell ref="Y126:Y128"/>
    <mergeCell ref="Z126:Z128"/>
    <mergeCell ref="AA126:AA128"/>
    <mergeCell ref="AB126:AB128"/>
    <mergeCell ref="AC126:AC128"/>
    <mergeCell ref="AD126:AD128"/>
    <mergeCell ref="AE126:AE128"/>
    <mergeCell ref="AF126:AF128"/>
    <mergeCell ref="AG126:AG128"/>
    <mergeCell ref="AH126:AH128"/>
    <mergeCell ref="AI126:AI128"/>
    <mergeCell ref="AJ126:AJ128"/>
    <mergeCell ref="B1527:B1529"/>
    <mergeCell ref="C1527:C1529"/>
    <mergeCell ref="D1527:D1529"/>
    <mergeCell ref="E1527:E1529"/>
    <mergeCell ref="F1527:F1529"/>
    <mergeCell ref="G1527:G1529"/>
    <mergeCell ref="H1527:H1529"/>
    <mergeCell ref="I1527:I1529"/>
    <mergeCell ref="N1527:N1529"/>
    <mergeCell ref="O1527:O1529"/>
    <mergeCell ref="P1527:P1529"/>
    <mergeCell ref="Q1527:Q1529"/>
    <mergeCell ref="R1527:R1529"/>
    <mergeCell ref="S1527:S1529"/>
    <mergeCell ref="T1527:T1529"/>
    <mergeCell ref="U1527:U1529"/>
    <mergeCell ref="V1527:V1529"/>
    <mergeCell ref="W1527:W1529"/>
    <mergeCell ref="X1527:X1529"/>
    <mergeCell ref="Y1527:Y1529"/>
    <mergeCell ref="Z1527:Z1529"/>
    <mergeCell ref="AA1527:AA1529"/>
    <mergeCell ref="AB1527:AB1529"/>
    <mergeCell ref="AC1527:AC1529"/>
    <mergeCell ref="AD1527:AD1529"/>
    <mergeCell ref="AE1527:AE1529"/>
    <mergeCell ref="AF1527:AF1529"/>
    <mergeCell ref="AG1527:AG1529"/>
    <mergeCell ref="AH1527:AH1529"/>
    <mergeCell ref="AI1527:AI1529"/>
    <mergeCell ref="AJ1527:AJ1529"/>
    <mergeCell ref="B1523:B1526"/>
    <mergeCell ref="C1523:C1526"/>
    <mergeCell ref="AH1065:AH1067"/>
    <mergeCell ref="AI1065:AI1067"/>
    <mergeCell ref="AJ1065:AJ1067"/>
    <mergeCell ref="B1574:B1576"/>
    <mergeCell ref="C1574:C1576"/>
    <mergeCell ref="E1574:E1576"/>
    <mergeCell ref="F1574:F1576"/>
    <mergeCell ref="G1574:G1576"/>
    <mergeCell ref="H1574:H1576"/>
    <mergeCell ref="I1574:I1576"/>
    <mergeCell ref="N1574:N1576"/>
    <mergeCell ref="O1574:O1576"/>
    <mergeCell ref="P1574:P1576"/>
    <mergeCell ref="Q1574:Q1576"/>
    <mergeCell ref="R1574:R1576"/>
    <mergeCell ref="S1574:S1576"/>
    <mergeCell ref="T1574:T1576"/>
    <mergeCell ref="U1574:U1576"/>
    <mergeCell ref="V1574:V1576"/>
    <mergeCell ref="W1574:W1576"/>
    <mergeCell ref="X1574:X1576"/>
    <mergeCell ref="Y1574:Y1576"/>
    <mergeCell ref="Z1574:Z1576"/>
    <mergeCell ref="AA1574:AA1576"/>
    <mergeCell ref="AB1574:AB1576"/>
    <mergeCell ref="AC1574:AC1576"/>
    <mergeCell ref="AD1574:AD1576"/>
    <mergeCell ref="AE1574:AE1576"/>
    <mergeCell ref="AF1574:AF1576"/>
    <mergeCell ref="AG1574:AG1576"/>
    <mergeCell ref="AH1574:AH1576"/>
    <mergeCell ref="AI1574:AI1576"/>
    <mergeCell ref="AJ1574:AJ1576"/>
    <mergeCell ref="D1523:D1526"/>
    <mergeCell ref="E1523:E1526"/>
    <mergeCell ref="F1523:F1526"/>
    <mergeCell ref="G1523:G1526"/>
    <mergeCell ref="H1523:H1526"/>
    <mergeCell ref="I1523:I1526"/>
    <mergeCell ref="N1523:N1526"/>
    <mergeCell ref="O1523:O1526"/>
    <mergeCell ref="P1523:P1526"/>
    <mergeCell ref="Q1523:Q1526"/>
    <mergeCell ref="R1523:R1526"/>
    <mergeCell ref="S1523:S1526"/>
    <mergeCell ref="T1523:T1526"/>
    <mergeCell ref="U1523:U1526"/>
    <mergeCell ref="V1523:V1526"/>
    <mergeCell ref="W1523:W1526"/>
    <mergeCell ref="X1523:X1526"/>
    <mergeCell ref="Y1523:Y1526"/>
    <mergeCell ref="Z1523:Z1526"/>
    <mergeCell ref="AA1523:AA1526"/>
    <mergeCell ref="AB1523:AB1526"/>
    <mergeCell ref="AC1523:AC1526"/>
    <mergeCell ref="AD1523:AD1526"/>
    <mergeCell ref="AE1523:AE1526"/>
    <mergeCell ref="AF1523:AF1526"/>
    <mergeCell ref="AG1523:AG1526"/>
    <mergeCell ref="AH1523:AH1526"/>
    <mergeCell ref="AI1523:AI1526"/>
    <mergeCell ref="AJ1523:AJ1526"/>
    <mergeCell ref="B1681:B1684"/>
    <mergeCell ref="C1681:C1684"/>
    <mergeCell ref="D1681:D1684"/>
    <mergeCell ref="E1681:E1684"/>
    <mergeCell ref="F1681:F1684"/>
    <mergeCell ref="G1681:G1684"/>
    <mergeCell ref="H1681:H1684"/>
    <mergeCell ref="I1681:I1684"/>
    <mergeCell ref="N1681:N1684"/>
    <mergeCell ref="O1681:O1684"/>
    <mergeCell ref="P1681:P1684"/>
    <mergeCell ref="Q1681:Q1684"/>
    <mergeCell ref="R1681:R1684"/>
    <mergeCell ref="S1681:S1684"/>
    <mergeCell ref="T1681:T1684"/>
    <mergeCell ref="U1681:U1684"/>
    <mergeCell ref="V1681:V1684"/>
    <mergeCell ref="W1681:W1684"/>
    <mergeCell ref="X1681:X1684"/>
    <mergeCell ref="Y1681:Y1684"/>
    <mergeCell ref="Z1681:Z1684"/>
    <mergeCell ref="AA1681:AA1684"/>
    <mergeCell ref="AB1681:AB1684"/>
    <mergeCell ref="AC1681:AC1684"/>
    <mergeCell ref="AD1681:AD1684"/>
    <mergeCell ref="AE1681:AE1684"/>
    <mergeCell ref="AF1681:AF1684"/>
    <mergeCell ref="AG1681:AG1684"/>
    <mergeCell ref="AH1681:AH1684"/>
    <mergeCell ref="AI1681:AI1684"/>
    <mergeCell ref="AJ1681:AJ1684"/>
    <mergeCell ref="B1061:B1064"/>
    <mergeCell ref="C1061:C1064"/>
    <mergeCell ref="D1061:D1064"/>
    <mergeCell ref="E1061:E1064"/>
    <mergeCell ref="F1061:F1064"/>
    <mergeCell ref="G1061:G1064"/>
    <mergeCell ref="H1061:H1064"/>
    <mergeCell ref="I1061:I1064"/>
    <mergeCell ref="J1061:J1062"/>
    <mergeCell ref="K1061:K1062"/>
    <mergeCell ref="L1061:L1062"/>
    <mergeCell ref="M1061:M1062"/>
    <mergeCell ref="N1061:N1064"/>
    <mergeCell ref="O1061:O1064"/>
    <mergeCell ref="P1061:P1064"/>
    <mergeCell ref="Q1061:Q1064"/>
    <mergeCell ref="R1061:R1064"/>
    <mergeCell ref="S1061:S1064"/>
    <mergeCell ref="T1061:T1064"/>
    <mergeCell ref="U1061:U1064"/>
    <mergeCell ref="V1061:V1064"/>
    <mergeCell ref="W1061:W1064"/>
    <mergeCell ref="X1061:X1064"/>
    <mergeCell ref="Y1061:Y1064"/>
    <mergeCell ref="Z1061:Z1064"/>
    <mergeCell ref="AA1061:AA1064"/>
    <mergeCell ref="AB1061:AB1064"/>
    <mergeCell ref="AC1061:AC1064"/>
    <mergeCell ref="AD1061:AD1064"/>
    <mergeCell ref="AE1061:AE1064"/>
    <mergeCell ref="AF1061:AF1064"/>
    <mergeCell ref="AG1061:AG1064"/>
    <mergeCell ref="AH1061:AH1064"/>
    <mergeCell ref="W230:W232"/>
    <mergeCell ref="B1307:B1309"/>
    <mergeCell ref="C1307:C1309"/>
    <mergeCell ref="D1307:D1309"/>
    <mergeCell ref="E1307:E1309"/>
    <mergeCell ref="F1307:F1309"/>
    <mergeCell ref="G1307:G1309"/>
    <mergeCell ref="I1307:I1309"/>
    <mergeCell ref="O1307:O1308"/>
    <mergeCell ref="P1307:P1309"/>
    <mergeCell ref="Q1307:Q1309"/>
    <mergeCell ref="R1307:R1309"/>
    <mergeCell ref="S1307:S1309"/>
    <mergeCell ref="T1307:T1309"/>
    <mergeCell ref="W1307:W1309"/>
    <mergeCell ref="X1307:X1309"/>
    <mergeCell ref="Y1307:Y1309"/>
    <mergeCell ref="Z1307:Z1309"/>
    <mergeCell ref="AA1307:AA1309"/>
    <mergeCell ref="AB1307:AB1309"/>
    <mergeCell ref="AC1307:AC1309"/>
    <mergeCell ref="AD1307:AD1309"/>
    <mergeCell ref="AE1307:AE1309"/>
    <mergeCell ref="AF1307:AF1309"/>
    <mergeCell ref="AG1307:AG1309"/>
    <mergeCell ref="AH1307:AH1309"/>
    <mergeCell ref="AI1307:AI1309"/>
    <mergeCell ref="AJ1307:AJ1309"/>
    <mergeCell ref="Z649:Z652"/>
    <mergeCell ref="AA649:AA652"/>
    <mergeCell ref="AB649:AB652"/>
    <mergeCell ref="AC649:AC652"/>
    <mergeCell ref="AD649:AD652"/>
    <mergeCell ref="AE649:AE652"/>
    <mergeCell ref="AF649:AF652"/>
    <mergeCell ref="AG649:AG652"/>
    <mergeCell ref="AH649:AH652"/>
    <mergeCell ref="AI649:AI652"/>
    <mergeCell ref="AJ649:AJ652"/>
    <mergeCell ref="B1304:B1306"/>
    <mergeCell ref="C1304:C1306"/>
    <mergeCell ref="D1304:D1306"/>
    <mergeCell ref="E1304:E1306"/>
    <mergeCell ref="F1304:F1306"/>
    <mergeCell ref="G1304:G1306"/>
    <mergeCell ref="H1304:H1306"/>
    <mergeCell ref="I1304:I1306"/>
    <mergeCell ref="O1304:O1305"/>
    <mergeCell ref="P1304:P1306"/>
    <mergeCell ref="Q1304:Q1306"/>
    <mergeCell ref="R1304:R1306"/>
    <mergeCell ref="S1304:S1306"/>
    <mergeCell ref="T1304:T1306"/>
    <mergeCell ref="W1304:W1306"/>
    <mergeCell ref="X1304:X1306"/>
    <mergeCell ref="Y1304:Y1306"/>
    <mergeCell ref="Z1304:Z1306"/>
    <mergeCell ref="AA1304:AA1306"/>
    <mergeCell ref="AB1304:AB1306"/>
    <mergeCell ref="AC1304:AC1306"/>
    <mergeCell ref="AD1304:AD1306"/>
    <mergeCell ref="AE1304:AE1306"/>
    <mergeCell ref="AF1304:AF1306"/>
    <mergeCell ref="AG1304:AG1306"/>
    <mergeCell ref="AH916:AH919"/>
    <mergeCell ref="AH920:AH922"/>
    <mergeCell ref="AI1304:AI1306"/>
    <mergeCell ref="AJ1304:AJ1306"/>
    <mergeCell ref="AJ1520:AJ1522"/>
    <mergeCell ref="G172:G175"/>
    <mergeCell ref="H172:H175"/>
    <mergeCell ref="I172:I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Z172:Z175"/>
    <mergeCell ref="AA172:AA175"/>
    <mergeCell ref="AB172:AB175"/>
    <mergeCell ref="AC172:AC175"/>
    <mergeCell ref="AD172:AD175"/>
    <mergeCell ref="AE172:AE175"/>
    <mergeCell ref="AF172:AF175"/>
    <mergeCell ref="AG172:AG175"/>
    <mergeCell ref="AH172:AH175"/>
    <mergeCell ref="AI172:AI175"/>
    <mergeCell ref="AJ172:AJ175"/>
    <mergeCell ref="B1514:B1516"/>
    <mergeCell ref="C1514:C1516"/>
    <mergeCell ref="B1517:B1519"/>
    <mergeCell ref="C1517:C1519"/>
    <mergeCell ref="D1517:D1519"/>
    <mergeCell ref="E1517:E1519"/>
    <mergeCell ref="F1517:F1519"/>
    <mergeCell ref="AJ1517:AJ1519"/>
    <mergeCell ref="AE1517:AE1519"/>
    <mergeCell ref="AF1517:AF1519"/>
    <mergeCell ref="AG1517:AG1519"/>
    <mergeCell ref="AH1517:AH1519"/>
    <mergeCell ref="AI1517:AI1519"/>
    <mergeCell ref="B1391:B1393"/>
    <mergeCell ref="C1391:C1393"/>
    <mergeCell ref="C1388:C1390"/>
    <mergeCell ref="D1397:D1399"/>
    <mergeCell ref="D1388:D1390"/>
    <mergeCell ref="D1391:D1393"/>
    <mergeCell ref="C1414:C1416"/>
    <mergeCell ref="D1414:D1416"/>
    <mergeCell ref="G1424:G1426"/>
    <mergeCell ref="AG864:AG867"/>
    <mergeCell ref="AH864:AH867"/>
    <mergeCell ref="AI864:AI867"/>
    <mergeCell ref="AJ864:AJ867"/>
    <mergeCell ref="B868:B870"/>
    <mergeCell ref="C868:C870"/>
    <mergeCell ref="Q1103:Q1105"/>
    <mergeCell ref="AA1087:AA1090"/>
    <mergeCell ref="AB1087:AB1090"/>
    <mergeCell ref="AB964:AB966"/>
    <mergeCell ref="AF939:AF941"/>
    <mergeCell ref="AJ1610:AJ1612"/>
    <mergeCell ref="B1613:B1615"/>
    <mergeCell ref="C1613:C1615"/>
    <mergeCell ref="D1613:D1615"/>
    <mergeCell ref="E1613:E1615"/>
    <mergeCell ref="F1613:F1615"/>
    <mergeCell ref="G1613:G1615"/>
    <mergeCell ref="H1613:H1615"/>
    <mergeCell ref="I1613:I1615"/>
    <mergeCell ref="N1613:N1615"/>
    <mergeCell ref="O1613:O1615"/>
    <mergeCell ref="P1613:P1615"/>
    <mergeCell ref="Q1613:Q1615"/>
    <mergeCell ref="R1613:R1615"/>
    <mergeCell ref="S1613:S1615"/>
    <mergeCell ref="T1613:T1615"/>
    <mergeCell ref="U1613:U1615"/>
    <mergeCell ref="V1613:V1615"/>
    <mergeCell ref="W1613:W1615"/>
    <mergeCell ref="X1613:X1615"/>
    <mergeCell ref="Y1613:Y1615"/>
    <mergeCell ref="Z1613:Z1615"/>
    <mergeCell ref="AA1613:AA1615"/>
    <mergeCell ref="AB1613:AB1615"/>
    <mergeCell ref="AC1613:AC1615"/>
    <mergeCell ref="AD1613:AD1615"/>
    <mergeCell ref="AE1613:AE1615"/>
    <mergeCell ref="AF1613:AF1615"/>
    <mergeCell ref="AG1613:AG1615"/>
    <mergeCell ref="AH1613:AH1615"/>
    <mergeCell ref="AI1613:AI1615"/>
    <mergeCell ref="AJ1613:AJ1615"/>
    <mergeCell ref="H1603:H1605"/>
    <mergeCell ref="I1603:I1605"/>
    <mergeCell ref="N1603:N1605"/>
    <mergeCell ref="O1603:O1605"/>
    <mergeCell ref="P1603:P1605"/>
    <mergeCell ref="Q1603:Q1605"/>
    <mergeCell ref="R1603:R1605"/>
    <mergeCell ref="S1603:S1605"/>
    <mergeCell ref="T1603:T1605"/>
    <mergeCell ref="U1603:U1605"/>
    <mergeCell ref="H230:H232"/>
    <mergeCell ref="J250:J251"/>
    <mergeCell ref="E243:E245"/>
    <mergeCell ref="B265:B268"/>
    <mergeCell ref="G259:G261"/>
    <mergeCell ref="G1517:G1519"/>
    <mergeCell ref="H1517:H1519"/>
    <mergeCell ref="I1517:I1519"/>
    <mergeCell ref="N1517:N1519"/>
    <mergeCell ref="O1517:O1519"/>
    <mergeCell ref="P1517:P1519"/>
    <mergeCell ref="Q1517:Q1519"/>
    <mergeCell ref="R1517:R1519"/>
    <mergeCell ref="S1517:S1519"/>
    <mergeCell ref="T1517:T1519"/>
    <mergeCell ref="U1517:U1519"/>
    <mergeCell ref="V1517:V1519"/>
    <mergeCell ref="W1517:W1519"/>
    <mergeCell ref="X1517:X1519"/>
    <mergeCell ref="Y1517:Y1519"/>
    <mergeCell ref="Z1517:Z1519"/>
    <mergeCell ref="AA1517:AA1519"/>
    <mergeCell ref="AB1517:AB1519"/>
    <mergeCell ref="AC1517:AC1519"/>
    <mergeCell ref="AD1517:AD1519"/>
    <mergeCell ref="H1384:H1387"/>
    <mergeCell ref="I1384:I1387"/>
    <mergeCell ref="AD1384:AD1387"/>
    <mergeCell ref="R1370:R1371"/>
    <mergeCell ref="S1370:S1371"/>
    <mergeCell ref="F1391:F1393"/>
    <mergeCell ref="D1377:D1380"/>
    <mergeCell ref="D1381:D1383"/>
    <mergeCell ref="B1414:B1416"/>
    <mergeCell ref="Q1407:Q1410"/>
    <mergeCell ref="R1407:R1410"/>
    <mergeCell ref="I1388:I1390"/>
    <mergeCell ref="R1391:R1393"/>
    <mergeCell ref="F1411:F1413"/>
    <mergeCell ref="D1450:D1452"/>
    <mergeCell ref="D1417:D1420"/>
    <mergeCell ref="E1463:E1465"/>
    <mergeCell ref="E1424:E1426"/>
    <mergeCell ref="E1417:E1420"/>
    <mergeCell ref="E1427:E1429"/>
    <mergeCell ref="P1391:P1393"/>
    <mergeCell ref="Q1391:Q1393"/>
    <mergeCell ref="H1411:H1413"/>
    <mergeCell ref="H1414:H1416"/>
    <mergeCell ref="Q1394:Q1396"/>
    <mergeCell ref="R1394:R1396"/>
    <mergeCell ref="B1166:B1169"/>
    <mergeCell ref="C1166:C1169"/>
    <mergeCell ref="B1394:B1396"/>
    <mergeCell ref="C1400:C1402"/>
    <mergeCell ref="B1421:B1423"/>
    <mergeCell ref="B1374:B1376"/>
    <mergeCell ref="C1374:C1376"/>
    <mergeCell ref="B1377:B1380"/>
    <mergeCell ref="E1347:E1349"/>
    <mergeCell ref="F1347:F1349"/>
    <mergeCell ref="B1350:B1352"/>
    <mergeCell ref="B649:B652"/>
    <mergeCell ref="C649:C652"/>
    <mergeCell ref="AJ1626:AJ1629"/>
    <mergeCell ref="AA1623:AA1625"/>
    <mergeCell ref="Y1626:Y1629"/>
    <mergeCell ref="Z1626:Z1629"/>
    <mergeCell ref="AA1626:AA1629"/>
    <mergeCell ref="H1623:H1625"/>
    <mergeCell ref="I1623:I1625"/>
    <mergeCell ref="N1623:N1625"/>
    <mergeCell ref="O1623:O1625"/>
    <mergeCell ref="P1623:P1625"/>
    <mergeCell ref="Q1623:Q1625"/>
    <mergeCell ref="X1626:X1629"/>
    <mergeCell ref="AE1634:AE1636"/>
    <mergeCell ref="AF1634:AF1636"/>
    <mergeCell ref="AG1634:AG1636"/>
    <mergeCell ref="AH1634:AH1636"/>
    <mergeCell ref="AI1634:AI1636"/>
    <mergeCell ref="AJ1634:AJ1636"/>
    <mergeCell ref="X1623:X1625"/>
    <mergeCell ref="AH1630:AH1633"/>
    <mergeCell ref="AI1630:AI1633"/>
    <mergeCell ref="AJ1630:AJ1633"/>
    <mergeCell ref="D1623:D1625"/>
    <mergeCell ref="AG1623:AG1625"/>
    <mergeCell ref="AG1630:AG1633"/>
    <mergeCell ref="I123:I125"/>
    <mergeCell ref="N123:N125"/>
    <mergeCell ref="O123:O125"/>
    <mergeCell ref="P123:P125"/>
    <mergeCell ref="Q123:Q125"/>
    <mergeCell ref="R123:R125"/>
    <mergeCell ref="S123:S125"/>
    <mergeCell ref="T123:T125"/>
    <mergeCell ref="U123:U125"/>
    <mergeCell ref="V123:V125"/>
    <mergeCell ref="W123:W125"/>
    <mergeCell ref="X123:X125"/>
    <mergeCell ref="Y123:Y125"/>
    <mergeCell ref="Z123:Z125"/>
    <mergeCell ref="AA123:AA125"/>
    <mergeCell ref="AB123:AB125"/>
    <mergeCell ref="AC123:AC125"/>
    <mergeCell ref="AD123:AD125"/>
    <mergeCell ref="AE123:AE125"/>
    <mergeCell ref="AF123:AF125"/>
    <mergeCell ref="AG123:AG125"/>
    <mergeCell ref="AH123:AH125"/>
    <mergeCell ref="AI123:AI125"/>
    <mergeCell ref="AJ123:AJ125"/>
    <mergeCell ref="Z253:Z255"/>
    <mergeCell ref="AB1606:AB1609"/>
    <mergeCell ref="AC1606:AC1609"/>
    <mergeCell ref="AD1606:AD1609"/>
    <mergeCell ref="AE1606:AE1609"/>
    <mergeCell ref="AF1606:AF1609"/>
    <mergeCell ref="AG1606:AG1609"/>
    <mergeCell ref="AH1606:AH1609"/>
    <mergeCell ref="AI1606:AI1609"/>
    <mergeCell ref="AJ1606:AJ1609"/>
    <mergeCell ref="D1610:D1612"/>
    <mergeCell ref="E1610:E1612"/>
    <mergeCell ref="F1610:F1612"/>
    <mergeCell ref="V227:V229"/>
    <mergeCell ref="G230:G232"/>
    <mergeCell ref="D1634:D1636"/>
    <mergeCell ref="E1634:E1636"/>
    <mergeCell ref="F1634:F1636"/>
    <mergeCell ref="G1634:G1636"/>
    <mergeCell ref="H1634:H1636"/>
    <mergeCell ref="I1634:I1636"/>
    <mergeCell ref="N1634:N1636"/>
    <mergeCell ref="O1634:O1636"/>
    <mergeCell ref="P1634:P1636"/>
    <mergeCell ref="Q1634:Q1636"/>
    <mergeCell ref="R1634:R1636"/>
    <mergeCell ref="S1634:S1636"/>
    <mergeCell ref="T1634:T1636"/>
    <mergeCell ref="U1634:U1636"/>
    <mergeCell ref="V1634:V1636"/>
    <mergeCell ref="W1634:W1636"/>
    <mergeCell ref="X1634:X1636"/>
    <mergeCell ref="Y1634:Y1636"/>
    <mergeCell ref="Z1634:Z1636"/>
    <mergeCell ref="AA1634:AA1636"/>
    <mergeCell ref="AB1634:AB1636"/>
    <mergeCell ref="AC1634:AC1636"/>
    <mergeCell ref="B1610:B1612"/>
    <mergeCell ref="C1610:C1612"/>
    <mergeCell ref="G1610:G1612"/>
    <mergeCell ref="H1610:H1612"/>
    <mergeCell ref="I1610:I1612"/>
    <mergeCell ref="N1610:N1612"/>
    <mergeCell ref="O1610:O1612"/>
    <mergeCell ref="P1610:P1612"/>
    <mergeCell ref="Q1610:Q1612"/>
    <mergeCell ref="R1610:R1612"/>
    <mergeCell ref="S1610:S1612"/>
    <mergeCell ref="T1610:T1612"/>
    <mergeCell ref="U1610:U1612"/>
    <mergeCell ref="V1610:V1612"/>
    <mergeCell ref="AB1630:AB1633"/>
    <mergeCell ref="AC1630:AC1633"/>
    <mergeCell ref="S1630:S1633"/>
    <mergeCell ref="T1630:T1633"/>
    <mergeCell ref="U1630:U1633"/>
    <mergeCell ref="V1630:V1633"/>
    <mergeCell ref="W1630:W1633"/>
    <mergeCell ref="X1630:X1633"/>
    <mergeCell ref="Y1630:Y1633"/>
    <mergeCell ref="Z1630:Z1633"/>
    <mergeCell ref="C1619:C1622"/>
    <mergeCell ref="D1619:D1622"/>
    <mergeCell ref="E1623:E1625"/>
    <mergeCell ref="Q1619:Q1622"/>
    <mergeCell ref="R1619:R1622"/>
    <mergeCell ref="S1619:S1622"/>
    <mergeCell ref="B1623:B1625"/>
    <mergeCell ref="C1623:C1625"/>
    <mergeCell ref="S1616:S1618"/>
    <mergeCell ref="X1619:X1622"/>
    <mergeCell ref="Y1619:Y1622"/>
    <mergeCell ref="Z1619:Z1622"/>
    <mergeCell ref="AA1619:AA1622"/>
    <mergeCell ref="P1619:P1622"/>
    <mergeCell ref="E1606:E1609"/>
    <mergeCell ref="F1606:F1609"/>
    <mergeCell ref="G1606:G1609"/>
    <mergeCell ref="H1606:H1609"/>
    <mergeCell ref="I1606:I1609"/>
    <mergeCell ref="N1606:N1609"/>
    <mergeCell ref="O1606:O1609"/>
    <mergeCell ref="P1606:P1609"/>
    <mergeCell ref="Q1606:Q1609"/>
    <mergeCell ref="R1606:R1609"/>
    <mergeCell ref="S1606:S1609"/>
    <mergeCell ref="AE1520:AE1522"/>
    <mergeCell ref="D1514:D1516"/>
    <mergeCell ref="E1514:E1516"/>
    <mergeCell ref="F1514:F1516"/>
    <mergeCell ref="G1514:G1516"/>
    <mergeCell ref="H1514:H1516"/>
    <mergeCell ref="I1514:I1516"/>
    <mergeCell ref="N1514:N1516"/>
    <mergeCell ref="O1514:O1516"/>
    <mergeCell ref="P1514:P1516"/>
    <mergeCell ref="Q1514:Q1516"/>
    <mergeCell ref="B1630:B1633"/>
    <mergeCell ref="C1630:C1633"/>
    <mergeCell ref="D1630:D1633"/>
    <mergeCell ref="E1630:E1633"/>
    <mergeCell ref="F1630:F1633"/>
    <mergeCell ref="G1630:G1633"/>
    <mergeCell ref="H1630:H1633"/>
    <mergeCell ref="I1630:I1633"/>
    <mergeCell ref="N1630:N1633"/>
    <mergeCell ref="O1630:O1633"/>
    <mergeCell ref="P1630:P1633"/>
    <mergeCell ref="Q1630:Q1633"/>
    <mergeCell ref="R1630:R1633"/>
    <mergeCell ref="E1571:E1573"/>
    <mergeCell ref="V1596:V1599"/>
    <mergeCell ref="V1581:V1583"/>
    <mergeCell ref="U1584:U1586"/>
    <mergeCell ref="V1584:V1586"/>
    <mergeCell ref="G1600:G1602"/>
    <mergeCell ref="AA1587:AA1589"/>
    <mergeCell ref="I1584:I1586"/>
    <mergeCell ref="F1590:F1592"/>
    <mergeCell ref="G1590:G1592"/>
    <mergeCell ref="I1590:I1592"/>
    <mergeCell ref="N1590:N1592"/>
    <mergeCell ref="F1593:F1595"/>
    <mergeCell ref="G1593:G1595"/>
    <mergeCell ref="I1593:I1595"/>
    <mergeCell ref="AJ871:AJ873"/>
    <mergeCell ref="F868:F870"/>
    <mergeCell ref="G868:G870"/>
    <mergeCell ref="H868:H870"/>
    <mergeCell ref="I868:I870"/>
    <mergeCell ref="N868:N870"/>
    <mergeCell ref="O868:O870"/>
    <mergeCell ref="P868:P870"/>
    <mergeCell ref="Q868:Q870"/>
    <mergeCell ref="R868:R870"/>
    <mergeCell ref="S868:S870"/>
    <mergeCell ref="T868:T870"/>
    <mergeCell ref="U868:U870"/>
    <mergeCell ref="V868:V870"/>
    <mergeCell ref="AH868:AH870"/>
    <mergeCell ref="B1058:B1060"/>
    <mergeCell ref="C1058:C1060"/>
    <mergeCell ref="D1058:D1060"/>
    <mergeCell ref="E1058:E1060"/>
    <mergeCell ref="AI1571:AI1573"/>
    <mergeCell ref="AJ1571:AJ1573"/>
    <mergeCell ref="AI1453:AI1456"/>
    <mergeCell ref="AG1414:AG1416"/>
    <mergeCell ref="Z1460:Z1462"/>
    <mergeCell ref="AF877:AF880"/>
    <mergeCell ref="T1384:T1387"/>
    <mergeCell ref="U1384:U1387"/>
    <mergeCell ref="V1384:V1387"/>
    <mergeCell ref="B1571:B1573"/>
    <mergeCell ref="N1384:N1387"/>
    <mergeCell ref="O1384:O1387"/>
    <mergeCell ref="P1384:P1387"/>
    <mergeCell ref="Q1384:Q1387"/>
    <mergeCell ref="R1384:R1387"/>
    <mergeCell ref="S1384:S1387"/>
    <mergeCell ref="L1054:L1055"/>
    <mergeCell ref="M1054:M1055"/>
    <mergeCell ref="N1054:N1057"/>
    <mergeCell ref="AH1054:AH1057"/>
    <mergeCell ref="E1470:E1472"/>
    <mergeCell ref="G1444:G1446"/>
    <mergeCell ref="I1440:I1443"/>
    <mergeCell ref="G1356:G1357"/>
    <mergeCell ref="F1358:F1359"/>
    <mergeCell ref="G1358:G1359"/>
    <mergeCell ref="T1440:T1443"/>
    <mergeCell ref="T1414:T1416"/>
    <mergeCell ref="T1374:T1376"/>
    <mergeCell ref="Y1394:Y1396"/>
    <mergeCell ref="Z1394:Z1396"/>
    <mergeCell ref="U1424:U1426"/>
    <mergeCell ref="B1388:B1390"/>
    <mergeCell ref="C1571:C1573"/>
    <mergeCell ref="B1520:B1522"/>
    <mergeCell ref="C1520:C1522"/>
    <mergeCell ref="D1520:D1522"/>
    <mergeCell ref="C1427:C1429"/>
    <mergeCell ref="D1444:D1446"/>
    <mergeCell ref="C1470:C1472"/>
    <mergeCell ref="C1434:C1436"/>
    <mergeCell ref="E1421:E1423"/>
    <mergeCell ref="E1444:E1446"/>
    <mergeCell ref="F1444:F1446"/>
    <mergeCell ref="AF901:AF903"/>
    <mergeCell ref="AI927:AI929"/>
    <mergeCell ref="AJ1019:AJ1021"/>
    <mergeCell ref="AJ976:AJ978"/>
    <mergeCell ref="AI973:AI975"/>
    <mergeCell ref="AJ973:AJ975"/>
    <mergeCell ref="AJ1025:AJ1028"/>
    <mergeCell ref="AI1009:AI1011"/>
    <mergeCell ref="AI1054:AI1057"/>
    <mergeCell ref="AJ1054:AJ1057"/>
    <mergeCell ref="AI976:AI978"/>
    <mergeCell ref="AJ1041:AJ1043"/>
    <mergeCell ref="AJ1072:AJ1074"/>
    <mergeCell ref="AJ1075:AJ1077"/>
    <mergeCell ref="AI1002:AI1005"/>
    <mergeCell ref="AJ1002:AJ1005"/>
    <mergeCell ref="AA1016:AA1018"/>
    <mergeCell ref="AB1016:AB1018"/>
    <mergeCell ref="AD1038:AD1040"/>
    <mergeCell ref="AD1035:AD1037"/>
    <mergeCell ref="Y1038:Y1040"/>
    <mergeCell ref="U1038:U1040"/>
    <mergeCell ref="AD1044:AD1047"/>
    <mergeCell ref="AE1044:AE1047"/>
    <mergeCell ref="Y1078:Y1080"/>
    <mergeCell ref="AI955:AI957"/>
    <mergeCell ref="R1377:R1380"/>
    <mergeCell ref="N1388:N1390"/>
    <mergeCell ref="B1325:B1327"/>
    <mergeCell ref="B1334:B1337"/>
    <mergeCell ref="B1331:B1333"/>
    <mergeCell ref="H1353:H1355"/>
    <mergeCell ref="H1356:H1357"/>
    <mergeCell ref="AH973:AH975"/>
    <mergeCell ref="Z973:Z975"/>
    <mergeCell ref="AA973:AA975"/>
    <mergeCell ref="AH976:AH978"/>
    <mergeCell ref="AG995:AG998"/>
    <mergeCell ref="AA976:AA978"/>
    <mergeCell ref="Z1002:Z1005"/>
    <mergeCell ref="AC992:AC994"/>
    <mergeCell ref="Y979:Y981"/>
    <mergeCell ref="Z979:Z981"/>
    <mergeCell ref="Z992:Z994"/>
    <mergeCell ref="AJ927:AJ929"/>
    <mergeCell ref="AA946:AA948"/>
    <mergeCell ref="AJ961:AJ963"/>
    <mergeCell ref="AI1006:AI1008"/>
    <mergeCell ref="AD982:AD985"/>
    <mergeCell ref="AH958:AH960"/>
    <mergeCell ref="AG992:AG994"/>
    <mergeCell ref="AG973:AG975"/>
    <mergeCell ref="AB973:AB975"/>
    <mergeCell ref="AC958:AC960"/>
    <mergeCell ref="Z1044:Z1047"/>
    <mergeCell ref="AA1044:AA1047"/>
    <mergeCell ref="U986:U988"/>
    <mergeCell ref="V979:V981"/>
    <mergeCell ref="S1012:S1015"/>
    <mergeCell ref="V995:V998"/>
    <mergeCell ref="AG939:AG941"/>
    <mergeCell ref="AH1304:AH1306"/>
    <mergeCell ref="AI1061:AI1064"/>
    <mergeCell ref="AJ1061:AJ1064"/>
    <mergeCell ref="B1065:B1067"/>
    <mergeCell ref="B1054:B1057"/>
    <mergeCell ref="C1054:C1057"/>
    <mergeCell ref="D1054:D1057"/>
    <mergeCell ref="E1054:E1057"/>
    <mergeCell ref="F1054:F1057"/>
    <mergeCell ref="G1054:G1057"/>
    <mergeCell ref="H1054:H1057"/>
    <mergeCell ref="I1054:I1057"/>
    <mergeCell ref="D1424:D1426"/>
    <mergeCell ref="B1417:B1420"/>
    <mergeCell ref="Y1154:Y1156"/>
    <mergeCell ref="C1377:C1380"/>
    <mergeCell ref="B1381:B1383"/>
    <mergeCell ref="C1381:C1383"/>
    <mergeCell ref="S1414:S1416"/>
    <mergeCell ref="Q1421:Q1423"/>
    <mergeCell ref="F1417:F1420"/>
    <mergeCell ref="S1411:S1413"/>
    <mergeCell ref="H1364:H1366"/>
    <mergeCell ref="I1364:I1366"/>
    <mergeCell ref="N1364:N1366"/>
    <mergeCell ref="O1427:O1429"/>
    <mergeCell ref="P1427:P1429"/>
    <mergeCell ref="AH1019:AH1021"/>
    <mergeCell ref="W1075:W1077"/>
    <mergeCell ref="AG1035:AG1037"/>
    <mergeCell ref="AF1029:AF1031"/>
    <mergeCell ref="AG1029:AG1031"/>
    <mergeCell ref="AB1032:AB1034"/>
    <mergeCell ref="AB1044:AB1047"/>
    <mergeCell ref="Y1012:Y1015"/>
    <mergeCell ref="W995:W998"/>
    <mergeCell ref="AE1006:AE1008"/>
    <mergeCell ref="W1038:W1040"/>
    <mergeCell ref="Q1058:Q1060"/>
    <mergeCell ref="R1058:R1060"/>
    <mergeCell ref="Z1384:Z1387"/>
    <mergeCell ref="AA1384:AA1387"/>
    <mergeCell ref="Z1170:Z1172"/>
    <mergeCell ref="AA1170:AA1172"/>
    <mergeCell ref="AB1170:AB1172"/>
    <mergeCell ref="X1163:X1165"/>
    <mergeCell ref="AE1384:AE1387"/>
    <mergeCell ref="AF1384:AF1387"/>
    <mergeCell ref="AG1384:AG1387"/>
    <mergeCell ref="AF1044:AF1047"/>
    <mergeCell ref="AF1006:AF1008"/>
    <mergeCell ref="Z999:Z1001"/>
    <mergeCell ref="U999:U1001"/>
    <mergeCell ref="Z1009:Z1011"/>
    <mergeCell ref="Z1078:Z1080"/>
    <mergeCell ref="AA1078:AA1080"/>
    <mergeCell ref="AC1048:AC1050"/>
    <mergeCell ref="AD1048:AD1050"/>
    <mergeCell ref="W1054:W1057"/>
    <mergeCell ref="X1054:X1057"/>
    <mergeCell ref="Y1054:Y1057"/>
    <mergeCell ref="Z1054:Z1057"/>
    <mergeCell ref="AC1051:AC1053"/>
    <mergeCell ref="AC1054:AC1057"/>
    <mergeCell ref="AD1054:AD1057"/>
    <mergeCell ref="AE1054:AE1057"/>
    <mergeCell ref="AF1054:AF1057"/>
    <mergeCell ref="C1065:C1067"/>
    <mergeCell ref="C1350:C1352"/>
    <mergeCell ref="D1350:D1352"/>
    <mergeCell ref="E1350:E1352"/>
    <mergeCell ref="AD1322:AD1324"/>
    <mergeCell ref="AJ1173:AJ1175"/>
    <mergeCell ref="V989:V991"/>
    <mergeCell ref="W989:W991"/>
    <mergeCell ref="AE946:AE948"/>
    <mergeCell ref="AE933:AE935"/>
    <mergeCell ref="AC961:AC963"/>
    <mergeCell ref="AI1173:AI1175"/>
    <mergeCell ref="AJ1051:AJ1053"/>
    <mergeCell ref="AJ1058:AJ1060"/>
    <mergeCell ref="V1347:V1349"/>
    <mergeCell ref="W1347:W1349"/>
    <mergeCell ref="AA1002:AA1005"/>
    <mergeCell ref="AB1002:AB1005"/>
    <mergeCell ref="AC1002:AC1005"/>
    <mergeCell ref="AD1002:AD1005"/>
    <mergeCell ref="AE1002:AE1005"/>
    <mergeCell ref="Z1006:Z1008"/>
    <mergeCell ref="AH952:AH954"/>
    <mergeCell ref="W967:W969"/>
    <mergeCell ref="AJ1287:AJ1289"/>
    <mergeCell ref="AI1287:AI1289"/>
    <mergeCell ref="AA1347:AA1349"/>
    <mergeCell ref="AJ1313:AJ1315"/>
    <mergeCell ref="Z1248:Z1250"/>
    <mergeCell ref="AA1248:AA1250"/>
    <mergeCell ref="AB1248:AB1250"/>
    <mergeCell ref="T1025:T1028"/>
    <mergeCell ref="U1032:U1034"/>
    <mergeCell ref="Y1029:Y1031"/>
    <mergeCell ref="AA1038:AA1040"/>
    <mergeCell ref="AA1035:AA1037"/>
    <mergeCell ref="Z1038:Z1040"/>
    <mergeCell ref="U1025:U1028"/>
    <mergeCell ref="W1022:W1024"/>
    <mergeCell ref="X1019:X1021"/>
    <mergeCell ref="Y1019:Y1021"/>
    <mergeCell ref="X1038:X1040"/>
    <mergeCell ref="AH961:AH963"/>
    <mergeCell ref="AG967:AG969"/>
    <mergeCell ref="AH967:AH969"/>
    <mergeCell ref="Z1051:Z1053"/>
    <mergeCell ref="Y1044:Y1047"/>
    <mergeCell ref="Y1072:Y1074"/>
    <mergeCell ref="AB1072:AB1074"/>
    <mergeCell ref="S1068:S1071"/>
    <mergeCell ref="AF933:AF935"/>
    <mergeCell ref="AJ979:AJ981"/>
    <mergeCell ref="AH949:AH951"/>
    <mergeCell ref="AJ999:AJ1001"/>
    <mergeCell ref="AJ992:AJ994"/>
    <mergeCell ref="D1065:D1067"/>
    <mergeCell ref="E1065:E1067"/>
    <mergeCell ref="F1065:F1067"/>
    <mergeCell ref="G1065:G1067"/>
    <mergeCell ref="H1065:H1067"/>
    <mergeCell ref="I1065:I1067"/>
    <mergeCell ref="N1065:N1067"/>
    <mergeCell ref="O1065:O1067"/>
    <mergeCell ref="P1065:P1067"/>
    <mergeCell ref="Q1065:Q1067"/>
    <mergeCell ref="AJ893:AJ895"/>
    <mergeCell ref="AH896:AH898"/>
    <mergeCell ref="E1166:E1169"/>
    <mergeCell ref="N1347:N1349"/>
    <mergeCell ref="AB1384:AB1387"/>
    <mergeCell ref="AC1384:AC1387"/>
    <mergeCell ref="AH486:AH488"/>
    <mergeCell ref="Y588:Y591"/>
    <mergeCell ref="AB579:AB581"/>
    <mergeCell ref="W579:W581"/>
    <mergeCell ref="F1173:F1175"/>
    <mergeCell ref="G1173:G1175"/>
    <mergeCell ref="H1173:H1175"/>
    <mergeCell ref="I1173:I1175"/>
    <mergeCell ref="N1173:N1175"/>
    <mergeCell ref="O1173:O1175"/>
    <mergeCell ref="P1173:P1175"/>
    <mergeCell ref="Q1173:Q1175"/>
    <mergeCell ref="R1173:R1175"/>
    <mergeCell ref="S1173:S1175"/>
    <mergeCell ref="T1173:T1175"/>
    <mergeCell ref="U1173:U1175"/>
    <mergeCell ref="V1173:V1175"/>
    <mergeCell ref="W1173:W1175"/>
    <mergeCell ref="X1173:X1175"/>
    <mergeCell ref="Y1173:Y1175"/>
    <mergeCell ref="Z1173:Z1175"/>
    <mergeCell ref="AA1173:AA1175"/>
    <mergeCell ref="AB1173:AB1175"/>
    <mergeCell ref="AC1173:AC1175"/>
    <mergeCell ref="AD1173:AD1175"/>
    <mergeCell ref="AE1173:AE1175"/>
    <mergeCell ref="AF1173:AF1175"/>
    <mergeCell ref="AG1173:AG1175"/>
    <mergeCell ref="AH1173:AH1175"/>
    <mergeCell ref="K881:K882"/>
    <mergeCell ref="L881:L882"/>
    <mergeCell ref="I973:I975"/>
    <mergeCell ref="AG489:AG491"/>
    <mergeCell ref="AG530:AG533"/>
    <mergeCell ref="Y1075:Y1077"/>
    <mergeCell ref="AD999:AD1001"/>
    <mergeCell ref="AH955:AH957"/>
    <mergeCell ref="AH942:AH945"/>
    <mergeCell ref="AG946:AG948"/>
    <mergeCell ref="AF955:AF957"/>
    <mergeCell ref="AG955:AG957"/>
    <mergeCell ref="P896:P898"/>
    <mergeCell ref="O930:O932"/>
    <mergeCell ref="AD1280:AD1283"/>
    <mergeCell ref="AG958:AG960"/>
    <mergeCell ref="AF958:AF960"/>
    <mergeCell ref="AF967:AF969"/>
    <mergeCell ref="AF964:AF966"/>
    <mergeCell ref="AE1280:AE1283"/>
    <mergeCell ref="AE1211:AE1213"/>
    <mergeCell ref="AF1211:AF1213"/>
    <mergeCell ref="AJ868:AJ870"/>
    <mergeCell ref="AI961:AI963"/>
    <mergeCell ref="AI936:AI938"/>
    <mergeCell ref="Z1012:Z1015"/>
    <mergeCell ref="Y1170:Y1172"/>
    <mergeCell ref="AJ511:AJ513"/>
    <mergeCell ref="O585:O587"/>
    <mergeCell ref="AJ861:AJ863"/>
    <mergeCell ref="AJ203:AJ205"/>
    <mergeCell ref="AI504:AI507"/>
    <mergeCell ref="AB946:AB948"/>
    <mergeCell ref="AF492:AF494"/>
    <mergeCell ref="AJ463:AJ465"/>
    <mergeCell ref="AA498:AA500"/>
    <mergeCell ref="AC501:AC503"/>
    <mergeCell ref="AC530:AC533"/>
    <mergeCell ref="AC534:AC536"/>
    <mergeCell ref="O858:O860"/>
    <mergeCell ref="R508:R510"/>
    <mergeCell ref="S508:S510"/>
    <mergeCell ref="T508:T510"/>
    <mergeCell ref="U508:U510"/>
    <mergeCell ref="R527:R529"/>
    <mergeCell ref="F1166:F1169"/>
    <mergeCell ref="G1166:G1169"/>
    <mergeCell ref="H1166:H1169"/>
    <mergeCell ref="I1166:I1169"/>
    <mergeCell ref="N1166:N1169"/>
    <mergeCell ref="O1166:O1169"/>
    <mergeCell ref="H530:H533"/>
    <mergeCell ref="AC486:AC488"/>
    <mergeCell ref="O495:O497"/>
    <mergeCell ref="F486:F488"/>
    <mergeCell ref="Z489:Z491"/>
    <mergeCell ref="AB1154:AB1156"/>
    <mergeCell ref="AC1154:AC1156"/>
    <mergeCell ref="V889:V892"/>
    <mergeCell ref="W889:W892"/>
    <mergeCell ref="AH893:AH895"/>
    <mergeCell ref="AH927:AH929"/>
    <mergeCell ref="AE927:AE929"/>
    <mergeCell ref="AF927:AF929"/>
    <mergeCell ref="AB884:AB886"/>
    <mergeCell ref="W1019:W1021"/>
    <mergeCell ref="W1009:W1011"/>
    <mergeCell ref="Z1075:Z1077"/>
    <mergeCell ref="N874:N876"/>
    <mergeCell ref="O952:O954"/>
    <mergeCell ref="AF861:AF863"/>
    <mergeCell ref="AF961:AF963"/>
    <mergeCell ref="AF973:AF975"/>
    <mergeCell ref="AF864:AF867"/>
    <mergeCell ref="AB1054:AB1057"/>
    <mergeCell ref="AH855:AH857"/>
    <mergeCell ref="AG855:AG857"/>
    <mergeCell ref="AA1154:AA1156"/>
    <mergeCell ref="AE955:AE957"/>
    <mergeCell ref="Z964:Z966"/>
    <mergeCell ref="AD973:AD975"/>
    <mergeCell ref="AB958:AB960"/>
    <mergeCell ref="AE1051:AE1053"/>
    <mergeCell ref="AF1051:AF1053"/>
    <mergeCell ref="AF976:AF978"/>
    <mergeCell ref="Y492:Y494"/>
    <mergeCell ref="Z492:Z494"/>
    <mergeCell ref="Z715:Z717"/>
    <mergeCell ref="Z636:Z638"/>
    <mergeCell ref="Z743:Z745"/>
    <mergeCell ref="Y740:Y742"/>
    <mergeCell ref="Z746:Z749"/>
    <mergeCell ref="AG511:AG513"/>
    <mergeCell ref="AK203:AK205"/>
    <mergeCell ref="AL203:AL205"/>
    <mergeCell ref="AC206:AC207"/>
    <mergeCell ref="AD206:AD207"/>
    <mergeCell ref="AE206:AE207"/>
    <mergeCell ref="AF206:AF207"/>
    <mergeCell ref="AG206:AG207"/>
    <mergeCell ref="AH206:AH207"/>
    <mergeCell ref="AI206:AI207"/>
    <mergeCell ref="AJ206:AJ207"/>
    <mergeCell ref="T203:T205"/>
    <mergeCell ref="U203:U205"/>
    <mergeCell ref="V203:V205"/>
    <mergeCell ref="W203:W205"/>
    <mergeCell ref="X203:X205"/>
    <mergeCell ref="Y203:Y205"/>
    <mergeCell ref="Z203:Z205"/>
    <mergeCell ref="AA203:AA205"/>
    <mergeCell ref="AB203:AB205"/>
    <mergeCell ref="AC203:AC205"/>
    <mergeCell ref="AD203:AD205"/>
    <mergeCell ref="AE203:AE205"/>
    <mergeCell ref="AF203:AF205"/>
    <mergeCell ref="AG203:AG205"/>
    <mergeCell ref="AH203:AH205"/>
    <mergeCell ref="AI203:AI205"/>
    <mergeCell ref="T206:T207"/>
    <mergeCell ref="U206:U207"/>
    <mergeCell ref="V206:V207"/>
    <mergeCell ref="W206:W207"/>
    <mergeCell ref="X206:X207"/>
    <mergeCell ref="Y206:Y207"/>
    <mergeCell ref="Z206:Z207"/>
    <mergeCell ref="AJ476:AJ479"/>
    <mergeCell ref="AC537:AC539"/>
    <mergeCell ref="AA537:AA539"/>
    <mergeCell ref="Y534:Y536"/>
    <mergeCell ref="Z534:Z536"/>
    <mergeCell ref="Y511:Y513"/>
    <mergeCell ref="AI540:AI541"/>
    <mergeCell ref="AJ537:AJ539"/>
    <mergeCell ref="AH534:AH536"/>
    <mergeCell ref="AJ540:AJ541"/>
    <mergeCell ref="AF508:AF510"/>
    <mergeCell ref="AG1653:AG1655"/>
    <mergeCell ref="AH1653:AH1655"/>
    <mergeCell ref="AI1653:AI1655"/>
    <mergeCell ref="AJ1653:AJ1655"/>
    <mergeCell ref="AE1322:AE1324"/>
    <mergeCell ref="AF1322:AF1324"/>
    <mergeCell ref="AG1322:AG1324"/>
    <mergeCell ref="AH1322:AH1324"/>
    <mergeCell ref="AI1322:AI1324"/>
    <mergeCell ref="AI1254:AI1257"/>
    <mergeCell ref="P1166:P1169"/>
    <mergeCell ref="Q1166:Q1169"/>
    <mergeCell ref="R1166:R1169"/>
    <mergeCell ref="S1166:S1169"/>
    <mergeCell ref="T1166:T1169"/>
    <mergeCell ref="U1166:U1169"/>
    <mergeCell ref="V1166:V1169"/>
    <mergeCell ref="W1166:W1169"/>
    <mergeCell ref="X1166:X1169"/>
    <mergeCell ref="Y1166:Y1169"/>
    <mergeCell ref="Z1166:Z1169"/>
    <mergeCell ref="AA1166:AA1169"/>
    <mergeCell ref="AB1166:AB1169"/>
    <mergeCell ref="AC1166:AC1169"/>
    <mergeCell ref="AD1166:AD1169"/>
    <mergeCell ref="AE1166:AE1169"/>
    <mergeCell ref="AF1166:AF1169"/>
    <mergeCell ref="AG1166:AG1169"/>
    <mergeCell ref="AH1166:AH1169"/>
    <mergeCell ref="AI1166:AI1169"/>
    <mergeCell ref="AJ1166:AJ1169"/>
    <mergeCell ref="P1170:P1172"/>
    <mergeCell ref="Q1170:Q1172"/>
    <mergeCell ref="AJ1322:AJ1324"/>
    <mergeCell ref="AF1341:AF1343"/>
    <mergeCell ref="AG1341:AG1343"/>
    <mergeCell ref="AI1341:AI1343"/>
    <mergeCell ref="Z1347:Z1349"/>
    <mergeCell ref="AJ1344:AJ1346"/>
    <mergeCell ref="AG1338:AG1340"/>
    <mergeCell ref="AH1338:AH1340"/>
    <mergeCell ref="AJ1341:AJ1343"/>
    <mergeCell ref="AJ899:AJ900"/>
    <mergeCell ref="AE1019:AE1021"/>
    <mergeCell ref="AH1016:AH1018"/>
    <mergeCell ref="AE1032:AE1034"/>
    <mergeCell ref="AG999:AG1001"/>
    <mergeCell ref="AH1006:AH1008"/>
    <mergeCell ref="AI946:AI948"/>
    <mergeCell ref="S899:S900"/>
    <mergeCell ref="AD952:AD954"/>
    <mergeCell ref="AG936:AG938"/>
    <mergeCell ref="AF920:AF922"/>
    <mergeCell ref="AJ1623:AJ1625"/>
    <mergeCell ref="AF1626:AF1629"/>
    <mergeCell ref="AG1626:AG1629"/>
    <mergeCell ref="AG542:AG544"/>
    <mergeCell ref="AE501:AE503"/>
    <mergeCell ref="Y508:Y510"/>
    <mergeCell ref="Z508:Z510"/>
    <mergeCell ref="AA508:AA510"/>
    <mergeCell ref="AB508:AB510"/>
    <mergeCell ref="AC508:AC510"/>
    <mergeCell ref="AD508:AD510"/>
    <mergeCell ref="AE508:AE510"/>
    <mergeCell ref="AI530:AI533"/>
    <mergeCell ref="AG537:AG539"/>
    <mergeCell ref="AF534:AF536"/>
    <mergeCell ref="AB476:AB479"/>
    <mergeCell ref="AB495:AB497"/>
    <mergeCell ref="AI449:AI452"/>
    <mergeCell ref="AC476:AC479"/>
    <mergeCell ref="AA511:AA513"/>
    <mergeCell ref="AB511:AB513"/>
    <mergeCell ref="AC511:AC513"/>
    <mergeCell ref="AD511:AD513"/>
    <mergeCell ref="W472:W475"/>
    <mergeCell ref="Z466:Z468"/>
    <mergeCell ref="AJ483:AJ485"/>
    <mergeCell ref="S864:S867"/>
    <mergeCell ref="T864:T867"/>
    <mergeCell ref="U864:U867"/>
    <mergeCell ref="V864:V867"/>
    <mergeCell ref="T489:T491"/>
    <mergeCell ref="AI489:AI491"/>
    <mergeCell ref="AD486:AD488"/>
    <mergeCell ref="AF489:AF491"/>
    <mergeCell ref="AA534:AA536"/>
    <mergeCell ref="Z495:Z497"/>
    <mergeCell ref="AC861:AC863"/>
    <mergeCell ref="AB486:AB488"/>
    <mergeCell ref="AB527:AB529"/>
    <mergeCell ref="AD501:AD503"/>
    <mergeCell ref="Z615:Z618"/>
    <mergeCell ref="X681:X684"/>
    <mergeCell ref="V681:V684"/>
    <mergeCell ref="W678:W680"/>
    <mergeCell ref="AC703:AC705"/>
    <mergeCell ref="AC706:AC707"/>
    <mergeCell ref="AD706:AD707"/>
    <mergeCell ref="AB706:AB707"/>
    <mergeCell ref="AC721:AC723"/>
    <mergeCell ref="AH611:AH614"/>
    <mergeCell ref="AH619:AH621"/>
    <mergeCell ref="AD615:AD618"/>
    <mergeCell ref="Y685:Y687"/>
    <mergeCell ref="AI761:AI764"/>
    <mergeCell ref="AF631:AF634"/>
    <mergeCell ref="Z731:Z733"/>
    <mergeCell ref="AJ498:AJ500"/>
    <mergeCell ref="X504:X507"/>
    <mergeCell ref="AJ489:AJ491"/>
    <mergeCell ref="AJ495:AJ497"/>
    <mergeCell ref="AJ530:AJ533"/>
    <mergeCell ref="AJ534:AJ536"/>
    <mergeCell ref="AA527:AA529"/>
    <mergeCell ref="AE542:AE544"/>
    <mergeCell ref="AI858:AI860"/>
    <mergeCell ref="W864:W867"/>
    <mergeCell ref="X864:X867"/>
    <mergeCell ref="AH871:AH873"/>
    <mergeCell ref="AI871:AI873"/>
    <mergeCell ref="AI868:AI870"/>
    <mergeCell ref="AG508:AG510"/>
    <mergeCell ref="AE530:AE533"/>
    <mergeCell ref="AG540:AG541"/>
    <mergeCell ref="AD495:AD497"/>
    <mergeCell ref="AA495:AA497"/>
    <mergeCell ref="AG501:AG503"/>
    <mergeCell ref="AF540:AF541"/>
    <mergeCell ref="AB540:AB541"/>
    <mergeCell ref="AI527:AI529"/>
    <mergeCell ref="AE540:AE541"/>
    <mergeCell ref="AF486:AF488"/>
    <mergeCell ref="AC495:AC497"/>
    <mergeCell ref="AF527:AF529"/>
    <mergeCell ref="AG504:AG507"/>
    <mergeCell ref="AH504:AH507"/>
    <mergeCell ref="AH527:AH529"/>
    <mergeCell ref="AG527:AG529"/>
    <mergeCell ref="AD492:AD494"/>
    <mergeCell ref="AH498:AH500"/>
    <mergeCell ref="AI498:AI500"/>
    <mergeCell ref="AH492:AH494"/>
    <mergeCell ref="AH489:AH491"/>
    <mergeCell ref="AI1508:AI1510"/>
    <mergeCell ref="AH1508:AH1510"/>
    <mergeCell ref="AF1630:AF1633"/>
    <mergeCell ref="W1463:W1465"/>
    <mergeCell ref="T1460:T1462"/>
    <mergeCell ref="AH1623:AH1625"/>
    <mergeCell ref="AI1623:AI1625"/>
    <mergeCell ref="AA501:AA503"/>
    <mergeCell ref="AB501:AB503"/>
    <mergeCell ref="AF1035:AF1037"/>
    <mergeCell ref="T1012:T1015"/>
    <mergeCell ref="V1571:V1573"/>
    <mergeCell ref="W1571:W1573"/>
    <mergeCell ref="T1606:T1609"/>
    <mergeCell ref="U1606:U1609"/>
    <mergeCell ref="V1606:V1609"/>
    <mergeCell ref="W1606:W1609"/>
    <mergeCell ref="AI592:AI594"/>
    <mergeCell ref="AH598:AH601"/>
    <mergeCell ref="AE1170:AE1172"/>
    <mergeCell ref="AF1170:AF1172"/>
    <mergeCell ref="AG1170:AG1172"/>
    <mergeCell ref="AE691:AE693"/>
    <mergeCell ref="AE750:AE752"/>
    <mergeCell ref="AE721:AE723"/>
    <mergeCell ref="X598:X601"/>
    <mergeCell ref="AA807:AA809"/>
    <mergeCell ref="X585:X587"/>
    <mergeCell ref="AA1054:AA1057"/>
    <mergeCell ref="AG920:AG922"/>
    <mergeCell ref="AG942:AG945"/>
    <mergeCell ref="AF936:AF938"/>
    <mergeCell ref="AF949:AF951"/>
    <mergeCell ref="AG930:AG932"/>
    <mergeCell ref="AA949:AA951"/>
    <mergeCell ref="AC949:AC951"/>
    <mergeCell ref="AE1254:AE1257"/>
    <mergeCell ref="Z1154:Z1156"/>
    <mergeCell ref="AE1271:AE1273"/>
    <mergeCell ref="AF1271:AF1273"/>
    <mergeCell ref="AA1274:AA1276"/>
    <mergeCell ref="Y1265:Y1267"/>
    <mergeCell ref="AF1078:AF1080"/>
    <mergeCell ref="AD1084:AD1086"/>
    <mergeCell ref="AF1183:AF1185"/>
    <mergeCell ref="Z1150:Z1153"/>
    <mergeCell ref="AA1150:AA1153"/>
    <mergeCell ref="Z1189:Z1192"/>
    <mergeCell ref="AD1211:AD1213"/>
    <mergeCell ref="AC1189:AC1192"/>
    <mergeCell ref="AD1183:AD1185"/>
    <mergeCell ref="AB1186:AB1188"/>
    <mergeCell ref="AC1186:AC1188"/>
    <mergeCell ref="AC1183:AC1185"/>
    <mergeCell ref="AB1239:AB1241"/>
    <mergeCell ref="AB1058:AB1060"/>
    <mergeCell ref="AE1131:AE1134"/>
    <mergeCell ref="Z1222:Z1225"/>
    <mergeCell ref="W1218:W1221"/>
    <mergeCell ref="AA1226:AA1228"/>
    <mergeCell ref="X1084:X1086"/>
    <mergeCell ref="X1075:X1077"/>
    <mergeCell ref="X1068:X1071"/>
    <mergeCell ref="AB1025:AB1028"/>
    <mergeCell ref="AC1025:AC1028"/>
    <mergeCell ref="AD1025:AD1028"/>
    <mergeCell ref="X537:X539"/>
    <mergeCell ref="AE486:AE488"/>
    <mergeCell ref="Z498:Z500"/>
    <mergeCell ref="AD949:AD951"/>
    <mergeCell ref="AD927:AD929"/>
    <mergeCell ref="W1035:W1037"/>
    <mergeCell ref="W1078:W1080"/>
    <mergeCell ref="AD946:AD948"/>
    <mergeCell ref="W933:W935"/>
    <mergeCell ref="W1065:W1067"/>
    <mergeCell ref="X1065:X1067"/>
    <mergeCell ref="Y1065:Y1067"/>
    <mergeCell ref="Z1065:Z1067"/>
    <mergeCell ref="AA1065:AA1067"/>
    <mergeCell ref="AB1065:AB1067"/>
    <mergeCell ref="AC1065:AC1067"/>
    <mergeCell ref="AD1065:AD1067"/>
    <mergeCell ref="AE1065:AE1067"/>
    <mergeCell ref="AF1065:AF1067"/>
    <mergeCell ref="AJ427:AJ430"/>
    <mergeCell ref="R437:R439"/>
    <mergeCell ref="S437:S439"/>
    <mergeCell ref="T437:T439"/>
    <mergeCell ref="T443:T445"/>
    <mergeCell ref="W495:W497"/>
    <mergeCell ref="V437:V439"/>
    <mergeCell ref="AI434:AI436"/>
    <mergeCell ref="Y501:Y503"/>
    <mergeCell ref="AC492:AC494"/>
    <mergeCell ref="V504:V507"/>
    <mergeCell ref="W504:W507"/>
    <mergeCell ref="R472:R475"/>
    <mergeCell ref="U495:U497"/>
    <mergeCell ref="AH501:AH503"/>
    <mergeCell ref="AD489:AD491"/>
    <mergeCell ref="AF495:AF497"/>
    <mergeCell ref="AB489:AB491"/>
    <mergeCell ref="AC489:AC491"/>
    <mergeCell ref="Y486:Y488"/>
    <mergeCell ref="Z501:Z503"/>
    <mergeCell ref="V489:V491"/>
    <mergeCell ref="AD443:AD445"/>
    <mergeCell ref="Y460:Y462"/>
    <mergeCell ref="Z460:Z462"/>
    <mergeCell ref="AA460:AA462"/>
    <mergeCell ref="AB460:AB462"/>
    <mergeCell ref="AC460:AC462"/>
    <mergeCell ref="AD460:AD462"/>
    <mergeCell ref="AE460:AE462"/>
    <mergeCell ref="AF460:AF462"/>
    <mergeCell ref="AG460:AG462"/>
    <mergeCell ref="AH460:AH462"/>
    <mergeCell ref="AI460:AI462"/>
    <mergeCell ref="X469:X471"/>
    <mergeCell ref="T431:T433"/>
    <mergeCell ref="X498:X500"/>
    <mergeCell ref="V427:V430"/>
    <mergeCell ref="AH472:AH475"/>
    <mergeCell ref="AJ457:AJ459"/>
    <mergeCell ref="AJ453:AJ456"/>
    <mergeCell ref="AJ460:AJ462"/>
    <mergeCell ref="AC498:AC500"/>
    <mergeCell ref="AJ449:AJ452"/>
    <mergeCell ref="AB453:AB456"/>
    <mergeCell ref="AE498:AE500"/>
    <mergeCell ref="AJ466:AJ468"/>
    <mergeCell ref="AI469:AI471"/>
    <mergeCell ref="AJ469:AJ471"/>
    <mergeCell ref="AJ492:AJ494"/>
    <mergeCell ref="AI501:AI503"/>
    <mergeCell ref="AJ431:AJ433"/>
    <mergeCell ref="AE466:AE468"/>
    <mergeCell ref="AE449:AE452"/>
    <mergeCell ref="AF483:AF485"/>
    <mergeCell ref="AC437:AC439"/>
    <mergeCell ref="AG476:AG479"/>
    <mergeCell ref="S457:S459"/>
    <mergeCell ref="T472:T475"/>
    <mergeCell ref="S427:S430"/>
    <mergeCell ref="T440:T442"/>
    <mergeCell ref="U440:U442"/>
    <mergeCell ref="V440:V442"/>
    <mergeCell ref="R463:R465"/>
    <mergeCell ref="X813:X815"/>
    <mergeCell ref="X893:X895"/>
    <mergeCell ref="AD845:AD847"/>
    <mergeCell ref="W816:W819"/>
    <mergeCell ref="O864:O867"/>
    <mergeCell ref="P864:P867"/>
    <mergeCell ref="Q864:Q867"/>
    <mergeCell ref="R864:R867"/>
    <mergeCell ref="O463:O465"/>
    <mergeCell ref="S797:S799"/>
    <mergeCell ref="Y495:Y497"/>
    <mergeCell ref="W486:W488"/>
    <mergeCell ref="AB942:AB945"/>
    <mergeCell ref="AD874:AD876"/>
    <mergeCell ref="AC884:AC886"/>
    <mergeCell ref="AE881:AE883"/>
    <mergeCell ref="AD861:AD863"/>
    <mergeCell ref="AD466:AD468"/>
    <mergeCell ref="Z958:Z960"/>
    <mergeCell ref="AC901:AC903"/>
    <mergeCell ref="O649:O652"/>
    <mergeCell ref="P649:P652"/>
    <mergeCell ref="Q649:Q652"/>
    <mergeCell ref="R649:R652"/>
    <mergeCell ref="S649:S652"/>
    <mergeCell ref="T649:T652"/>
    <mergeCell ref="U649:U652"/>
    <mergeCell ref="V649:V652"/>
    <mergeCell ref="W649:W652"/>
    <mergeCell ref="X649:X652"/>
    <mergeCell ref="U845:U847"/>
    <mergeCell ref="V842:V844"/>
    <mergeCell ref="Z874:Z876"/>
    <mergeCell ref="T939:T941"/>
    <mergeCell ref="U939:U941"/>
    <mergeCell ref="S930:S932"/>
    <mergeCell ref="AC466:AC468"/>
    <mergeCell ref="U942:U945"/>
    <mergeCell ref="B839:B841"/>
    <mergeCell ref="H839:H841"/>
    <mergeCell ref="Q855:Q857"/>
    <mergeCell ref="Q884:Q886"/>
    <mergeCell ref="E864:E867"/>
    <mergeCell ref="F864:F867"/>
    <mergeCell ref="F901:F903"/>
    <mergeCell ref="G901:G903"/>
    <mergeCell ref="E893:E895"/>
    <mergeCell ref="E858:E860"/>
    <mergeCell ref="F858:F860"/>
    <mergeCell ref="H964:H966"/>
    <mergeCell ref="X858:X860"/>
    <mergeCell ref="Y858:Y860"/>
    <mergeCell ref="Z858:Z860"/>
    <mergeCell ref="Y1006:Y1008"/>
    <mergeCell ref="S936:S938"/>
    <mergeCell ref="Y946:Y948"/>
    <mergeCell ref="W936:W938"/>
    <mergeCell ref="Y861:Y863"/>
    <mergeCell ref="Z949:Z951"/>
    <mergeCell ref="X887:X888"/>
    <mergeCell ref="Z913:Z915"/>
    <mergeCell ref="AA936:AA938"/>
    <mergeCell ref="V848:V850"/>
    <mergeCell ref="Y851:Y854"/>
    <mergeCell ref="W901:W903"/>
    <mergeCell ref="X901:X903"/>
    <mergeCell ref="X1006:X1008"/>
    <mergeCell ref="H420:H422"/>
    <mergeCell ref="N434:N436"/>
    <mergeCell ref="U420:U422"/>
    <mergeCell ref="R427:R430"/>
    <mergeCell ref="O420:O422"/>
    <mergeCell ref="Q427:Q430"/>
    <mergeCell ref="Z527:Z529"/>
    <mergeCell ref="R420:R422"/>
    <mergeCell ref="Y615:Y618"/>
    <mergeCell ref="Z986:Z988"/>
    <mergeCell ref="X979:X981"/>
    <mergeCell ref="Y989:Y991"/>
    <mergeCell ref="Y992:Y994"/>
    <mergeCell ref="X982:X985"/>
    <mergeCell ref="E649:E652"/>
    <mergeCell ref="F649:F652"/>
    <mergeCell ref="G649:G652"/>
    <mergeCell ref="H649:H652"/>
    <mergeCell ref="I649:I652"/>
    <mergeCell ref="N649:N652"/>
    <mergeCell ref="Y649:Y652"/>
    <mergeCell ref="E466:E468"/>
    <mergeCell ref="G472:G475"/>
    <mergeCell ref="H466:H468"/>
    <mergeCell ref="I466:I468"/>
    <mergeCell ref="R504:R507"/>
    <mergeCell ref="F492:F494"/>
    <mergeCell ref="T501:T503"/>
    <mergeCell ref="U501:U503"/>
    <mergeCell ref="T492:T494"/>
    <mergeCell ref="U492:U494"/>
    <mergeCell ref="N476:N479"/>
    <mergeCell ref="O476:O479"/>
    <mergeCell ref="W476:W479"/>
    <mergeCell ref="V508:V510"/>
    <mergeCell ref="C446:C448"/>
    <mergeCell ref="D446:D448"/>
    <mergeCell ref="E469:E471"/>
    <mergeCell ref="E656:E658"/>
    <mergeCell ref="F656:F658"/>
    <mergeCell ref="O942:O945"/>
    <mergeCell ref="N942:N945"/>
    <mergeCell ref="G605:G607"/>
    <mergeCell ref="O619:O621"/>
    <mergeCell ref="F737:F739"/>
    <mergeCell ref="G737:G739"/>
    <mergeCell ref="F469:F471"/>
    <mergeCell ref="F555:F556"/>
    <mergeCell ref="E605:E607"/>
    <mergeCell ref="F605:F607"/>
    <mergeCell ref="I537:I539"/>
    <mergeCell ref="G555:G556"/>
    <mergeCell ref="F540:F541"/>
    <mergeCell ref="G540:G541"/>
    <mergeCell ref="C483:C485"/>
    <mergeCell ref="G453:G456"/>
    <mergeCell ref="D453:D456"/>
    <mergeCell ref="E453:E456"/>
    <mergeCell ref="F453:F456"/>
    <mergeCell ref="U453:U456"/>
    <mergeCell ref="F871:F873"/>
    <mergeCell ref="G492:G494"/>
    <mergeCell ref="U489:U491"/>
    <mergeCell ref="C527:C529"/>
    <mergeCell ref="O936:O938"/>
    <mergeCell ref="N910:N912"/>
    <mergeCell ref="N797:N799"/>
    <mergeCell ref="N833:N835"/>
    <mergeCell ref="O833:O835"/>
    <mergeCell ref="O913:O915"/>
    <mergeCell ref="N916:N919"/>
    <mergeCell ref="O916:O919"/>
    <mergeCell ref="D659:D661"/>
    <mergeCell ref="E659:E661"/>
    <mergeCell ref="G864:G867"/>
    <mergeCell ref="H864:H867"/>
    <mergeCell ref="I864:I867"/>
    <mergeCell ref="N446:N448"/>
    <mergeCell ref="I480:I482"/>
    <mergeCell ref="N492:N494"/>
    <mergeCell ref="E489:E491"/>
    <mergeCell ref="F511:F513"/>
    <mergeCell ref="G511:G513"/>
    <mergeCell ref="H511:H513"/>
    <mergeCell ref="Q797:Q799"/>
    <mergeCell ref="R797:R799"/>
    <mergeCell ref="N463:N465"/>
    <mergeCell ref="N469:N471"/>
    <mergeCell ref="S480:S482"/>
    <mergeCell ref="S472:S475"/>
    <mergeCell ref="S504:S507"/>
    <mergeCell ref="U884:U886"/>
    <mergeCell ref="R836:R838"/>
    <mergeCell ref="S836:S838"/>
    <mergeCell ref="O446:O448"/>
    <mergeCell ref="P874:P876"/>
    <mergeCell ref="U810:U812"/>
    <mergeCell ref="R1115:R1118"/>
    <mergeCell ref="S1115:S1118"/>
    <mergeCell ref="V1222:V1225"/>
    <mergeCell ref="AD904:AD905"/>
    <mergeCell ref="U1112:U1114"/>
    <mergeCell ref="AA1106:AA1108"/>
    <mergeCell ref="AE1186:AE1188"/>
    <mergeCell ref="AB1183:AB1185"/>
    <mergeCell ref="Y1106:Y1108"/>
    <mergeCell ref="V1084:V1086"/>
    <mergeCell ref="W1084:W1086"/>
    <mergeCell ref="X1189:X1192"/>
    <mergeCell ref="X1141:X1143"/>
    <mergeCell ref="U1131:U1134"/>
    <mergeCell ref="V1131:V1134"/>
    <mergeCell ref="AA1112:AA1114"/>
    <mergeCell ref="S1226:S1228"/>
    <mergeCell ref="T1226:T1228"/>
    <mergeCell ref="AC1202:AC1204"/>
    <mergeCell ref="T1208:T1210"/>
    <mergeCell ref="Z1100:Z1102"/>
    <mergeCell ref="AA1100:AA1102"/>
    <mergeCell ref="AC920:AC922"/>
    <mergeCell ref="AC964:AC966"/>
    <mergeCell ref="AB989:AB991"/>
    <mergeCell ref="AA952:AA954"/>
    <mergeCell ref="AB952:AB954"/>
    <mergeCell ref="AD967:AD969"/>
    <mergeCell ref="AA961:AA963"/>
    <mergeCell ref="AE967:AE969"/>
    <mergeCell ref="AB992:AB994"/>
    <mergeCell ref="T964:T966"/>
    <mergeCell ref="U964:U966"/>
    <mergeCell ref="V964:V966"/>
    <mergeCell ref="X964:X966"/>
    <mergeCell ref="AB949:AB951"/>
    <mergeCell ref="S927:S929"/>
    <mergeCell ref="U936:U938"/>
    <mergeCell ref="R1025:R1028"/>
    <mergeCell ref="W1025:W1028"/>
    <mergeCell ref="AD936:AD938"/>
    <mergeCell ref="AE939:AE941"/>
    <mergeCell ref="AA904:AA905"/>
    <mergeCell ref="AB904:AB905"/>
    <mergeCell ref="AC904:AC905"/>
    <mergeCell ref="AC1038:AC1040"/>
    <mergeCell ref="AD1029:AD1031"/>
    <mergeCell ref="Y1032:Y1034"/>
    <mergeCell ref="W1032:W1034"/>
    <mergeCell ref="AB1048:AB1050"/>
    <mergeCell ref="S986:S988"/>
    <mergeCell ref="T986:T988"/>
    <mergeCell ref="AD958:AD960"/>
    <mergeCell ref="AE958:AE960"/>
    <mergeCell ref="AE942:AE945"/>
    <mergeCell ref="AD955:AD957"/>
    <mergeCell ref="Z910:Z912"/>
    <mergeCell ref="T1038:T1040"/>
    <mergeCell ref="R1065:R1067"/>
    <mergeCell ref="S1065:S1067"/>
    <mergeCell ref="T1065:T1067"/>
    <mergeCell ref="U1065:U1067"/>
    <mergeCell ref="V1065:V1067"/>
    <mergeCell ref="V1006:V1008"/>
    <mergeCell ref="W942:W945"/>
    <mergeCell ref="Y970:Y972"/>
    <mergeCell ref="Z970:Z972"/>
    <mergeCell ref="AA970:AA972"/>
    <mergeCell ref="AB970:AB972"/>
    <mergeCell ref="Z989:Z991"/>
    <mergeCell ref="AA989:AA991"/>
    <mergeCell ref="AG976:AG978"/>
    <mergeCell ref="X970:X972"/>
    <mergeCell ref="AD976:AD978"/>
    <mergeCell ref="T995:T998"/>
    <mergeCell ref="S1016:S1018"/>
    <mergeCell ref="U967:U969"/>
    <mergeCell ref="S1009:S1011"/>
    <mergeCell ref="Y976:Y978"/>
    <mergeCell ref="AA979:AA981"/>
    <mergeCell ref="AB979:AB981"/>
    <mergeCell ref="AA958:AA960"/>
    <mergeCell ref="AE973:AE975"/>
    <mergeCell ref="Z961:Z963"/>
    <mergeCell ref="X961:X963"/>
    <mergeCell ref="X1022:X1024"/>
    <mergeCell ref="X992:X994"/>
    <mergeCell ref="W1006:W1008"/>
    <mergeCell ref="X1009:X1011"/>
    <mergeCell ref="Y916:Y919"/>
    <mergeCell ref="W916:W919"/>
    <mergeCell ref="Z936:Z938"/>
    <mergeCell ref="AE949:AE951"/>
    <mergeCell ref="AB976:AB978"/>
    <mergeCell ref="AB1006:AB1008"/>
    <mergeCell ref="AB1012:AB1015"/>
    <mergeCell ref="AC1012:AC1015"/>
    <mergeCell ref="AF942:AF945"/>
    <mergeCell ref="Z1016:Z1018"/>
    <mergeCell ref="AC989:AC991"/>
    <mergeCell ref="AD989:AD991"/>
    <mergeCell ref="AF992:AF994"/>
    <mergeCell ref="AB936:AB938"/>
    <mergeCell ref="AB939:AB941"/>
    <mergeCell ref="AC939:AC941"/>
    <mergeCell ref="AD939:AD941"/>
    <mergeCell ref="AE989:AE991"/>
    <mergeCell ref="AF989:AF991"/>
    <mergeCell ref="AA982:AA985"/>
    <mergeCell ref="AD1022:AD1024"/>
    <mergeCell ref="AC946:AC948"/>
    <mergeCell ref="Z939:Z941"/>
    <mergeCell ref="X946:X948"/>
    <mergeCell ref="W952:W954"/>
    <mergeCell ref="AD916:AD919"/>
    <mergeCell ref="AE916:AE919"/>
    <mergeCell ref="AA877:AA880"/>
    <mergeCell ref="AA896:AA898"/>
    <mergeCell ref="AA893:AA895"/>
    <mergeCell ref="T877:T880"/>
    <mergeCell ref="V845:V847"/>
    <mergeCell ref="U842:U844"/>
    <mergeCell ref="X910:X912"/>
    <mergeCell ref="AF868:AF870"/>
    <mergeCell ref="AG868:AG870"/>
    <mergeCell ref="AA858:AA860"/>
    <mergeCell ref="Z851:Z854"/>
    <mergeCell ref="X855:X857"/>
    <mergeCell ref="X851:X854"/>
    <mergeCell ref="AG901:AG903"/>
    <mergeCell ref="AB893:AB895"/>
    <mergeCell ref="AF889:AF892"/>
    <mergeCell ref="AG889:AG892"/>
    <mergeCell ref="AE861:AE863"/>
    <mergeCell ref="AB881:AB883"/>
    <mergeCell ref="S858:S860"/>
    <mergeCell ref="T858:T860"/>
    <mergeCell ref="AB855:AB857"/>
    <mergeCell ref="AC855:AC857"/>
    <mergeCell ref="AD855:AD857"/>
    <mergeCell ref="Y877:Y880"/>
    <mergeCell ref="AA868:AA870"/>
    <mergeCell ref="AB868:AB870"/>
    <mergeCell ref="AC868:AC870"/>
    <mergeCell ref="AD868:AD870"/>
    <mergeCell ref="AE868:AE870"/>
    <mergeCell ref="U871:U873"/>
    <mergeCell ref="S910:S912"/>
    <mergeCell ref="W887:W888"/>
    <mergeCell ref="X913:X915"/>
    <mergeCell ref="S906:S909"/>
    <mergeCell ref="T906:T909"/>
    <mergeCell ref="U906:U909"/>
    <mergeCell ref="V906:V909"/>
    <mergeCell ref="AF904:AF905"/>
    <mergeCell ref="AF913:AF915"/>
    <mergeCell ref="AG913:AG915"/>
    <mergeCell ref="AF916:AF919"/>
    <mergeCell ref="AG916:AG919"/>
    <mergeCell ref="AE896:AE898"/>
    <mergeCell ref="AA913:AA915"/>
    <mergeCell ref="AB913:AB915"/>
    <mergeCell ref="AC913:AC915"/>
    <mergeCell ref="V887:V888"/>
    <mergeCell ref="AC851:AC854"/>
    <mergeCell ref="AA848:AA850"/>
    <mergeCell ref="Z887:Z888"/>
    <mergeCell ref="Z884:Z886"/>
    <mergeCell ref="Z901:Z903"/>
    <mergeCell ref="Y839:Y841"/>
    <mergeCell ref="Z839:Z841"/>
    <mergeCell ref="AA884:AA886"/>
    <mergeCell ref="Z881:Z883"/>
    <mergeCell ref="AD842:AD844"/>
    <mergeCell ref="W858:W860"/>
    <mergeCell ref="W913:W915"/>
    <mergeCell ref="AE855:AE857"/>
    <mergeCell ref="V877:V880"/>
    <mergeCell ref="AA864:AA867"/>
    <mergeCell ref="W868:W870"/>
    <mergeCell ref="X868:X870"/>
    <mergeCell ref="Y868:Y870"/>
    <mergeCell ref="Z868:Z870"/>
    <mergeCell ref="R855:R857"/>
    <mergeCell ref="W877:W880"/>
    <mergeCell ref="W871:W873"/>
    <mergeCell ref="W861:W863"/>
    <mergeCell ref="R893:R895"/>
    <mergeCell ref="R896:R898"/>
    <mergeCell ref="T893:T895"/>
    <mergeCell ref="T916:T919"/>
    <mergeCell ref="U881:U883"/>
    <mergeCell ref="AD881:AD883"/>
    <mergeCell ref="AB887:AB888"/>
    <mergeCell ref="X839:X841"/>
    <mergeCell ref="AA842:AA844"/>
    <mergeCell ref="S851:S854"/>
    <mergeCell ref="AA836:AA838"/>
    <mergeCell ref="AJ1284:AJ1286"/>
    <mergeCell ref="AB1280:AB1283"/>
    <mergeCell ref="AJ1254:AJ1257"/>
    <mergeCell ref="AE964:AE966"/>
    <mergeCell ref="AE1277:AE1279"/>
    <mergeCell ref="AI1261:AI1264"/>
    <mergeCell ref="AG1019:AG1021"/>
    <mergeCell ref="W1119:W1122"/>
    <mergeCell ref="Y1254:Y1257"/>
    <mergeCell ref="AJ1029:AJ1031"/>
    <mergeCell ref="AJ1022:AJ1024"/>
    <mergeCell ref="AJ1016:AJ1018"/>
    <mergeCell ref="AJ1261:AJ1264"/>
    <mergeCell ref="AJ1044:AJ1047"/>
    <mergeCell ref="AJ1032:AJ1034"/>
    <mergeCell ref="AJ1222:AJ1225"/>
    <mergeCell ref="Z848:Z850"/>
    <mergeCell ref="AE874:AE876"/>
    <mergeCell ref="AG881:AG883"/>
    <mergeCell ref="Z842:Z844"/>
    <mergeCell ref="AB848:AB850"/>
    <mergeCell ref="AG848:AG850"/>
    <mergeCell ref="AJ1235:AJ1238"/>
    <mergeCell ref="AA933:AA935"/>
    <mergeCell ref="Y939:Y941"/>
    <mergeCell ref="Y942:Y945"/>
    <mergeCell ref="Y927:Y929"/>
    <mergeCell ref="Y955:Y957"/>
    <mergeCell ref="Y933:Y935"/>
    <mergeCell ref="T952:T954"/>
    <mergeCell ref="U952:U954"/>
    <mergeCell ref="T1009:T1011"/>
    <mergeCell ref="U946:U948"/>
    <mergeCell ref="V916:V919"/>
    <mergeCell ref="Y961:Y963"/>
    <mergeCell ref="AH964:AH966"/>
    <mergeCell ref="AF986:AF988"/>
    <mergeCell ref="AG982:AG985"/>
    <mergeCell ref="AI992:AI994"/>
    <mergeCell ref="AH986:AH988"/>
    <mergeCell ref="AI986:AI988"/>
    <mergeCell ref="AC982:AC985"/>
    <mergeCell ref="AG1012:AG1015"/>
    <mergeCell ref="AF1016:AF1018"/>
    <mergeCell ref="Z1032:Z1034"/>
    <mergeCell ref="AA1051:AA1053"/>
    <mergeCell ref="AA1006:AA1008"/>
    <mergeCell ref="AB1038:AB1040"/>
    <mergeCell ref="AC1135:AC1137"/>
    <mergeCell ref="AD1075:AD1077"/>
    <mergeCell ref="Z995:Z998"/>
    <mergeCell ref="W1170:W1172"/>
    <mergeCell ref="AH1313:AH1315"/>
    <mergeCell ref="AI1313:AI1315"/>
    <mergeCell ref="AA1313:AA1315"/>
    <mergeCell ref="AB1313:AB1315"/>
    <mergeCell ref="AC1313:AC1315"/>
    <mergeCell ref="AD1313:AD1315"/>
    <mergeCell ref="AH1254:AH1257"/>
    <mergeCell ref="AI1316:AI1319"/>
    <mergeCell ref="AG1316:AG1319"/>
    <mergeCell ref="AH1239:AH1241"/>
    <mergeCell ref="Y1232:Y1234"/>
    <mergeCell ref="Z1232:Z1234"/>
    <mergeCell ref="AE1239:AE1241"/>
    <mergeCell ref="X1002:X1005"/>
    <mergeCell ref="Y1002:Y1005"/>
    <mergeCell ref="Y995:Y998"/>
    <mergeCell ref="Y967:Y969"/>
    <mergeCell ref="AI970:AI972"/>
    <mergeCell ref="AC986:AC988"/>
    <mergeCell ref="AD986:AD988"/>
    <mergeCell ref="Y982:Y985"/>
    <mergeCell ref="W982:W985"/>
    <mergeCell ref="AA1032:AA1034"/>
    <mergeCell ref="Y1016:Y1018"/>
    <mergeCell ref="X986:X988"/>
    <mergeCell ref="W1058:W1060"/>
    <mergeCell ref="X1058:X1060"/>
    <mergeCell ref="Y1058:Y1060"/>
    <mergeCell ref="Z1058:Z1060"/>
    <mergeCell ref="AA1058:AA1060"/>
    <mergeCell ref="W1068:W1071"/>
    <mergeCell ref="Y1068:Y1071"/>
    <mergeCell ref="Z1068:Z1071"/>
    <mergeCell ref="AC976:AC978"/>
    <mergeCell ref="AD970:AD972"/>
    <mergeCell ref="AE970:AE972"/>
    <mergeCell ref="AC970:AC972"/>
    <mergeCell ref="Z1022:Z1024"/>
    <mergeCell ref="AA1022:AA1024"/>
    <mergeCell ref="AB1029:AB1031"/>
    <mergeCell ref="Y1009:Y1011"/>
    <mergeCell ref="Z982:Z985"/>
    <mergeCell ref="Z976:Z978"/>
    <mergeCell ref="AE979:AE981"/>
    <mergeCell ref="X999:X1001"/>
    <mergeCell ref="Y1025:Y1028"/>
    <mergeCell ref="AC1222:AC1225"/>
    <mergeCell ref="H851:H854"/>
    <mergeCell ref="P889:P892"/>
    <mergeCell ref="I930:I932"/>
    <mergeCell ref="E1437:E1439"/>
    <mergeCell ref="F1437:F1439"/>
    <mergeCell ref="AD1251:AD1253"/>
    <mergeCell ref="X949:X951"/>
    <mergeCell ref="T1211:T1213"/>
    <mergeCell ref="W1489:W1491"/>
    <mergeCell ref="X1489:X1491"/>
    <mergeCell ref="H887:H888"/>
    <mergeCell ref="F904:F905"/>
    <mergeCell ref="G839:G841"/>
    <mergeCell ref="AI1258:AI1260"/>
    <mergeCell ref="AA1261:AA1264"/>
    <mergeCell ref="AB1261:AB1264"/>
    <mergeCell ref="AC1261:AC1264"/>
    <mergeCell ref="AD1261:AD1264"/>
    <mergeCell ref="AE1261:AE1264"/>
    <mergeCell ref="AC1268:AC1270"/>
    <mergeCell ref="AE1268:AE1270"/>
    <mergeCell ref="Z1277:Z1279"/>
    <mergeCell ref="AA1277:AA1279"/>
    <mergeCell ref="AC1277:AC1279"/>
    <mergeCell ref="W1277:W1279"/>
    <mergeCell ref="X1277:X1279"/>
    <mergeCell ref="AI1277:AI1279"/>
    <mergeCell ref="AH1277:AH1279"/>
    <mergeCell ref="AA1360:AA1363"/>
    <mergeCell ref="Y1397:Y1399"/>
    <mergeCell ref="W1388:W1390"/>
    <mergeCell ref="X1388:X1390"/>
    <mergeCell ref="AE1248:AE1250"/>
    <mergeCell ref="Y964:Y966"/>
    <mergeCell ref="AD1009:AD1011"/>
    <mergeCell ref="AA995:AA998"/>
    <mergeCell ref="AA927:AA929"/>
    <mergeCell ref="AD961:AD963"/>
    <mergeCell ref="AG961:AG963"/>
    <mergeCell ref="AF930:AF932"/>
    <mergeCell ref="AI916:AI919"/>
    <mergeCell ref="AI942:AI945"/>
    <mergeCell ref="AH933:AH935"/>
    <mergeCell ref="AC942:AC945"/>
    <mergeCell ref="AC952:AC954"/>
    <mergeCell ref="AA942:AA945"/>
    <mergeCell ref="AG910:AG912"/>
    <mergeCell ref="AF910:AF912"/>
    <mergeCell ref="AF858:AF860"/>
    <mergeCell ref="AF871:AF873"/>
    <mergeCell ref="AG871:AG873"/>
    <mergeCell ref="AG858:AG860"/>
    <mergeCell ref="AG896:AG898"/>
    <mergeCell ref="AE952:AE954"/>
    <mergeCell ref="AI1280:AI1283"/>
    <mergeCell ref="H1320:H1321"/>
    <mergeCell ref="R1347:R1349"/>
    <mergeCell ref="AH1356:AH1357"/>
    <mergeCell ref="AG1328:AG1330"/>
    <mergeCell ref="AI1068:AI1071"/>
    <mergeCell ref="AI999:AI1001"/>
    <mergeCell ref="AE1075:AE1077"/>
    <mergeCell ref="AF1075:AF1077"/>
    <mergeCell ref="Z1041:Z1043"/>
    <mergeCell ref="F1596:F1599"/>
    <mergeCell ref="G1596:G1599"/>
    <mergeCell ref="H1596:H1599"/>
    <mergeCell ref="Q1539:Q1541"/>
    <mergeCell ref="R1539:R1541"/>
    <mergeCell ref="S1539:S1541"/>
    <mergeCell ref="T1539:T1541"/>
    <mergeCell ref="U1539:U1541"/>
    <mergeCell ref="N1564:N1566"/>
    <mergeCell ref="V1564:V1566"/>
    <mergeCell ref="V1558:V1560"/>
    <mergeCell ref="R1316:R1319"/>
    <mergeCell ref="D833:D835"/>
    <mergeCell ref="U1254:U1257"/>
    <mergeCell ref="V1254:V1257"/>
    <mergeCell ref="D1360:D1363"/>
    <mergeCell ref="I1358:I1359"/>
    <mergeCell ref="P1360:P1363"/>
    <mergeCell ref="Q1360:Q1363"/>
    <mergeCell ref="S1280:S1283"/>
    <mergeCell ref="T1280:T1283"/>
    <mergeCell ref="U1280:U1283"/>
    <mergeCell ref="V1280:V1283"/>
    <mergeCell ref="R970:R972"/>
    <mergeCell ref="V913:V915"/>
    <mergeCell ref="V896:V898"/>
    <mergeCell ref="V901:V903"/>
    <mergeCell ref="U887:U888"/>
    <mergeCell ref="I952:I954"/>
    <mergeCell ref="S999:S1001"/>
    <mergeCell ref="T999:T1001"/>
    <mergeCell ref="S973:S975"/>
    <mergeCell ref="U1208:U1210"/>
    <mergeCell ref="N1350:N1352"/>
    <mergeCell ref="H1131:H1134"/>
    <mergeCell ref="I1131:I1134"/>
    <mergeCell ref="Q1009:Q1011"/>
    <mergeCell ref="R1009:R1011"/>
    <mergeCell ref="N1022:N1024"/>
    <mergeCell ref="O1022:O1024"/>
    <mergeCell ref="T920:T922"/>
    <mergeCell ref="U920:U922"/>
    <mergeCell ref="E942:E945"/>
    <mergeCell ref="F899:F900"/>
    <mergeCell ref="D1328:D1330"/>
    <mergeCell ref="D1331:D1333"/>
    <mergeCell ref="P893:P895"/>
    <mergeCell ref="T901:T903"/>
    <mergeCell ref="T910:T912"/>
    <mergeCell ref="D1347:D1349"/>
    <mergeCell ref="J1054:J1055"/>
    <mergeCell ref="K1054:K1055"/>
    <mergeCell ref="P1103:P1105"/>
    <mergeCell ref="O989:O991"/>
    <mergeCell ref="N946:N948"/>
    <mergeCell ref="G1331:G1333"/>
    <mergeCell ref="R1012:R1015"/>
    <mergeCell ref="R992:R994"/>
    <mergeCell ref="R958:R960"/>
    <mergeCell ref="O874:O876"/>
    <mergeCell ref="M874:M875"/>
    <mergeCell ref="Q896:Q898"/>
    <mergeCell ref="D864:D867"/>
    <mergeCell ref="D1334:D1337"/>
    <mergeCell ref="AB901:AB903"/>
    <mergeCell ref="AD942:AD945"/>
    <mergeCell ref="AH1012:AH1015"/>
    <mergeCell ref="AI1012:AI1015"/>
    <mergeCell ref="AH936:AH938"/>
    <mergeCell ref="AC1006:AC1008"/>
    <mergeCell ref="AC1009:AC1011"/>
    <mergeCell ref="AD1006:AD1008"/>
    <mergeCell ref="AI1029:AI1031"/>
    <mergeCell ref="AB927:AB929"/>
    <mergeCell ref="AB858:AB860"/>
    <mergeCell ref="AC930:AC932"/>
    <mergeCell ref="Y949:Y951"/>
    <mergeCell ref="AD901:AD903"/>
    <mergeCell ref="AB920:AB922"/>
    <mergeCell ref="AB842:AB844"/>
    <mergeCell ref="AD884:AD886"/>
    <mergeCell ref="B1344:B1346"/>
    <mergeCell ref="C1344:C1346"/>
    <mergeCell ref="B1347:B1349"/>
    <mergeCell ref="E1328:E1330"/>
    <mergeCell ref="E1331:E1333"/>
    <mergeCell ref="C1325:C1327"/>
    <mergeCell ref="C1320:C1321"/>
    <mergeCell ref="B1051:B1053"/>
    <mergeCell ref="C1347:C1349"/>
    <mergeCell ref="D858:D860"/>
    <mergeCell ref="S871:S873"/>
    <mergeCell ref="T871:T873"/>
    <mergeCell ref="C1051:C1053"/>
    <mergeCell ref="P858:P860"/>
    <mergeCell ref="P1347:P1349"/>
    <mergeCell ref="O1058:O1060"/>
    <mergeCell ref="P1058:P1060"/>
    <mergeCell ref="C864:C867"/>
    <mergeCell ref="I933:I935"/>
    <mergeCell ref="N933:N935"/>
    <mergeCell ref="N887:N888"/>
    <mergeCell ref="O887:O888"/>
    <mergeCell ref="P904:P905"/>
    <mergeCell ref="Q904:Q905"/>
    <mergeCell ref="R904:R905"/>
    <mergeCell ref="F964:F966"/>
    <mergeCell ref="R1163:R1165"/>
    <mergeCell ref="B1170:B1172"/>
    <mergeCell ref="S881:S883"/>
    <mergeCell ref="T881:T883"/>
    <mergeCell ref="R887:R888"/>
    <mergeCell ref="K884:K886"/>
    <mergeCell ref="N884:N886"/>
    <mergeCell ref="D874:D876"/>
    <mergeCell ref="H874:H876"/>
    <mergeCell ref="O1097:O1099"/>
    <mergeCell ref="R930:R932"/>
    <mergeCell ref="T946:T948"/>
    <mergeCell ref="O1054:O1057"/>
    <mergeCell ref="P1054:P1057"/>
    <mergeCell ref="Q1054:Q1057"/>
    <mergeCell ref="R1054:R1057"/>
    <mergeCell ref="S1054:S1057"/>
    <mergeCell ref="C1328:C1330"/>
    <mergeCell ref="C1331:C1333"/>
    <mergeCell ref="D942:D945"/>
    <mergeCell ref="F1009:F1011"/>
    <mergeCell ref="D1338:D1340"/>
    <mergeCell ref="E1338:E1340"/>
    <mergeCell ref="O1353:O1355"/>
    <mergeCell ref="O1356:O1357"/>
    <mergeCell ref="B1341:B1343"/>
    <mergeCell ref="C1341:C1343"/>
    <mergeCell ref="D1341:D1343"/>
    <mergeCell ref="E1407:E1410"/>
    <mergeCell ref="F1407:F1410"/>
    <mergeCell ref="D1400:D1402"/>
    <mergeCell ref="B1356:B1357"/>
    <mergeCell ref="C1356:C1357"/>
    <mergeCell ref="B1358:B1359"/>
    <mergeCell ref="B1407:B1410"/>
    <mergeCell ref="C1397:C1399"/>
    <mergeCell ref="C1407:C1410"/>
    <mergeCell ref="D1407:D1410"/>
    <mergeCell ref="C1411:C1413"/>
    <mergeCell ref="D1411:D1413"/>
    <mergeCell ref="B1411:B1413"/>
    <mergeCell ref="B1403:B1406"/>
    <mergeCell ref="C1403:C1406"/>
    <mergeCell ref="D1403:D1406"/>
    <mergeCell ref="C1364:C1366"/>
    <mergeCell ref="E1341:E1343"/>
    <mergeCell ref="E1344:E1346"/>
    <mergeCell ref="H1341:H1343"/>
    <mergeCell ref="N1338:N1340"/>
    <mergeCell ref="O1338:O1340"/>
    <mergeCell ref="S1377:S1380"/>
    <mergeCell ref="Q1364:Q1366"/>
    <mergeCell ref="AD1492:AD1494"/>
    <mergeCell ref="AG927:AG929"/>
    <mergeCell ref="I1457:I1459"/>
    <mergeCell ref="O1374:O1376"/>
    <mergeCell ref="F1338:F1340"/>
    <mergeCell ref="G1338:G1340"/>
    <mergeCell ref="H1338:H1340"/>
    <mergeCell ref="AA1041:AA1043"/>
    <mergeCell ref="Y1084:Y1086"/>
    <mergeCell ref="Z1084:Z1086"/>
    <mergeCell ref="AE1106:AE1108"/>
    <mergeCell ref="W999:W1001"/>
    <mergeCell ref="AB999:AB1001"/>
    <mergeCell ref="AC999:AC1001"/>
    <mergeCell ref="Z1025:Z1028"/>
    <mergeCell ref="AA1072:AA1074"/>
    <mergeCell ref="Z1119:Z1122"/>
    <mergeCell ref="AD1135:AD1137"/>
    <mergeCell ref="AE1135:AE1137"/>
    <mergeCell ref="W1106:W1108"/>
    <mergeCell ref="AC1058:AC1060"/>
    <mergeCell ref="AE1022:AE1024"/>
    <mergeCell ref="AA1009:AA1011"/>
    <mergeCell ref="AG964:AG966"/>
    <mergeCell ref="AD964:AD966"/>
    <mergeCell ref="S992:S994"/>
    <mergeCell ref="V1019:V1021"/>
    <mergeCell ref="V1038:V1040"/>
    <mergeCell ref="T1041:T1043"/>
    <mergeCell ref="X958:X960"/>
    <mergeCell ref="W958:W960"/>
    <mergeCell ref="Y952:Y954"/>
    <mergeCell ref="U1009:U1011"/>
    <mergeCell ref="C1334:C1337"/>
    <mergeCell ref="B1328:B1330"/>
    <mergeCell ref="N1150:N1153"/>
    <mergeCell ref="R1183:R1185"/>
    <mergeCell ref="V1183:V1185"/>
    <mergeCell ref="Q967:Q969"/>
    <mergeCell ref="Q1135:Q1137"/>
    <mergeCell ref="R1135:R1137"/>
    <mergeCell ref="Q1131:Q1134"/>
    <mergeCell ref="V1176:V1179"/>
    <mergeCell ref="T1170:T1172"/>
    <mergeCell ref="U1170:U1172"/>
    <mergeCell ref="I1154:I1156"/>
    <mergeCell ref="I989:I991"/>
    <mergeCell ref="O1350:O1352"/>
    <mergeCell ref="G874:G876"/>
    <mergeCell ref="G1384:G1387"/>
    <mergeCell ref="F1364:F1366"/>
    <mergeCell ref="D1394:D1396"/>
    <mergeCell ref="B1400:B1402"/>
    <mergeCell ref="N979:N981"/>
    <mergeCell ref="N973:N975"/>
    <mergeCell ref="O973:O975"/>
    <mergeCell ref="V952:V954"/>
    <mergeCell ref="U1211:U1213"/>
    <mergeCell ref="R989:R991"/>
    <mergeCell ref="S989:S991"/>
    <mergeCell ref="F881:F883"/>
    <mergeCell ref="T889:T892"/>
    <mergeCell ref="F942:F945"/>
    <mergeCell ref="F1331:F1333"/>
    <mergeCell ref="H1358:H1359"/>
    <mergeCell ref="Q1374:Q1376"/>
    <mergeCell ref="I1353:I1355"/>
    <mergeCell ref="I1356:I1357"/>
    <mergeCell ref="H1377:H1380"/>
    <mergeCell ref="F1334:F1337"/>
    <mergeCell ref="G1353:G1355"/>
    <mergeCell ref="O1360:O1363"/>
    <mergeCell ref="B1397:B1399"/>
    <mergeCell ref="G1381:G1383"/>
    <mergeCell ref="H1381:H1383"/>
    <mergeCell ref="O1364:O1366"/>
    <mergeCell ref="P1364:P1366"/>
    <mergeCell ref="T1381:T1383"/>
    <mergeCell ref="U1381:U1383"/>
    <mergeCell ref="V1381:V1383"/>
    <mergeCell ref="S1347:S1349"/>
    <mergeCell ref="T1347:T1349"/>
    <mergeCell ref="D1364:D1366"/>
    <mergeCell ref="E1364:E1366"/>
    <mergeCell ref="B1384:B1387"/>
    <mergeCell ref="C1384:C1387"/>
    <mergeCell ref="D1384:D1387"/>
    <mergeCell ref="E1384:E1387"/>
    <mergeCell ref="F1384:F1387"/>
    <mergeCell ref="I1381:I1383"/>
    <mergeCell ref="E1381:E1383"/>
    <mergeCell ref="F1381:F1383"/>
    <mergeCell ref="G1391:G1393"/>
    <mergeCell ref="C1353:C1355"/>
    <mergeCell ref="F1360:F1363"/>
    <mergeCell ref="B1338:B1340"/>
    <mergeCell ref="C1338:C1340"/>
    <mergeCell ref="B1353:B1355"/>
    <mergeCell ref="E1325:E1327"/>
    <mergeCell ref="P1358:P1359"/>
    <mergeCell ref="Q1358:Q1359"/>
    <mergeCell ref="B1322:B1324"/>
    <mergeCell ref="C1322:C1324"/>
    <mergeCell ref="D1322:D1324"/>
    <mergeCell ref="G1334:G1337"/>
    <mergeCell ref="I1331:I1333"/>
    <mergeCell ref="N1331:N1333"/>
    <mergeCell ref="I1328:I1330"/>
    <mergeCell ref="E1334:E1337"/>
    <mergeCell ref="S1353:S1355"/>
    <mergeCell ref="D1325:D1327"/>
    <mergeCell ref="O1334:O1337"/>
    <mergeCell ref="H1328:H1330"/>
    <mergeCell ref="O1328:O1330"/>
    <mergeCell ref="S874:S876"/>
    <mergeCell ref="T861:T863"/>
    <mergeCell ref="U861:U863"/>
    <mergeCell ref="T836:T838"/>
    <mergeCell ref="V839:V841"/>
    <mergeCell ref="N842:N844"/>
    <mergeCell ref="P1344:P1346"/>
    <mergeCell ref="H1331:H1333"/>
    <mergeCell ref="P1334:P1337"/>
    <mergeCell ref="U1316:U1319"/>
    <mergeCell ref="V1316:V1319"/>
    <mergeCell ref="Q913:Q915"/>
    <mergeCell ref="U1239:U1241"/>
    <mergeCell ref="N939:N941"/>
    <mergeCell ref="G1016:G1018"/>
    <mergeCell ref="N989:N991"/>
    <mergeCell ref="H1313:H1315"/>
    <mergeCell ref="U893:U895"/>
    <mergeCell ref="T896:T898"/>
    <mergeCell ref="U851:U854"/>
    <mergeCell ref="R861:R863"/>
    <mergeCell ref="R899:R900"/>
    <mergeCell ref="T1163:T1165"/>
    <mergeCell ref="O845:O847"/>
    <mergeCell ref="S842:S844"/>
    <mergeCell ref="R881:R883"/>
    <mergeCell ref="N899:N900"/>
    <mergeCell ref="O899:O900"/>
    <mergeCell ref="N920:N922"/>
    <mergeCell ref="O920:O922"/>
    <mergeCell ref="O946:O948"/>
    <mergeCell ref="G933:G935"/>
    <mergeCell ref="O1341:O1343"/>
    <mergeCell ref="H1344:H1346"/>
    <mergeCell ref="I1344:I1346"/>
    <mergeCell ref="N1344:N1346"/>
    <mergeCell ref="O1344:O1346"/>
    <mergeCell ref="T851:T854"/>
    <mergeCell ref="S839:S841"/>
    <mergeCell ref="H901:H903"/>
    <mergeCell ref="T927:T929"/>
    <mergeCell ref="T942:T945"/>
    <mergeCell ref="D1320:D1321"/>
    <mergeCell ref="E1320:E1321"/>
    <mergeCell ref="C1358:C1359"/>
    <mergeCell ref="F1353:F1355"/>
    <mergeCell ref="D1353:D1355"/>
    <mergeCell ref="N1154:N1156"/>
    <mergeCell ref="N1009:N1011"/>
    <mergeCell ref="G1119:G1122"/>
    <mergeCell ref="V1081:V1083"/>
    <mergeCell ref="P1084:P1086"/>
    <mergeCell ref="N1087:N1090"/>
    <mergeCell ref="O1100:O1102"/>
    <mergeCell ref="V1097:V1099"/>
    <mergeCell ref="O1115:O1118"/>
    <mergeCell ref="R999:R1001"/>
    <mergeCell ref="V999:V1001"/>
    <mergeCell ref="AJ1650:AJ1652"/>
    <mergeCell ref="AI1504:AI1507"/>
    <mergeCell ref="AJ1504:AJ1507"/>
    <mergeCell ref="H1647:H1649"/>
    <mergeCell ref="AD1590:AD1592"/>
    <mergeCell ref="H1590:H1592"/>
    <mergeCell ref="U1502:U1503"/>
    <mergeCell ref="V1502:V1503"/>
    <mergeCell ref="W1502:W1503"/>
    <mergeCell ref="X1502:X1503"/>
    <mergeCell ref="Y1502:Y1503"/>
    <mergeCell ref="V1492:V1494"/>
    <mergeCell ref="W1492:W1494"/>
    <mergeCell ref="G1502:G1503"/>
    <mergeCell ref="AJ1489:AJ1491"/>
    <mergeCell ref="AJ1498:AJ1501"/>
    <mergeCell ref="AI1492:AI1494"/>
    <mergeCell ref="AG1495:AG1497"/>
    <mergeCell ref="AH1495:AH1497"/>
    <mergeCell ref="AI1495:AI1497"/>
    <mergeCell ref="AJ1495:AJ1497"/>
    <mergeCell ref="N1502:N1503"/>
    <mergeCell ref="O1502:O1503"/>
    <mergeCell ref="P1502:P1503"/>
    <mergeCell ref="S1498:S1501"/>
    <mergeCell ref="T1498:T1501"/>
    <mergeCell ref="U1498:U1501"/>
    <mergeCell ref="V1498:V1501"/>
    <mergeCell ref="W1498:W1501"/>
    <mergeCell ref="AI1502:AI1503"/>
    <mergeCell ref="AB1492:AB1494"/>
    <mergeCell ref="AC1492:AC1494"/>
    <mergeCell ref="I1075:I1077"/>
    <mergeCell ref="Q1147:Q1149"/>
    <mergeCell ref="R1147:R1149"/>
    <mergeCell ref="O1222:O1225"/>
    <mergeCell ref="P1222:P1225"/>
    <mergeCell ref="Q1222:Q1225"/>
    <mergeCell ref="R1222:R1225"/>
    <mergeCell ref="S1222:S1225"/>
    <mergeCell ref="P1115:P1118"/>
    <mergeCell ref="Q1115:Q1118"/>
    <mergeCell ref="R1123:R1126"/>
    <mergeCell ref="H1388:H1390"/>
    <mergeCell ref="V1377:V1380"/>
    <mergeCell ref="G1350:G1352"/>
    <mergeCell ref="H1350:H1352"/>
    <mergeCell ref="I1350:I1352"/>
    <mergeCell ref="G1360:G1363"/>
    <mergeCell ref="H1391:H1393"/>
    <mergeCell ref="O1411:O1413"/>
    <mergeCell ref="N1374:N1376"/>
    <mergeCell ref="I1397:I1399"/>
    <mergeCell ref="G848:G850"/>
    <mergeCell ref="H893:H895"/>
    <mergeCell ref="S861:S863"/>
    <mergeCell ref="V861:V863"/>
    <mergeCell ref="V1193:V1195"/>
    <mergeCell ref="S887:S888"/>
    <mergeCell ref="T887:T888"/>
    <mergeCell ref="Q861:Q863"/>
    <mergeCell ref="I884:I886"/>
    <mergeCell ref="R842:R844"/>
    <mergeCell ref="G920:G922"/>
    <mergeCell ref="H889:H892"/>
    <mergeCell ref="P952:P954"/>
    <mergeCell ref="I1338:I1340"/>
    <mergeCell ref="T1320:T1321"/>
    <mergeCell ref="Q1331:Q1333"/>
    <mergeCell ref="Q671:Q674"/>
    <mergeCell ref="U476:U479"/>
    <mergeCell ref="U480:U482"/>
    <mergeCell ref="U540:U541"/>
    <mergeCell ref="U579:U581"/>
    <mergeCell ref="I486:I488"/>
    <mergeCell ref="S476:S479"/>
    <mergeCell ref="T476:T479"/>
    <mergeCell ref="N480:N482"/>
    <mergeCell ref="S495:S497"/>
    <mergeCell ref="T495:T497"/>
    <mergeCell ref="U636:U638"/>
    <mergeCell ref="W582:W584"/>
    <mergeCell ref="W537:W539"/>
    <mergeCell ref="W530:W533"/>
    <mergeCell ref="X530:X533"/>
    <mergeCell ref="V530:V533"/>
    <mergeCell ref="V537:V539"/>
    <mergeCell ref="P501:P503"/>
    <mergeCell ref="Q501:Q503"/>
    <mergeCell ref="R501:R503"/>
    <mergeCell ref="Q537:Q539"/>
    <mergeCell ref="X508:X510"/>
    <mergeCell ref="R483:R485"/>
    <mergeCell ref="O592:O594"/>
    <mergeCell ref="T527:T529"/>
    <mergeCell ref="S537:S539"/>
    <mergeCell ref="U527:U529"/>
    <mergeCell ref="S527:S529"/>
    <mergeCell ref="S622:S624"/>
    <mergeCell ref="T622:T624"/>
    <mergeCell ref="I675:I677"/>
    <mergeCell ref="N675:N677"/>
    <mergeCell ref="Q527:Q529"/>
    <mergeCell ref="X645:X648"/>
    <mergeCell ref="W534:W536"/>
    <mergeCell ref="V480:V482"/>
    <mergeCell ref="V527:V529"/>
    <mergeCell ref="V615:V618"/>
    <mergeCell ref="V656:V658"/>
    <mergeCell ref="V665:V667"/>
    <mergeCell ref="S489:S491"/>
    <mergeCell ref="T504:T507"/>
    <mergeCell ref="U504:U507"/>
    <mergeCell ref="U483:U485"/>
    <mergeCell ref="Q476:Q479"/>
    <mergeCell ref="Q498:Q500"/>
    <mergeCell ref="O1087:O1090"/>
    <mergeCell ref="V498:V500"/>
    <mergeCell ref="O480:O482"/>
    <mergeCell ref="X492:X494"/>
    <mergeCell ref="X483:X485"/>
    <mergeCell ref="R476:R479"/>
    <mergeCell ref="P504:P507"/>
    <mergeCell ref="V573:V575"/>
    <mergeCell ref="X668:X670"/>
    <mergeCell ref="V592:V594"/>
    <mergeCell ref="U498:U500"/>
    <mergeCell ref="Q642:Q644"/>
    <mergeCell ref="R642:R644"/>
    <mergeCell ref="I495:I497"/>
    <mergeCell ref="I534:I536"/>
    <mergeCell ref="N530:N533"/>
    <mergeCell ref="S501:S503"/>
    <mergeCell ref="P476:P479"/>
    <mergeCell ref="R579:R581"/>
    <mergeCell ref="R537:R539"/>
    <mergeCell ref="P540:P541"/>
    <mergeCell ref="O540:O541"/>
    <mergeCell ref="O571:O572"/>
    <mergeCell ref="Q619:Q621"/>
    <mergeCell ref="Q534:Q536"/>
    <mergeCell ref="T602:T604"/>
    <mergeCell ref="U615:U618"/>
    <mergeCell ref="T619:T621"/>
    <mergeCell ref="G489:G491"/>
    <mergeCell ref="O489:O491"/>
    <mergeCell ref="N504:N507"/>
    <mergeCell ref="O504:O507"/>
    <mergeCell ref="H542:H544"/>
    <mergeCell ref="H545:H548"/>
    <mergeCell ref="N540:N541"/>
    <mergeCell ref="N602:N604"/>
    <mergeCell ref="N582:N584"/>
    <mergeCell ref="T595:T597"/>
    <mergeCell ref="G480:G482"/>
    <mergeCell ref="U662:U664"/>
    <mergeCell ref="V662:V664"/>
    <mergeCell ref="W545:W548"/>
    <mergeCell ref="X545:X548"/>
    <mergeCell ref="W555:W556"/>
    <mergeCell ref="V564:V566"/>
    <mergeCell ref="V567:V570"/>
    <mergeCell ref="W567:W570"/>
    <mergeCell ref="X567:X570"/>
    <mergeCell ref="V557:V560"/>
    <mergeCell ref="W508:W510"/>
    <mergeCell ref="V585:V587"/>
    <mergeCell ref="W585:W587"/>
    <mergeCell ref="E486:E488"/>
    <mergeCell ref="E573:E575"/>
    <mergeCell ref="O573:O575"/>
    <mergeCell ref="P573:P575"/>
    <mergeCell ref="Q573:Q575"/>
    <mergeCell ref="R573:R575"/>
    <mergeCell ref="P492:P494"/>
    <mergeCell ref="U573:U575"/>
    <mergeCell ref="E571:E572"/>
    <mergeCell ref="Q549:Q551"/>
    <mergeCell ref="Q579:Q581"/>
    <mergeCell ref="R571:R572"/>
    <mergeCell ref="S571:S572"/>
    <mergeCell ref="R486:R488"/>
    <mergeCell ref="G501:G503"/>
    <mergeCell ref="R489:R491"/>
    <mergeCell ref="T498:T500"/>
    <mergeCell ref="F545:F548"/>
    <mergeCell ref="G549:G551"/>
    <mergeCell ref="F542:F544"/>
    <mergeCell ref="G598:G601"/>
    <mergeCell ref="H598:H601"/>
    <mergeCell ref="I598:I601"/>
    <mergeCell ref="N598:N601"/>
    <mergeCell ref="F571:F572"/>
    <mergeCell ref="G571:G572"/>
    <mergeCell ref="H571:H572"/>
    <mergeCell ref="I571:I572"/>
    <mergeCell ref="N571:N572"/>
    <mergeCell ref="T483:T485"/>
    <mergeCell ref="U598:U601"/>
    <mergeCell ref="U552:U554"/>
    <mergeCell ref="Q504:Q507"/>
    <mergeCell ref="G527:G529"/>
    <mergeCell ref="R495:R497"/>
    <mergeCell ref="H588:H591"/>
    <mergeCell ref="U511:U513"/>
    <mergeCell ref="E598:E601"/>
    <mergeCell ref="F598:F601"/>
    <mergeCell ref="R540:R541"/>
    <mergeCell ref="T530:T533"/>
    <mergeCell ref="U567:U570"/>
    <mergeCell ref="R524:R526"/>
    <mergeCell ref="S524:S526"/>
    <mergeCell ref="T524:T526"/>
    <mergeCell ref="U524:U526"/>
    <mergeCell ref="U564:U566"/>
    <mergeCell ref="R492:R494"/>
    <mergeCell ref="S492:S494"/>
    <mergeCell ref="U557:U560"/>
    <mergeCell ref="N508:N510"/>
    <mergeCell ref="O508:O510"/>
    <mergeCell ref="R498:R500"/>
    <mergeCell ref="I504:I507"/>
    <mergeCell ref="I498:I500"/>
    <mergeCell ref="S483:S485"/>
    <mergeCell ref="S498:S500"/>
    <mergeCell ref="B820:B822"/>
    <mergeCell ref="I511:I513"/>
    <mergeCell ref="F567:F570"/>
    <mergeCell ref="B665:B667"/>
    <mergeCell ref="B639:B641"/>
    <mergeCell ref="G708:G711"/>
    <mergeCell ref="E816:E819"/>
    <mergeCell ref="H549:H551"/>
    <mergeCell ref="H552:H554"/>
    <mergeCell ref="P619:P621"/>
    <mergeCell ref="C653:C655"/>
    <mergeCell ref="C662:C664"/>
    <mergeCell ref="D706:D707"/>
    <mergeCell ref="D685:D687"/>
    <mergeCell ref="G816:G819"/>
    <mergeCell ref="H816:H819"/>
    <mergeCell ref="B813:B815"/>
    <mergeCell ref="B807:B809"/>
    <mergeCell ref="B816:B819"/>
    <mergeCell ref="C731:C733"/>
    <mergeCell ref="G659:G661"/>
    <mergeCell ref="D734:D736"/>
    <mergeCell ref="H731:H733"/>
    <mergeCell ref="E765:E767"/>
    <mergeCell ref="F765:F767"/>
    <mergeCell ref="H611:H614"/>
    <mergeCell ref="I685:I687"/>
    <mergeCell ref="F694:F696"/>
    <mergeCell ref="G622:G624"/>
    <mergeCell ref="H622:H624"/>
    <mergeCell ref="P602:P604"/>
    <mergeCell ref="H537:H539"/>
    <mergeCell ref="D649:D652"/>
    <mergeCell ref="I576:I578"/>
    <mergeCell ref="N576:N578"/>
    <mergeCell ref="I605:I607"/>
    <mergeCell ref="E797:E799"/>
    <mergeCell ref="B598:B601"/>
    <mergeCell ref="C598:C601"/>
    <mergeCell ref="D598:D601"/>
    <mergeCell ref="F615:F618"/>
    <mergeCell ref="G697:G699"/>
    <mergeCell ref="I573:I575"/>
    <mergeCell ref="N573:N575"/>
    <mergeCell ref="E734:E736"/>
    <mergeCell ref="G734:G736"/>
    <mergeCell ref="D608:D610"/>
    <mergeCell ref="M625:M627"/>
    <mergeCell ref="F628:F630"/>
    <mergeCell ref="N639:N641"/>
    <mergeCell ref="E645:E648"/>
    <mergeCell ref="F645:F648"/>
    <mergeCell ref="B527:B529"/>
    <mergeCell ref="D483:D485"/>
    <mergeCell ref="E483:E485"/>
    <mergeCell ref="D504:D507"/>
    <mergeCell ref="E504:E507"/>
    <mergeCell ref="E501:E503"/>
    <mergeCell ref="F501:F503"/>
    <mergeCell ref="B431:B433"/>
    <mergeCell ref="B778:B780"/>
    <mergeCell ref="B495:B497"/>
    <mergeCell ref="N605:N607"/>
    <mergeCell ref="O605:O607"/>
    <mergeCell ref="Q743:Q745"/>
    <mergeCell ref="R743:R745"/>
    <mergeCell ref="Q708:Q711"/>
    <mergeCell ref="H734:H736"/>
    <mergeCell ref="I653:I655"/>
    <mergeCell ref="J625:J627"/>
    <mergeCell ref="N545:N548"/>
    <mergeCell ref="O542:O544"/>
    <mergeCell ref="H592:H594"/>
    <mergeCell ref="D472:D475"/>
    <mergeCell ref="D443:D445"/>
    <mergeCell ref="E443:E445"/>
    <mergeCell ref="R727:R730"/>
    <mergeCell ref="I472:I475"/>
    <mergeCell ref="F443:F445"/>
    <mergeCell ref="G443:G445"/>
    <mergeCell ref="H443:H445"/>
    <mergeCell ref="O443:O445"/>
    <mergeCell ref="P443:P445"/>
    <mergeCell ref="Q443:Q445"/>
    <mergeCell ref="F549:F551"/>
    <mergeCell ref="H480:H482"/>
    <mergeCell ref="R480:R482"/>
    <mergeCell ref="B446:B448"/>
    <mergeCell ref="B453:B456"/>
    <mergeCell ref="C443:C445"/>
    <mergeCell ref="R443:R445"/>
    <mergeCell ref="O598:O601"/>
    <mergeCell ref="P598:P601"/>
    <mergeCell ref="O545:O548"/>
    <mergeCell ref="Q598:Q601"/>
    <mergeCell ref="P727:P730"/>
    <mergeCell ref="O656:O658"/>
    <mergeCell ref="Q489:Q491"/>
    <mergeCell ref="Q483:Q485"/>
    <mergeCell ref="H492:H494"/>
    <mergeCell ref="P453:P456"/>
    <mergeCell ref="Q453:Q456"/>
    <mergeCell ref="C495:C497"/>
    <mergeCell ref="C504:C507"/>
    <mergeCell ref="B483:B485"/>
    <mergeCell ref="C489:C491"/>
    <mergeCell ref="N511:N513"/>
    <mergeCell ref="E498:E500"/>
    <mergeCell ref="N489:N491"/>
    <mergeCell ref="P489:P491"/>
    <mergeCell ref="P681:P684"/>
    <mergeCell ref="O685:O687"/>
    <mergeCell ref="O625:O627"/>
    <mergeCell ref="F573:F575"/>
    <mergeCell ref="G573:G575"/>
    <mergeCell ref="H573:H575"/>
    <mergeCell ref="B746:B749"/>
    <mergeCell ref="E514:E517"/>
    <mergeCell ref="F514:F517"/>
    <mergeCell ref="G514:G517"/>
    <mergeCell ref="I721:I723"/>
    <mergeCell ref="U724:U726"/>
    <mergeCell ref="N685:N687"/>
    <mergeCell ref="F743:F745"/>
    <mergeCell ref="E708:E711"/>
    <mergeCell ref="H797:H799"/>
    <mergeCell ref="G775:G777"/>
    <mergeCell ref="H775:H777"/>
    <mergeCell ref="E807:E809"/>
    <mergeCell ref="I797:I799"/>
    <mergeCell ref="E737:E739"/>
    <mergeCell ref="F611:F614"/>
    <mergeCell ref="I608:I610"/>
    <mergeCell ref="H753:H754"/>
    <mergeCell ref="N615:N618"/>
    <mergeCell ref="H675:H677"/>
    <mergeCell ref="G721:G723"/>
    <mergeCell ref="N625:N627"/>
    <mergeCell ref="F619:F621"/>
    <mergeCell ref="H712:H714"/>
    <mergeCell ref="F708:F711"/>
    <mergeCell ref="F703:F705"/>
    <mergeCell ref="E743:E745"/>
    <mergeCell ref="I622:I624"/>
    <mergeCell ref="I662:I664"/>
    <mergeCell ref="N662:N664"/>
    <mergeCell ref="I712:I714"/>
    <mergeCell ref="I750:I752"/>
    <mergeCell ref="F685:F687"/>
    <mergeCell ref="E740:E742"/>
    <mergeCell ref="F678:F680"/>
    <mergeCell ref="Q804:Q806"/>
    <mergeCell ref="G791:G793"/>
    <mergeCell ref="P775:P777"/>
    <mergeCell ref="P771:P774"/>
    <mergeCell ref="E602:E604"/>
    <mergeCell ref="O561:O563"/>
    <mergeCell ref="P561:P563"/>
    <mergeCell ref="I592:I594"/>
    <mergeCell ref="Q542:Q544"/>
    <mergeCell ref="P534:P536"/>
    <mergeCell ref="G545:G548"/>
    <mergeCell ref="F552:F554"/>
    <mergeCell ref="I542:I544"/>
    <mergeCell ref="O579:O581"/>
    <mergeCell ref="N665:N667"/>
    <mergeCell ref="I659:I661"/>
    <mergeCell ref="K625:K627"/>
    <mergeCell ref="L625:L627"/>
    <mergeCell ref="R694:R696"/>
    <mergeCell ref="E678:E680"/>
    <mergeCell ref="N619:N621"/>
    <mergeCell ref="F675:F677"/>
    <mergeCell ref="S534:S536"/>
    <mergeCell ref="T537:T539"/>
    <mergeCell ref="P537:P539"/>
    <mergeCell ref="S708:S711"/>
    <mergeCell ref="Q631:Q634"/>
    <mergeCell ref="S573:S575"/>
    <mergeCell ref="I611:I614"/>
    <mergeCell ref="S619:S621"/>
    <mergeCell ref="T653:T655"/>
    <mergeCell ref="S662:S664"/>
    <mergeCell ref="L639:L641"/>
    <mergeCell ref="M639:M641"/>
    <mergeCell ref="N631:N634"/>
    <mergeCell ref="T582:T584"/>
    <mergeCell ref="E662:E664"/>
    <mergeCell ref="F625:F627"/>
    <mergeCell ref="D653:D655"/>
    <mergeCell ref="E653:E655"/>
    <mergeCell ref="F653:F655"/>
    <mergeCell ref="G653:G655"/>
    <mergeCell ref="G625:G627"/>
    <mergeCell ref="R653:R655"/>
    <mergeCell ref="O602:O604"/>
    <mergeCell ref="R555:R556"/>
    <mergeCell ref="Q576:Q578"/>
    <mergeCell ref="R576:R578"/>
    <mergeCell ref="R534:R536"/>
    <mergeCell ref="R542:R544"/>
    <mergeCell ref="T573:T575"/>
    <mergeCell ref="O552:O554"/>
    <mergeCell ref="Q605:Q607"/>
    <mergeCell ref="D595:D597"/>
    <mergeCell ref="S595:S597"/>
    <mergeCell ref="D668:D670"/>
    <mergeCell ref="P708:P711"/>
    <mergeCell ref="D592:D594"/>
    <mergeCell ref="P653:P655"/>
    <mergeCell ref="E537:E539"/>
    <mergeCell ref="P549:P551"/>
    <mergeCell ref="N708:N711"/>
    <mergeCell ref="H656:H658"/>
    <mergeCell ref="T665:T667"/>
    <mergeCell ref="P665:P667"/>
    <mergeCell ref="S557:S560"/>
    <mergeCell ref="D582:D584"/>
    <mergeCell ref="N585:N587"/>
    <mergeCell ref="O582:O584"/>
    <mergeCell ref="D549:D551"/>
    <mergeCell ref="E549:E551"/>
    <mergeCell ref="N579:N581"/>
    <mergeCell ref="R549:R551"/>
    <mergeCell ref="N549:N551"/>
    <mergeCell ref="S549:S551"/>
    <mergeCell ref="T545:T548"/>
    <mergeCell ref="T557:T560"/>
    <mergeCell ref="S552:S554"/>
    <mergeCell ref="O534:O536"/>
    <mergeCell ref="G588:G591"/>
    <mergeCell ref="I615:I618"/>
    <mergeCell ref="T598:T601"/>
    <mergeCell ref="S678:S680"/>
    <mergeCell ref="Q567:Q570"/>
    <mergeCell ref="Q588:Q591"/>
    <mergeCell ref="T585:T587"/>
    <mergeCell ref="G836:G838"/>
    <mergeCell ref="H836:H838"/>
    <mergeCell ref="I839:I841"/>
    <mergeCell ref="N839:N841"/>
    <mergeCell ref="G765:G767"/>
    <mergeCell ref="N765:N767"/>
    <mergeCell ref="O765:O767"/>
    <mergeCell ref="H691:H693"/>
    <mergeCell ref="E665:E667"/>
    <mergeCell ref="N727:N730"/>
    <mergeCell ref="G675:G677"/>
    <mergeCell ref="N771:N774"/>
    <mergeCell ref="O768:O770"/>
    <mergeCell ref="O746:O749"/>
    <mergeCell ref="N681:N684"/>
    <mergeCell ref="C737:C739"/>
    <mergeCell ref="D737:D739"/>
    <mergeCell ref="F727:F730"/>
    <mergeCell ref="G750:G752"/>
    <mergeCell ref="H778:H780"/>
    <mergeCell ref="H810:H812"/>
    <mergeCell ref="G727:G730"/>
    <mergeCell ref="H697:H699"/>
    <mergeCell ref="G724:G726"/>
    <mergeCell ref="G703:G705"/>
    <mergeCell ref="H685:H687"/>
    <mergeCell ref="E724:E726"/>
    <mergeCell ref="I743:I745"/>
    <mergeCell ref="N721:N723"/>
    <mergeCell ref="N753:N754"/>
    <mergeCell ref="G778:G780"/>
    <mergeCell ref="N743:N745"/>
    <mergeCell ref="N746:N749"/>
    <mergeCell ref="O820:O822"/>
    <mergeCell ref="N810:N812"/>
    <mergeCell ref="N813:N815"/>
    <mergeCell ref="N671:N674"/>
    <mergeCell ref="C721:C723"/>
    <mergeCell ref="C797:C799"/>
    <mergeCell ref="D816:D819"/>
    <mergeCell ref="C804:C806"/>
    <mergeCell ref="I813:I815"/>
    <mergeCell ref="G797:G799"/>
    <mergeCell ref="C820:C822"/>
    <mergeCell ref="D820:D822"/>
    <mergeCell ref="E820:E822"/>
    <mergeCell ref="E778:E780"/>
    <mergeCell ref="F665:F667"/>
    <mergeCell ref="F671:F674"/>
    <mergeCell ref="C746:C749"/>
    <mergeCell ref="D746:D749"/>
    <mergeCell ref="E746:E749"/>
    <mergeCell ref="D804:D806"/>
    <mergeCell ref="H833:H835"/>
    <mergeCell ref="F734:F736"/>
    <mergeCell ref="G743:G745"/>
    <mergeCell ref="G794:G796"/>
    <mergeCell ref="H750:H752"/>
    <mergeCell ref="O681:O684"/>
    <mergeCell ref="H721:H723"/>
    <mergeCell ref="H807:H809"/>
    <mergeCell ref="D740:D742"/>
    <mergeCell ref="D743:D745"/>
    <mergeCell ref="D665:D667"/>
    <mergeCell ref="C833:C835"/>
    <mergeCell ref="I694:I696"/>
    <mergeCell ref="G685:G687"/>
    <mergeCell ref="O703:O705"/>
    <mergeCell ref="C665:C667"/>
    <mergeCell ref="C807:C809"/>
    <mergeCell ref="C775:C777"/>
    <mergeCell ref="D775:D777"/>
    <mergeCell ref="F791:F793"/>
    <mergeCell ref="H724:H726"/>
    <mergeCell ref="H727:H730"/>
    <mergeCell ref="P743:P745"/>
    <mergeCell ref="I724:I726"/>
    <mergeCell ref="O740:O742"/>
    <mergeCell ref="N737:N739"/>
    <mergeCell ref="C750:C752"/>
    <mergeCell ref="F775:F777"/>
    <mergeCell ref="F755:F758"/>
    <mergeCell ref="E750:E752"/>
    <mergeCell ref="E755:E758"/>
    <mergeCell ref="F781:F784"/>
    <mergeCell ref="C791:C793"/>
    <mergeCell ref="I678:I680"/>
    <mergeCell ref="H708:H711"/>
    <mergeCell ref="D708:D711"/>
    <mergeCell ref="H804:H806"/>
    <mergeCell ref="I785:I787"/>
    <mergeCell ref="N785:N787"/>
    <mergeCell ref="O785:O787"/>
    <mergeCell ref="C781:C784"/>
    <mergeCell ref="E731:E733"/>
    <mergeCell ref="E771:E774"/>
    <mergeCell ref="D797:D799"/>
    <mergeCell ref="C681:C684"/>
    <mergeCell ref="F681:F684"/>
    <mergeCell ref="G746:G749"/>
    <mergeCell ref="H746:H749"/>
    <mergeCell ref="I746:I749"/>
    <mergeCell ref="E781:E784"/>
    <mergeCell ref="O813:O815"/>
    <mergeCell ref="H820:H822"/>
    <mergeCell ref="N691:N693"/>
    <mergeCell ref="I781:I784"/>
    <mergeCell ref="N781:N784"/>
    <mergeCell ref="G700:G702"/>
    <mergeCell ref="G718:G720"/>
    <mergeCell ref="H718:H720"/>
    <mergeCell ref="D727:D730"/>
    <mergeCell ref="C694:C696"/>
    <mergeCell ref="E703:E705"/>
    <mergeCell ref="C700:C702"/>
    <mergeCell ref="E691:E693"/>
    <mergeCell ref="G678:G680"/>
    <mergeCell ref="C740:C742"/>
    <mergeCell ref="N788:N790"/>
    <mergeCell ref="H768:H770"/>
    <mergeCell ref="G768:G770"/>
    <mergeCell ref="I700:I702"/>
    <mergeCell ref="G715:G717"/>
    <mergeCell ref="H715:H717"/>
    <mergeCell ref="E810:E812"/>
    <mergeCell ref="F810:F812"/>
    <mergeCell ref="C697:C699"/>
    <mergeCell ref="C675:C677"/>
    <mergeCell ref="R1374:R1376"/>
    <mergeCell ref="R1353:R1355"/>
    <mergeCell ref="X1450:X1452"/>
    <mergeCell ref="Q1344:Q1346"/>
    <mergeCell ref="P1440:P1443"/>
    <mergeCell ref="Q1440:Q1443"/>
    <mergeCell ref="P1341:P1343"/>
    <mergeCell ref="Q1341:Q1343"/>
    <mergeCell ref="R1341:R1343"/>
    <mergeCell ref="X1403:X1406"/>
    <mergeCell ref="R1322:R1324"/>
    <mergeCell ref="H1374:H1376"/>
    <mergeCell ref="I1374:I1376"/>
    <mergeCell ref="H1325:H1327"/>
    <mergeCell ref="R1325:R1327"/>
    <mergeCell ref="I1334:I1337"/>
    <mergeCell ref="T1344:T1346"/>
    <mergeCell ref="R1364:R1366"/>
    <mergeCell ref="S1364:S1366"/>
    <mergeCell ref="T1364:T1366"/>
    <mergeCell ref="S1338:S1340"/>
    <mergeCell ref="R1360:R1363"/>
    <mergeCell ref="W1364:W1366"/>
    <mergeCell ref="X1364:X1366"/>
    <mergeCell ref="T1350:T1352"/>
    <mergeCell ref="U1350:U1352"/>
    <mergeCell ref="V1350:V1352"/>
    <mergeCell ref="W1344:W1346"/>
    <mergeCell ref="X1344:X1346"/>
    <mergeCell ref="I1320:I1321"/>
    <mergeCell ref="O1320:O1321"/>
    <mergeCell ref="P1350:P1352"/>
    <mergeCell ref="Q1350:Q1352"/>
    <mergeCell ref="R1350:R1352"/>
    <mergeCell ref="S1350:S1352"/>
    <mergeCell ref="I1341:I1343"/>
    <mergeCell ref="I1360:I1363"/>
    <mergeCell ref="R1338:R1340"/>
    <mergeCell ref="R1400:R1402"/>
    <mergeCell ref="N1411:N1413"/>
    <mergeCell ref="I1403:I1406"/>
    <mergeCell ref="O1403:O1406"/>
    <mergeCell ref="N1403:N1406"/>
    <mergeCell ref="I1450:I1452"/>
    <mergeCell ref="O1331:O1333"/>
    <mergeCell ref="I1400:I1402"/>
    <mergeCell ref="I1414:I1416"/>
    <mergeCell ref="Q1370:Q1371"/>
    <mergeCell ref="Q1328:Q1330"/>
    <mergeCell ref="S1322:S1324"/>
    <mergeCell ref="T1322:T1324"/>
    <mergeCell ref="T1334:T1337"/>
    <mergeCell ref="N1341:N1343"/>
    <mergeCell ref="U1414:U1416"/>
    <mergeCell ref="P1414:P1416"/>
    <mergeCell ref="N1407:N1410"/>
    <mergeCell ref="O1407:O1410"/>
    <mergeCell ref="W1610:W1612"/>
    <mergeCell ref="X1610:X1612"/>
    <mergeCell ref="Y1610:Y1612"/>
    <mergeCell ref="Z1610:Z1612"/>
    <mergeCell ref="AA1610:AA1612"/>
    <mergeCell ref="AB1610:AB1612"/>
    <mergeCell ref="AC1610:AC1612"/>
    <mergeCell ref="AD1610:AD1612"/>
    <mergeCell ref="I1489:I1491"/>
    <mergeCell ref="P1558:P1560"/>
    <mergeCell ref="O1552:O1554"/>
    <mergeCell ref="P1552:P1554"/>
    <mergeCell ref="I1619:I1622"/>
    <mergeCell ref="Z1587:Z1589"/>
    <mergeCell ref="T1564:T1566"/>
    <mergeCell ref="U1564:U1566"/>
    <mergeCell ref="W1561:W1563"/>
    <mergeCell ref="X1561:X1563"/>
    <mergeCell ref="Z1561:Z1563"/>
    <mergeCell ref="Q1584:Q1586"/>
    <mergeCell ref="R1584:R1586"/>
    <mergeCell ref="S1584:S1586"/>
    <mergeCell ref="U1590:U1592"/>
    <mergeCell ref="S1466:S1469"/>
    <mergeCell ref="O1447:O1449"/>
    <mergeCell ref="P1447:P1449"/>
    <mergeCell ref="S1427:S1429"/>
    <mergeCell ref="O1434:O1436"/>
    <mergeCell ref="X1571:X1573"/>
    <mergeCell ref="AA1630:AA1633"/>
    <mergeCell ref="U1581:U1583"/>
    <mergeCell ref="Y1593:Y1595"/>
    <mergeCell ref="Z1593:Z1595"/>
    <mergeCell ref="V1603:V1605"/>
    <mergeCell ref="AD1630:AD1633"/>
    <mergeCell ref="I1596:I1599"/>
    <mergeCell ref="U1596:U1599"/>
    <mergeCell ref="V1486:V1488"/>
    <mergeCell ref="R1616:R1618"/>
    <mergeCell ref="P1411:P1413"/>
    <mergeCell ref="I1571:I1573"/>
    <mergeCell ref="N1571:N1573"/>
    <mergeCell ref="O1571:O1573"/>
    <mergeCell ref="X1606:X1609"/>
    <mergeCell ref="Y1606:Y1609"/>
    <mergeCell ref="Z1606:Z1609"/>
    <mergeCell ref="AA1606:AA1609"/>
    <mergeCell ref="AA1502:AA1503"/>
    <mergeCell ref="P1460:P1462"/>
    <mergeCell ref="R1463:R1465"/>
    <mergeCell ref="X1470:X1472"/>
    <mergeCell ref="Y1470:Y1472"/>
    <mergeCell ref="W1593:W1595"/>
    <mergeCell ref="Q1596:Q1599"/>
    <mergeCell ref="T1593:T1595"/>
    <mergeCell ref="P1571:P1573"/>
    <mergeCell ref="W1603:W1605"/>
    <mergeCell ref="Y1603:Y1605"/>
    <mergeCell ref="U1619:U1622"/>
    <mergeCell ref="V1619:V1622"/>
    <mergeCell ref="W1619:W1622"/>
    <mergeCell ref="AC1603:AC1605"/>
    <mergeCell ref="AJ1656:AJ1658"/>
    <mergeCell ref="D1659:D1661"/>
    <mergeCell ref="AH1656:AH1658"/>
    <mergeCell ref="AI1656:AI1658"/>
    <mergeCell ref="AE1341:AE1343"/>
    <mergeCell ref="AG1364:AG1366"/>
    <mergeCell ref="AH1364:AH1366"/>
    <mergeCell ref="R1344:R1346"/>
    <mergeCell ref="S1344:S1346"/>
    <mergeCell ref="F1350:F1352"/>
    <mergeCell ref="V1637:V1639"/>
    <mergeCell ref="W1637:W1639"/>
    <mergeCell ref="V1643:V1646"/>
    <mergeCell ref="W1643:W1646"/>
    <mergeCell ref="X1643:X1646"/>
    <mergeCell ref="AA1616:AA1618"/>
    <mergeCell ref="AB1616:AB1618"/>
    <mergeCell ref="AC1616:AC1618"/>
    <mergeCell ref="AD1616:AD1618"/>
    <mergeCell ref="T1616:T1618"/>
    <mergeCell ref="U1616:U1618"/>
    <mergeCell ref="AA1596:AA1599"/>
    <mergeCell ref="V1623:V1625"/>
    <mergeCell ref="W1623:W1625"/>
    <mergeCell ref="S1596:S1599"/>
    <mergeCell ref="V1444:V1446"/>
    <mergeCell ref="W1444:W1446"/>
    <mergeCell ref="AA1453:AA1456"/>
    <mergeCell ref="AB1453:AB1456"/>
    <mergeCell ref="AC1453:AC1456"/>
    <mergeCell ref="AD1453:AD1456"/>
    <mergeCell ref="AE1453:AE1456"/>
    <mergeCell ref="AF1453:AF1456"/>
    <mergeCell ref="U1437:U1439"/>
    <mergeCell ref="P1444:P1446"/>
    <mergeCell ref="I1417:I1420"/>
    <mergeCell ref="I1424:I1426"/>
    <mergeCell ref="V1360:V1363"/>
    <mergeCell ref="AD1656:AD1658"/>
    <mergeCell ref="AE1656:AE1658"/>
    <mergeCell ref="AF1656:AF1658"/>
    <mergeCell ref="R1596:R1599"/>
    <mergeCell ref="AC1596:AC1599"/>
    <mergeCell ref="AD1596:AD1599"/>
    <mergeCell ref="Z1504:Z1507"/>
    <mergeCell ref="W1511:W1513"/>
    <mergeCell ref="V1640:V1642"/>
    <mergeCell ref="W1640:W1642"/>
    <mergeCell ref="Q1590:Q1592"/>
    <mergeCell ref="R1590:R1592"/>
    <mergeCell ref="S1590:S1592"/>
    <mergeCell ref="T1584:T1586"/>
    <mergeCell ref="AD1542:AD1544"/>
    <mergeCell ref="W1533:W1535"/>
    <mergeCell ref="AB1388:AB1390"/>
    <mergeCell ref="V1414:V1416"/>
    <mergeCell ref="Q1414:Q1416"/>
    <mergeCell ref="U1411:U1413"/>
    <mergeCell ref="N1656:N1658"/>
    <mergeCell ref="H1640:H1642"/>
    <mergeCell ref="I1394:I1396"/>
    <mergeCell ref="I1407:I1410"/>
    <mergeCell ref="P1397:P1399"/>
    <mergeCell ref="Q1397:Q1399"/>
    <mergeCell ref="B1662:B1665"/>
    <mergeCell ref="C1662:C1665"/>
    <mergeCell ref="AB1659:AB1661"/>
    <mergeCell ref="AC1659:AC1661"/>
    <mergeCell ref="AD1659:AD1661"/>
    <mergeCell ref="AE1659:AE1661"/>
    <mergeCell ref="AF1659:AF1661"/>
    <mergeCell ref="AG1659:AG1661"/>
    <mergeCell ref="AH1659:AH1661"/>
    <mergeCell ref="AI1659:AI1661"/>
    <mergeCell ref="AH1643:AH1646"/>
    <mergeCell ref="AI1643:AI1646"/>
    <mergeCell ref="AH1647:AH1649"/>
    <mergeCell ref="O1600:O1602"/>
    <mergeCell ref="B1647:B1649"/>
    <mergeCell ref="C1647:C1649"/>
    <mergeCell ref="D1647:D1649"/>
    <mergeCell ref="E1637:E1639"/>
    <mergeCell ref="E1640:E1642"/>
    <mergeCell ref="R1643:R1646"/>
    <mergeCell ref="B1637:B1639"/>
    <mergeCell ref="C1637:C1639"/>
    <mergeCell ref="B1640:B1642"/>
    <mergeCell ref="C1640:C1642"/>
    <mergeCell ref="B1643:B1646"/>
    <mergeCell ref="B1634:B1636"/>
    <mergeCell ref="C1634:C1636"/>
    <mergeCell ref="C1643:C1646"/>
    <mergeCell ref="D1643:D1646"/>
    <mergeCell ref="P1643:P1646"/>
    <mergeCell ref="O1647:O1649"/>
    <mergeCell ref="H1643:H1646"/>
    <mergeCell ref="Q1637:Q1639"/>
    <mergeCell ref="P1637:P1639"/>
    <mergeCell ref="P1640:P1642"/>
    <mergeCell ref="H1637:H1639"/>
    <mergeCell ref="D1637:D1639"/>
    <mergeCell ref="AG1647:AG1649"/>
    <mergeCell ref="AE1643:AE1646"/>
    <mergeCell ref="X1637:X1639"/>
    <mergeCell ref="Y1637:Y1639"/>
    <mergeCell ref="AF1653:AF1655"/>
    <mergeCell ref="AE1650:AE1652"/>
    <mergeCell ref="O1640:O1642"/>
    <mergeCell ref="T1600:T1602"/>
    <mergeCell ref="AD1634:AD1636"/>
    <mergeCell ref="AE1653:AE1655"/>
    <mergeCell ref="R1650:R1652"/>
    <mergeCell ref="AE1616:AE1618"/>
    <mergeCell ref="B1603:B1605"/>
    <mergeCell ref="AE1630:AE1633"/>
    <mergeCell ref="B1626:B1629"/>
    <mergeCell ref="C1626:C1629"/>
    <mergeCell ref="D1626:D1629"/>
    <mergeCell ref="E1626:E1629"/>
    <mergeCell ref="F1626:F1629"/>
    <mergeCell ref="G1626:G1629"/>
    <mergeCell ref="AE1626:AE1629"/>
    <mergeCell ref="B1619:B1622"/>
    <mergeCell ref="AD1603:AD1605"/>
    <mergeCell ref="E1616:E1618"/>
    <mergeCell ref="B1606:B1609"/>
    <mergeCell ref="C1606:C1609"/>
    <mergeCell ref="D1606:D1609"/>
    <mergeCell ref="AJ1384:AJ1387"/>
    <mergeCell ref="AG1374:AG1376"/>
    <mergeCell ref="T1394:T1396"/>
    <mergeCell ref="AA1358:AA1359"/>
    <mergeCell ref="AJ1659:AJ1661"/>
    <mergeCell ref="D1662:D1665"/>
    <mergeCell ref="E1662:E1665"/>
    <mergeCell ref="F1662:F1665"/>
    <mergeCell ref="G1662:G1665"/>
    <mergeCell ref="I1662:I1665"/>
    <mergeCell ref="N1662:N1665"/>
    <mergeCell ref="O1662:O1665"/>
    <mergeCell ref="P1662:P1665"/>
    <mergeCell ref="Q1662:Q1665"/>
    <mergeCell ref="R1662:R1665"/>
    <mergeCell ref="S1662:S1665"/>
    <mergeCell ref="T1662:T1665"/>
    <mergeCell ref="U1662:U1665"/>
    <mergeCell ref="V1662:V1665"/>
    <mergeCell ref="W1662:W1665"/>
    <mergeCell ref="X1662:X1665"/>
    <mergeCell ref="Y1662:Y1665"/>
    <mergeCell ref="Z1662:Z1665"/>
    <mergeCell ref="H1659:H1661"/>
    <mergeCell ref="H1662:H1665"/>
    <mergeCell ref="F1659:F1661"/>
    <mergeCell ref="G1659:G1661"/>
    <mergeCell ref="B1659:B1661"/>
    <mergeCell ref="C1659:C1661"/>
    <mergeCell ref="E1659:E1661"/>
    <mergeCell ref="AA1662:AA1665"/>
    <mergeCell ref="AJ1662:AJ1665"/>
    <mergeCell ref="AD1662:AD1665"/>
    <mergeCell ref="AE1662:AE1665"/>
    <mergeCell ref="I1659:I1661"/>
    <mergeCell ref="N1659:N1661"/>
    <mergeCell ref="O1659:O1661"/>
    <mergeCell ref="P1659:P1661"/>
    <mergeCell ref="Q1659:Q1661"/>
    <mergeCell ref="R1659:R1661"/>
    <mergeCell ref="S1659:S1661"/>
    <mergeCell ref="T1659:T1661"/>
    <mergeCell ref="U1659:U1661"/>
    <mergeCell ref="V1659:V1661"/>
    <mergeCell ref="W1659:W1661"/>
    <mergeCell ref="X1659:X1661"/>
    <mergeCell ref="Y1659:Y1661"/>
    <mergeCell ref="Z1659:Z1661"/>
    <mergeCell ref="AA1659:AA1661"/>
    <mergeCell ref="AH1662:AH1665"/>
    <mergeCell ref="AI1662:AI1665"/>
    <mergeCell ref="AF1662:AF1665"/>
    <mergeCell ref="AB1662:AB1665"/>
    <mergeCell ref="AC1662:AC1665"/>
    <mergeCell ref="AG1662:AG1665"/>
    <mergeCell ref="Q1656:Q1658"/>
    <mergeCell ref="H1619:H1622"/>
    <mergeCell ref="N1619:N1622"/>
    <mergeCell ref="AC1647:AC1649"/>
    <mergeCell ref="S1623:S1625"/>
    <mergeCell ref="Y1623:Y1625"/>
    <mergeCell ref="Z1623:Z1625"/>
    <mergeCell ref="AB1647:AB1649"/>
    <mergeCell ref="AF1643:AF1646"/>
    <mergeCell ref="AJ1338:AJ1340"/>
    <mergeCell ref="AJ1347:AJ1349"/>
    <mergeCell ref="AG1424:AG1426"/>
    <mergeCell ref="T1421:T1423"/>
    <mergeCell ref="U1421:U1423"/>
    <mergeCell ref="AJ1414:AJ1416"/>
    <mergeCell ref="AJ1421:AJ1423"/>
    <mergeCell ref="AJ1417:AJ1420"/>
    <mergeCell ref="AA1411:AA1413"/>
    <mergeCell ref="AA1417:AA1420"/>
    <mergeCell ref="AF1358:AF1359"/>
    <mergeCell ref="AE1353:AE1355"/>
    <mergeCell ref="Z1374:Z1376"/>
    <mergeCell ref="AH1331:AH1333"/>
    <mergeCell ref="X1353:X1355"/>
    <mergeCell ref="T1338:T1340"/>
    <mergeCell ref="AA1407:AA1410"/>
    <mergeCell ref="Y1344:Y1346"/>
    <mergeCell ref="U1347:U1349"/>
    <mergeCell ref="U1364:U1366"/>
    <mergeCell ref="V1364:V1366"/>
    <mergeCell ref="Y1358:Y1359"/>
    <mergeCell ref="Y1334:Y1337"/>
    <mergeCell ref="Y1331:Y1333"/>
    <mergeCell ref="AD1364:AD1366"/>
    <mergeCell ref="AE1364:AE1366"/>
    <mergeCell ref="AG1350:AG1352"/>
    <mergeCell ref="AG1353:AG1355"/>
    <mergeCell ref="AD1350:AD1352"/>
    <mergeCell ref="T1341:T1343"/>
    <mergeCell ref="AH1360:AH1363"/>
    <mergeCell ref="X1360:X1363"/>
    <mergeCell ref="AJ1320:AJ1321"/>
    <mergeCell ref="AA1341:AA1343"/>
    <mergeCell ref="AB1341:AB1343"/>
    <mergeCell ref="AC1341:AC1343"/>
    <mergeCell ref="AB1356:AB1357"/>
    <mergeCell ref="AC1356:AC1357"/>
    <mergeCell ref="W1353:W1355"/>
    <mergeCell ref="AC1328:AC1330"/>
    <mergeCell ref="AD1328:AD1330"/>
    <mergeCell ref="AE1328:AE1330"/>
    <mergeCell ref="AE1325:AE1327"/>
    <mergeCell ref="AD1374:AD1376"/>
    <mergeCell ref="AD1377:AD1380"/>
    <mergeCell ref="AJ1391:AJ1393"/>
    <mergeCell ref="AJ1381:AJ1383"/>
    <mergeCell ref="AG1377:AG1380"/>
    <mergeCell ref="AJ1403:AJ1406"/>
    <mergeCell ref="AJ1400:AJ1402"/>
    <mergeCell ref="AJ1397:AJ1399"/>
    <mergeCell ref="AJ1394:AJ1396"/>
    <mergeCell ref="AG1394:AG1396"/>
    <mergeCell ref="AF1381:AF1383"/>
    <mergeCell ref="AJ1377:AJ1380"/>
    <mergeCell ref="Y1377:Y1380"/>
    <mergeCell ref="Y1374:Y1376"/>
    <mergeCell ref="W1403:W1406"/>
    <mergeCell ref="AH1384:AH1387"/>
    <mergeCell ref="T1370:T1371"/>
    <mergeCell ref="T1360:T1363"/>
    <mergeCell ref="W1384:W1387"/>
    <mergeCell ref="X1384:X1387"/>
    <mergeCell ref="Y1384:Y1387"/>
    <mergeCell ref="AI1360:AI1363"/>
    <mergeCell ref="S1430:S1433"/>
    <mergeCell ref="AD1561:AD1563"/>
    <mergeCell ref="O1619:O1622"/>
    <mergeCell ref="O1587:O1589"/>
    <mergeCell ref="Y1530:Y1532"/>
    <mergeCell ref="Z1530:Z1532"/>
    <mergeCell ref="AA1530:AA1532"/>
    <mergeCell ref="AB1530:AB1532"/>
    <mergeCell ref="AC1530:AC1532"/>
    <mergeCell ref="AB1626:AB1629"/>
    <mergeCell ref="AC1626:AC1629"/>
    <mergeCell ref="AD1626:AD1629"/>
    <mergeCell ref="S1637:S1639"/>
    <mergeCell ref="T1637:T1639"/>
    <mergeCell ref="U1637:U1639"/>
    <mergeCell ref="R1640:R1642"/>
    <mergeCell ref="S1640:S1642"/>
    <mergeCell ref="V1616:V1618"/>
    <mergeCell ref="W1616:W1618"/>
    <mergeCell ref="T1619:T1622"/>
    <mergeCell ref="O1511:O1513"/>
    <mergeCell ref="P1511:P1513"/>
    <mergeCell ref="Q1511:Q1513"/>
    <mergeCell ref="S1511:S1513"/>
    <mergeCell ref="T1511:T1513"/>
    <mergeCell ref="U1511:U1513"/>
    <mergeCell ref="V1511:V1513"/>
    <mergeCell ref="AB1623:AB1625"/>
    <mergeCell ref="AC1623:AC1625"/>
    <mergeCell ref="AD1623:AD1625"/>
    <mergeCell ref="P1377:P1380"/>
    <mergeCell ref="AC1643:AC1646"/>
    <mergeCell ref="O1643:O1646"/>
    <mergeCell ref="AA1374:AA1376"/>
    <mergeCell ref="AI1384:AI1387"/>
    <mergeCell ref="S1643:S1646"/>
    <mergeCell ref="T1643:T1646"/>
    <mergeCell ref="U1643:U1646"/>
    <mergeCell ref="T1640:T1642"/>
    <mergeCell ref="S1587:S1589"/>
    <mergeCell ref="T1587:T1589"/>
    <mergeCell ref="U1587:U1589"/>
    <mergeCell ref="P1581:P1583"/>
    <mergeCell ref="Q1581:Q1583"/>
    <mergeCell ref="T1581:T1583"/>
    <mergeCell ref="X1581:X1583"/>
    <mergeCell ref="AA1593:AA1595"/>
    <mergeCell ref="O1590:O1592"/>
    <mergeCell ref="P1590:P1592"/>
    <mergeCell ref="X1440:X1443"/>
    <mergeCell ref="W1596:W1599"/>
    <mergeCell ref="X1596:X1599"/>
    <mergeCell ref="Y1596:Y1599"/>
    <mergeCell ref="Z1596:Z1599"/>
    <mergeCell ref="X1593:X1595"/>
    <mergeCell ref="R1475:R1476"/>
    <mergeCell ref="AA1434:AA1436"/>
    <mergeCell ref="O1440:O1443"/>
    <mergeCell ref="T1430:T1433"/>
    <mergeCell ref="X1367:X1369"/>
    <mergeCell ref="Y1367:Y1369"/>
    <mergeCell ref="S1360:S1363"/>
    <mergeCell ref="S1400:S1402"/>
    <mergeCell ref="H1656:H1658"/>
    <mergeCell ref="Y1643:Y1646"/>
    <mergeCell ref="N1593:N1595"/>
    <mergeCell ref="O1593:O1595"/>
    <mergeCell ref="P1593:P1595"/>
    <mergeCell ref="Q1593:Q1595"/>
    <mergeCell ref="R1593:R1595"/>
    <mergeCell ref="Z1637:Z1639"/>
    <mergeCell ref="AA1637:AA1639"/>
    <mergeCell ref="AB1637:AB1639"/>
    <mergeCell ref="AC1637:AC1639"/>
    <mergeCell ref="U1600:U1602"/>
    <mergeCell ref="V1600:V1602"/>
    <mergeCell ref="W1600:W1602"/>
    <mergeCell ref="X1600:X1602"/>
    <mergeCell ref="Y1600:Y1602"/>
    <mergeCell ref="Z1600:Z1602"/>
    <mergeCell ref="AA1600:AA1602"/>
    <mergeCell ref="AB1600:AB1602"/>
    <mergeCell ref="AC1600:AC1602"/>
    <mergeCell ref="AD1600:AD1602"/>
    <mergeCell ref="Z1647:Z1649"/>
    <mergeCell ref="AA1647:AA1649"/>
    <mergeCell ref="AD1647:AD1649"/>
    <mergeCell ref="AE1647:AE1649"/>
    <mergeCell ref="AE1623:AE1625"/>
    <mergeCell ref="X1616:X1618"/>
    <mergeCell ref="Y1616:Y1618"/>
    <mergeCell ref="Z1616:Z1618"/>
    <mergeCell ref="AG1643:AG1646"/>
    <mergeCell ref="X1656:X1658"/>
    <mergeCell ref="Y1656:Y1658"/>
    <mergeCell ref="Z1656:Z1658"/>
    <mergeCell ref="AA1656:AA1658"/>
    <mergeCell ref="AB1656:AB1658"/>
    <mergeCell ref="AC1656:AC1658"/>
    <mergeCell ref="R1623:R1625"/>
    <mergeCell ref="R1656:R1658"/>
    <mergeCell ref="S1656:S1658"/>
    <mergeCell ref="T1656:T1658"/>
    <mergeCell ref="W1656:W1658"/>
    <mergeCell ref="U1656:U1658"/>
    <mergeCell ref="V1656:V1658"/>
    <mergeCell ref="T1653:T1655"/>
    <mergeCell ref="U1653:U1655"/>
    <mergeCell ref="V1653:V1655"/>
    <mergeCell ref="W1653:W1655"/>
    <mergeCell ref="X1653:X1655"/>
    <mergeCell ref="Y1653:Y1655"/>
    <mergeCell ref="Z1653:Z1655"/>
    <mergeCell ref="AA1653:AA1655"/>
    <mergeCell ref="AB1653:AB1655"/>
    <mergeCell ref="AC1653:AC1655"/>
    <mergeCell ref="AD1653:AD1655"/>
    <mergeCell ref="O1626:O1629"/>
    <mergeCell ref="P1626:P1629"/>
    <mergeCell ref="Q1626:Q1629"/>
    <mergeCell ref="R1626:R1629"/>
    <mergeCell ref="S1626:S1629"/>
    <mergeCell ref="T1626:T1629"/>
    <mergeCell ref="U1626:U1629"/>
    <mergeCell ref="V1626:V1629"/>
    <mergeCell ref="W1626:W1629"/>
    <mergeCell ref="O1656:O1658"/>
    <mergeCell ref="AJ1647:AJ1649"/>
    <mergeCell ref="AF1637:AF1639"/>
    <mergeCell ref="AG1637:AG1639"/>
    <mergeCell ref="AE1640:AE1642"/>
    <mergeCell ref="AF1640:AF1642"/>
    <mergeCell ref="AG1640:AG1642"/>
    <mergeCell ref="AG1483:AG1485"/>
    <mergeCell ref="U1640:U1642"/>
    <mergeCell ref="R1637:R1639"/>
    <mergeCell ref="AE1600:AE1602"/>
    <mergeCell ref="AF1600:AF1602"/>
    <mergeCell ref="S1647:S1649"/>
    <mergeCell ref="T1647:T1649"/>
    <mergeCell ref="U1647:U1649"/>
    <mergeCell ref="X1533:X1535"/>
    <mergeCell ref="I1377:I1380"/>
    <mergeCell ref="G1377:G1380"/>
    <mergeCell ref="V1358:V1359"/>
    <mergeCell ref="N1353:N1355"/>
    <mergeCell ref="F1344:F1346"/>
    <mergeCell ref="V1388:V1390"/>
    <mergeCell ref="V1587:V1589"/>
    <mergeCell ref="F1584:F1586"/>
    <mergeCell ref="R1450:R1452"/>
    <mergeCell ref="V1530:V1532"/>
    <mergeCell ref="U1483:U1485"/>
    <mergeCell ref="V1483:V1485"/>
    <mergeCell ref="J1457:J1459"/>
    <mergeCell ref="K1457:K1459"/>
    <mergeCell ref="L1457:L1459"/>
    <mergeCell ref="Q1450:Q1452"/>
    <mergeCell ref="F1457:F1459"/>
    <mergeCell ref="S1444:S1446"/>
    <mergeCell ref="T1444:T1446"/>
    <mergeCell ref="P1434:P1436"/>
    <mergeCell ref="F1637:F1639"/>
    <mergeCell ref="G1637:G1639"/>
    <mergeCell ref="I1637:I1639"/>
    <mergeCell ref="F1640:F1642"/>
    <mergeCell ref="G1640:G1642"/>
    <mergeCell ref="I1640:I1642"/>
    <mergeCell ref="Q1643:Q1646"/>
    <mergeCell ref="AD1643:AD1646"/>
    <mergeCell ref="AF1364:AF1366"/>
    <mergeCell ref="AF1360:AF1363"/>
    <mergeCell ref="U1400:U1402"/>
    <mergeCell ref="AA1640:AA1642"/>
    <mergeCell ref="AB1640:AB1642"/>
    <mergeCell ref="AC1640:AC1642"/>
    <mergeCell ref="AD1640:AD1642"/>
    <mergeCell ref="Q1647:Q1649"/>
    <mergeCell ref="R1647:R1649"/>
    <mergeCell ref="Q1502:Q1503"/>
    <mergeCell ref="G1616:G1618"/>
    <mergeCell ref="H1616:H1618"/>
    <mergeCell ref="I1616:I1618"/>
    <mergeCell ref="N1616:N1618"/>
    <mergeCell ref="O1616:O1618"/>
    <mergeCell ref="AF1647:AF1649"/>
    <mergeCell ref="Q1640:Q1642"/>
    <mergeCell ref="N1356:N1357"/>
    <mergeCell ref="N1358:N1359"/>
    <mergeCell ref="T1353:T1355"/>
    <mergeCell ref="T1356:T1357"/>
    <mergeCell ref="AJ1643:AJ1646"/>
    <mergeCell ref="AI1320:AI1321"/>
    <mergeCell ref="AH1320:AH1321"/>
    <mergeCell ref="AH1463:AH1465"/>
    <mergeCell ref="AC1391:AC1393"/>
    <mergeCell ref="AD1391:AD1393"/>
    <mergeCell ref="N1328:N1330"/>
    <mergeCell ref="F1328:F1330"/>
    <mergeCell ref="G1328:G1330"/>
    <mergeCell ref="P1328:P1330"/>
    <mergeCell ref="P1331:P1333"/>
    <mergeCell ref="G1407:G1410"/>
    <mergeCell ref="F1341:F1343"/>
    <mergeCell ref="G1341:G1343"/>
    <mergeCell ref="AH1511:AH1513"/>
    <mergeCell ref="AI1511:AI1513"/>
    <mergeCell ref="AJ1511:AJ1513"/>
    <mergeCell ref="AI1457:AI1459"/>
    <mergeCell ref="AI1447:AI1449"/>
    <mergeCell ref="E1353:E1355"/>
    <mergeCell ref="E1483:E1485"/>
    <mergeCell ref="E1489:E1491"/>
    <mergeCell ref="E1388:E1390"/>
    <mergeCell ref="E1374:E1376"/>
    <mergeCell ref="Q1353:Q1355"/>
    <mergeCell ref="P1356:P1357"/>
    <mergeCell ref="S1356:S1357"/>
    <mergeCell ref="S1358:S1359"/>
    <mergeCell ref="O1358:O1359"/>
    <mergeCell ref="Z1360:Z1363"/>
    <mergeCell ref="H1600:H1602"/>
    <mergeCell ref="I1600:I1602"/>
    <mergeCell ref="N1600:N1602"/>
    <mergeCell ref="AB1374:AB1376"/>
    <mergeCell ref="Z1480:Z1482"/>
    <mergeCell ref="AA1480:AA1482"/>
    <mergeCell ref="AB1480:AB1482"/>
    <mergeCell ref="W1377:W1380"/>
    <mergeCell ref="Q1377:Q1380"/>
    <mergeCell ref="S1407:S1410"/>
    <mergeCell ref="T1400:T1402"/>
    <mergeCell ref="S1397:S1399"/>
    <mergeCell ref="Q1424:Q1426"/>
    <mergeCell ref="AF1623:AF1625"/>
    <mergeCell ref="N1637:N1639"/>
    <mergeCell ref="T1623:T1625"/>
    <mergeCell ref="U1623:U1625"/>
    <mergeCell ref="I1626:I1629"/>
    <mergeCell ref="N1626:N1629"/>
    <mergeCell ref="AG1320:AG1321"/>
    <mergeCell ref="W1414:W1416"/>
    <mergeCell ref="R1397:R1399"/>
    <mergeCell ref="Y1587:Y1589"/>
    <mergeCell ref="N1596:N1599"/>
    <mergeCell ref="P1600:P1602"/>
    <mergeCell ref="Z1643:Z1646"/>
    <mergeCell ref="AA1643:AA1646"/>
    <mergeCell ref="AJ1328:AJ1330"/>
    <mergeCell ref="AJ1325:AJ1327"/>
    <mergeCell ref="AE1374:AE1376"/>
    <mergeCell ref="AF1374:AF1376"/>
    <mergeCell ref="AE1360:AE1363"/>
    <mergeCell ref="AG1325:AG1327"/>
    <mergeCell ref="AH1325:AH1327"/>
    <mergeCell ref="R1520:R1522"/>
    <mergeCell ref="S1520:S1522"/>
    <mergeCell ref="T1520:T1522"/>
    <mergeCell ref="U1520:U1522"/>
    <mergeCell ref="C1533:C1535"/>
    <mergeCell ref="F1548:F1551"/>
    <mergeCell ref="Q1536:Q1538"/>
    <mergeCell ref="B1555:B1557"/>
    <mergeCell ref="C1555:C1557"/>
    <mergeCell ref="D1555:D1557"/>
    <mergeCell ref="T1590:T1592"/>
    <mergeCell ref="H1577:H1580"/>
    <mergeCell ref="F1539:F1541"/>
    <mergeCell ref="G1539:G1541"/>
    <mergeCell ref="B1470:B1472"/>
    <mergeCell ref="R1514:R1516"/>
    <mergeCell ref="S1514:S1516"/>
    <mergeCell ref="T1514:T1516"/>
    <mergeCell ref="U1514:U1516"/>
    <mergeCell ref="B1564:B1566"/>
    <mergeCell ref="H1584:H1586"/>
    <mergeCell ref="H1587:H1589"/>
    <mergeCell ref="C1552:C1554"/>
    <mergeCell ref="D1548:D1550"/>
    <mergeCell ref="G1466:G1469"/>
    <mergeCell ref="U1444:U1446"/>
    <mergeCell ref="R1444:R1446"/>
    <mergeCell ref="H1470:H1472"/>
    <mergeCell ref="R1536:R1538"/>
    <mergeCell ref="B1473:B1474"/>
    <mergeCell ref="C1473:C1474"/>
    <mergeCell ref="D1473:D1474"/>
    <mergeCell ref="E1473:E1474"/>
    <mergeCell ref="I1552:I1554"/>
    <mergeCell ref="F1470:F1472"/>
    <mergeCell ref="H1539:H1541"/>
    <mergeCell ref="F1511:F1513"/>
    <mergeCell ref="G1511:G1513"/>
    <mergeCell ref="H1511:H1513"/>
    <mergeCell ref="G1457:G1459"/>
    <mergeCell ref="B1511:B1513"/>
    <mergeCell ref="C1511:C1513"/>
    <mergeCell ref="D1489:D1491"/>
    <mergeCell ref="E1533:E1535"/>
    <mergeCell ref="F1533:F1535"/>
    <mergeCell ref="G1533:G1535"/>
    <mergeCell ref="F1394:F1396"/>
    <mergeCell ref="B1616:B1618"/>
    <mergeCell ref="C1616:C1618"/>
    <mergeCell ref="D1616:D1618"/>
    <mergeCell ref="B1581:B1583"/>
    <mergeCell ref="C1581:C1583"/>
    <mergeCell ref="D1581:D1583"/>
    <mergeCell ref="G1530:G1532"/>
    <mergeCell ref="E1411:E1413"/>
    <mergeCell ref="C1498:C1501"/>
    <mergeCell ref="F1421:F1423"/>
    <mergeCell ref="G1421:G1423"/>
    <mergeCell ref="R1411:R1413"/>
    <mergeCell ref="E1466:E1469"/>
    <mergeCell ref="F1430:F1433"/>
    <mergeCell ref="P1421:P1423"/>
    <mergeCell ref="R1502:R1503"/>
    <mergeCell ref="S1502:S1503"/>
    <mergeCell ref="E1511:E1513"/>
    <mergeCell ref="I1511:I1513"/>
    <mergeCell ref="N1511:N1513"/>
    <mergeCell ref="R1492:R1494"/>
    <mergeCell ref="S1492:S1494"/>
    <mergeCell ref="I1477:I1479"/>
    <mergeCell ref="H1447:H1449"/>
    <mergeCell ref="B1424:B1426"/>
    <mergeCell ref="B1427:B1429"/>
    <mergeCell ref="B1430:B1433"/>
    <mergeCell ref="B1437:B1439"/>
    <mergeCell ref="C1437:C1439"/>
    <mergeCell ref="D1437:D1439"/>
    <mergeCell ref="E1561:E1563"/>
    <mergeCell ref="F1561:F1563"/>
    <mergeCell ref="F1489:F1491"/>
    <mergeCell ref="I1475:I1476"/>
    <mergeCell ref="C1603:C1605"/>
    <mergeCell ref="D1603:D1605"/>
    <mergeCell ref="E1603:E1605"/>
    <mergeCell ref="F1603:F1605"/>
    <mergeCell ref="G1603:G1605"/>
    <mergeCell ref="N1460:N1462"/>
    <mergeCell ref="S1440:S1443"/>
    <mergeCell ref="Q1411:Q1413"/>
    <mergeCell ref="E1492:E1494"/>
    <mergeCell ref="B1489:B1491"/>
    <mergeCell ref="B1450:B1452"/>
    <mergeCell ref="C1450:C1452"/>
    <mergeCell ref="B1460:B1462"/>
    <mergeCell ref="C1460:C1462"/>
    <mergeCell ref="B1463:B1465"/>
    <mergeCell ref="B1480:B1482"/>
    <mergeCell ref="H1421:H1423"/>
    <mergeCell ref="G1492:G1494"/>
    <mergeCell ref="H1492:H1494"/>
    <mergeCell ref="I1492:I1494"/>
    <mergeCell ref="N1492:N1494"/>
    <mergeCell ref="O1548:O1551"/>
    <mergeCell ref="E1542:E1544"/>
    <mergeCell ref="Q1600:Q1602"/>
    <mergeCell ref="R1600:R1602"/>
    <mergeCell ref="S1600:S1602"/>
    <mergeCell ref="R1567:R1570"/>
    <mergeCell ref="S1567:S1570"/>
    <mergeCell ref="B1596:B1599"/>
    <mergeCell ref="P1489:P1491"/>
    <mergeCell ref="I1483:I1485"/>
    <mergeCell ref="N1483:N1485"/>
    <mergeCell ref="P1477:P1479"/>
    <mergeCell ref="Q1477:Q1479"/>
    <mergeCell ref="P1430:P1433"/>
    <mergeCell ref="Q1430:Q1433"/>
    <mergeCell ref="J1475:J1476"/>
    <mergeCell ref="N1470:N1472"/>
    <mergeCell ref="L1473:L1474"/>
    <mergeCell ref="M1473:M1474"/>
    <mergeCell ref="C1486:C1488"/>
    <mergeCell ref="I1502:I1503"/>
    <mergeCell ref="E1434:E1436"/>
    <mergeCell ref="G1475:G1476"/>
    <mergeCell ref="F1477:F1479"/>
    <mergeCell ref="G1489:G1491"/>
    <mergeCell ref="N1548:N1551"/>
    <mergeCell ref="N1495:N1497"/>
    <mergeCell ref="Q1489:Q1491"/>
    <mergeCell ref="H1498:H1501"/>
    <mergeCell ref="I1498:I1501"/>
    <mergeCell ref="I1486:I1488"/>
    <mergeCell ref="N1486:N1488"/>
    <mergeCell ref="O1486:O1488"/>
    <mergeCell ref="Q1483:Q1485"/>
    <mergeCell ref="B1453:B1456"/>
    <mergeCell ref="H1440:H1443"/>
    <mergeCell ref="E1457:E1459"/>
    <mergeCell ref="C1545:C1547"/>
    <mergeCell ref="E1545:E1547"/>
    <mergeCell ref="F1545:F1547"/>
    <mergeCell ref="D1498:D1501"/>
    <mergeCell ref="D1511:D1513"/>
    <mergeCell ref="E1502:E1503"/>
    <mergeCell ref="C1440:C1443"/>
    <mergeCell ref="D1440:D1443"/>
    <mergeCell ref="C1444:C1446"/>
    <mergeCell ref="B1440:B1443"/>
    <mergeCell ref="B1444:B1446"/>
    <mergeCell ref="H1475:H1476"/>
    <mergeCell ref="B1466:B1469"/>
    <mergeCell ref="H1444:H1446"/>
    <mergeCell ref="H1437:H1439"/>
    <mergeCell ref="P1470:P1472"/>
    <mergeCell ref="P1473:P1474"/>
    <mergeCell ref="B1483:B1485"/>
    <mergeCell ref="C1483:C1485"/>
    <mergeCell ref="B1486:B1488"/>
    <mergeCell ref="F1447:F1449"/>
    <mergeCell ref="E1450:E1452"/>
    <mergeCell ref="E1447:E1449"/>
    <mergeCell ref="G1447:G1449"/>
    <mergeCell ref="B1477:B1479"/>
    <mergeCell ref="D1470:D1472"/>
    <mergeCell ref="D1466:D1469"/>
    <mergeCell ref="F1520:F1522"/>
    <mergeCell ref="G1520:G1522"/>
    <mergeCell ref="H1520:H1522"/>
    <mergeCell ref="I1520:I1522"/>
    <mergeCell ref="N1520:N1522"/>
    <mergeCell ref="O1520:O1522"/>
    <mergeCell ref="P1520:P1522"/>
    <mergeCell ref="Q1520:Q1522"/>
    <mergeCell ref="Q1530:Q1532"/>
    <mergeCell ref="P1542:P1544"/>
    <mergeCell ref="P1548:P1551"/>
    <mergeCell ref="Q1548:Q1551"/>
    <mergeCell ref="N1536:N1538"/>
    <mergeCell ref="P1536:P1538"/>
    <mergeCell ref="H1424:H1426"/>
    <mergeCell ref="E1520:E1522"/>
    <mergeCell ref="G1450:G1452"/>
    <mergeCell ref="K1475:K1476"/>
    <mergeCell ref="F1424:F1426"/>
    <mergeCell ref="N1427:N1429"/>
    <mergeCell ref="F1619:F1622"/>
    <mergeCell ref="G1619:G1622"/>
    <mergeCell ref="AE1447:AE1449"/>
    <mergeCell ref="AF1447:AF1449"/>
    <mergeCell ref="AB1463:AB1465"/>
    <mergeCell ref="Y1477:Y1479"/>
    <mergeCell ref="Z1477:Z1479"/>
    <mergeCell ref="AA1477:AA1479"/>
    <mergeCell ref="AE1486:AE1488"/>
    <mergeCell ref="AF1486:AF1488"/>
    <mergeCell ref="O1596:O1599"/>
    <mergeCell ref="P1596:P1599"/>
    <mergeCell ref="W1581:W1583"/>
    <mergeCell ref="Y1590:Y1592"/>
    <mergeCell ref="Z1590:Z1592"/>
    <mergeCell ref="Y1564:Y1566"/>
    <mergeCell ref="Z1564:Z1566"/>
    <mergeCell ref="X1577:X1580"/>
    <mergeCell ref="F1473:F1474"/>
    <mergeCell ref="H1473:H1474"/>
    <mergeCell ref="G1473:G1474"/>
    <mergeCell ref="H1466:H1469"/>
    <mergeCell ref="Q1508:Q1510"/>
    <mergeCell ref="T1533:T1535"/>
    <mergeCell ref="Z1539:Z1541"/>
    <mergeCell ref="Y1577:Y1580"/>
    <mergeCell ref="W1564:W1566"/>
    <mergeCell ref="X1564:X1566"/>
    <mergeCell ref="R1440:R1443"/>
    <mergeCell ref="S1450:S1452"/>
    <mergeCell ref="W1450:W1452"/>
    <mergeCell ref="AC1463:AC1465"/>
    <mergeCell ref="S1453:S1456"/>
    <mergeCell ref="T1453:T1456"/>
    <mergeCell ref="U1453:U1456"/>
    <mergeCell ref="W1567:W1570"/>
    <mergeCell ref="Z1584:Z1586"/>
    <mergeCell ref="AC1587:AC1589"/>
    <mergeCell ref="AD1587:AD1589"/>
    <mergeCell ref="T1492:T1494"/>
    <mergeCell ref="U1492:U1494"/>
    <mergeCell ref="P1616:P1618"/>
    <mergeCell ref="Q1616:Q1618"/>
    <mergeCell ref="F1542:F1544"/>
    <mergeCell ref="G1542:G1544"/>
    <mergeCell ref="G1548:G1551"/>
    <mergeCell ref="H1548:H1551"/>
    <mergeCell ref="I1548:I1551"/>
    <mergeCell ref="E1539:E1541"/>
    <mergeCell ref="O1508:O1510"/>
    <mergeCell ref="P1486:P1488"/>
    <mergeCell ref="Q1486:Q1488"/>
    <mergeCell ref="G1653:G1655"/>
    <mergeCell ref="D1640:D1642"/>
    <mergeCell ref="O1483:O1485"/>
    <mergeCell ref="E1647:E1649"/>
    <mergeCell ref="F1647:F1649"/>
    <mergeCell ref="G1647:G1649"/>
    <mergeCell ref="I1647:I1649"/>
    <mergeCell ref="N1647:N1649"/>
    <mergeCell ref="E1643:E1646"/>
    <mergeCell ref="F1643:F1646"/>
    <mergeCell ref="G1643:G1646"/>
    <mergeCell ref="I1643:I1646"/>
    <mergeCell ref="N1643:N1646"/>
    <mergeCell ref="E1619:E1622"/>
    <mergeCell ref="H1533:H1535"/>
    <mergeCell ref="E1536:E1538"/>
    <mergeCell ref="E1548:E1551"/>
    <mergeCell ref="E1564:E1566"/>
    <mergeCell ref="F1564:F1566"/>
    <mergeCell ref="B1552:B1554"/>
    <mergeCell ref="C1502:C1503"/>
    <mergeCell ref="B1498:B1501"/>
    <mergeCell ref="N1640:N1642"/>
    <mergeCell ref="N1508:N1510"/>
    <mergeCell ref="D1427:D1429"/>
    <mergeCell ref="C1417:C1420"/>
    <mergeCell ref="C1421:C1423"/>
    <mergeCell ref="D1421:D1423"/>
    <mergeCell ref="F1492:F1494"/>
    <mergeCell ref="E1477:E1479"/>
    <mergeCell ref="E1504:E1507"/>
    <mergeCell ref="F1504:F1507"/>
    <mergeCell ref="G1504:G1507"/>
    <mergeCell ref="B1548:B1551"/>
    <mergeCell ref="D1536:D1538"/>
    <mergeCell ref="B1539:B1541"/>
    <mergeCell ref="C1539:C1541"/>
    <mergeCell ref="D1539:D1541"/>
    <mergeCell ref="B1542:B1544"/>
    <mergeCell ref="C1542:C1544"/>
    <mergeCell ref="B1457:B1459"/>
    <mergeCell ref="C1457:C1459"/>
    <mergeCell ref="E1555:E1557"/>
    <mergeCell ref="F1555:F1557"/>
    <mergeCell ref="G1555:G1557"/>
    <mergeCell ref="H1555:H1557"/>
    <mergeCell ref="E1581:E1583"/>
    <mergeCell ref="E1584:E1586"/>
    <mergeCell ref="C1596:C1599"/>
    <mergeCell ref="D1596:D1599"/>
    <mergeCell ref="B1600:B1602"/>
    <mergeCell ref="C1600:C1602"/>
    <mergeCell ref="E1600:E1602"/>
    <mergeCell ref="F1587:F1589"/>
    <mergeCell ref="F1600:F1602"/>
    <mergeCell ref="F1571:F1573"/>
    <mergeCell ref="G1571:G1573"/>
    <mergeCell ref="H1564:H1566"/>
    <mergeCell ref="H1653:H1655"/>
    <mergeCell ref="I1653:I1655"/>
    <mergeCell ref="N1653:N1655"/>
    <mergeCell ref="O1653:O1655"/>
    <mergeCell ref="N1440:N1443"/>
    <mergeCell ref="H1593:H1595"/>
    <mergeCell ref="I1470:I1472"/>
    <mergeCell ref="E1414:E1416"/>
    <mergeCell ref="F1414:F1416"/>
    <mergeCell ref="F1460:F1462"/>
    <mergeCell ref="G1460:G1462"/>
    <mergeCell ref="F1463:F1465"/>
    <mergeCell ref="G1463:G1465"/>
    <mergeCell ref="F1466:F1469"/>
    <mergeCell ref="D1447:D1449"/>
    <mergeCell ref="C1463:C1465"/>
    <mergeCell ref="D1463:D1465"/>
    <mergeCell ref="C1394:C1396"/>
    <mergeCell ref="E1400:E1402"/>
    <mergeCell ref="G1417:G1420"/>
    <mergeCell ref="F1434:F1436"/>
    <mergeCell ref="H1360:H1363"/>
    <mergeCell ref="E1552:E1554"/>
    <mergeCell ref="F1552:F1554"/>
    <mergeCell ref="G1552:G1554"/>
    <mergeCell ref="H1552:H1554"/>
    <mergeCell ref="G1545:G1547"/>
    <mergeCell ref="H1545:H1547"/>
    <mergeCell ref="I1508:I1510"/>
    <mergeCell ref="I1504:I1507"/>
    <mergeCell ref="M1457:M1459"/>
    <mergeCell ref="Q1542:Q1544"/>
    <mergeCell ref="Y1508:Y1510"/>
    <mergeCell ref="V1548:V1551"/>
    <mergeCell ref="B1656:B1658"/>
    <mergeCell ref="C1656:C1658"/>
    <mergeCell ref="D1656:D1658"/>
    <mergeCell ref="E1656:E1658"/>
    <mergeCell ref="F1656:F1658"/>
    <mergeCell ref="G1656:G1658"/>
    <mergeCell ref="I1656:I1658"/>
    <mergeCell ref="I1444:I1446"/>
    <mergeCell ref="Q1444:Q1446"/>
    <mergeCell ref="N1450:N1452"/>
    <mergeCell ref="O1450:O1452"/>
    <mergeCell ref="P1450:P1452"/>
    <mergeCell ref="B1650:B1652"/>
    <mergeCell ref="C1650:C1652"/>
    <mergeCell ref="D1650:D1652"/>
    <mergeCell ref="E1650:E1652"/>
    <mergeCell ref="F1650:F1652"/>
    <mergeCell ref="G1650:G1652"/>
    <mergeCell ref="H1650:H1652"/>
    <mergeCell ref="I1650:I1652"/>
    <mergeCell ref="N1650:N1652"/>
    <mergeCell ref="O1650:O1652"/>
    <mergeCell ref="P1650:P1652"/>
    <mergeCell ref="Q1650:Q1652"/>
    <mergeCell ref="C1584:C1586"/>
    <mergeCell ref="B1492:B1494"/>
    <mergeCell ref="C1548:C1551"/>
    <mergeCell ref="E1530:E1532"/>
    <mergeCell ref="F1530:F1532"/>
    <mergeCell ref="B1545:B1547"/>
    <mergeCell ref="B1577:B1580"/>
    <mergeCell ref="B1653:B1655"/>
    <mergeCell ref="C1653:C1655"/>
    <mergeCell ref="D1653:D1655"/>
    <mergeCell ref="E1653:E1655"/>
    <mergeCell ref="F1653:F1655"/>
    <mergeCell ref="N1504:N1507"/>
    <mergeCell ref="H1504:H1507"/>
    <mergeCell ref="F1475:F1476"/>
    <mergeCell ref="K1473:K1474"/>
    <mergeCell ref="I1434:I1436"/>
    <mergeCell ref="I1453:I1456"/>
    <mergeCell ref="I1447:I1449"/>
    <mergeCell ref="N1444:N1446"/>
    <mergeCell ref="C1593:C1595"/>
    <mergeCell ref="D1600:D1602"/>
    <mergeCell ref="D1374:D1376"/>
    <mergeCell ref="G1437:G1439"/>
    <mergeCell ref="E1430:E1433"/>
    <mergeCell ref="E1360:E1363"/>
    <mergeCell ref="N1498:N1501"/>
    <mergeCell ref="H1567:H1570"/>
    <mergeCell ref="H1486:H1488"/>
    <mergeCell ref="C1475:C1476"/>
    <mergeCell ref="D1475:D1476"/>
    <mergeCell ref="G1584:G1586"/>
    <mergeCell ref="F1616:F1618"/>
    <mergeCell ref="G1623:G1625"/>
    <mergeCell ref="G1470:G1472"/>
    <mergeCell ref="D1358:D1359"/>
    <mergeCell ref="E1358:E1359"/>
    <mergeCell ref="C1430:C1433"/>
    <mergeCell ref="D1430:D1433"/>
    <mergeCell ref="C1424:C1426"/>
    <mergeCell ref="H1397:H1399"/>
    <mergeCell ref="G1374:G1376"/>
    <mergeCell ref="B1593:B1595"/>
    <mergeCell ref="B1561:B1563"/>
    <mergeCell ref="C1561:C1563"/>
    <mergeCell ref="B1360:B1363"/>
    <mergeCell ref="C1360:C1363"/>
    <mergeCell ref="E1590:E1592"/>
    <mergeCell ref="E1593:E1595"/>
    <mergeCell ref="F1581:F1583"/>
    <mergeCell ref="G1581:G1583"/>
    <mergeCell ref="I1581:I1583"/>
    <mergeCell ref="N1581:N1583"/>
    <mergeCell ref="N1480:N1482"/>
    <mergeCell ref="H1530:H1532"/>
    <mergeCell ref="G1483:G1485"/>
    <mergeCell ref="G1480:G1482"/>
    <mergeCell ref="N1477:N1479"/>
    <mergeCell ref="H1477:H1479"/>
    <mergeCell ref="N1360:N1363"/>
    <mergeCell ref="H1427:H1429"/>
    <mergeCell ref="N1555:N1557"/>
    <mergeCell ref="E1440:E1443"/>
    <mergeCell ref="F1440:F1443"/>
    <mergeCell ref="G1440:G1443"/>
    <mergeCell ref="H1457:H1459"/>
    <mergeCell ref="H1460:H1462"/>
    <mergeCell ref="E1460:E1462"/>
    <mergeCell ref="D1486:D1488"/>
    <mergeCell ref="F1623:F1625"/>
    <mergeCell ref="C1466:C1469"/>
    <mergeCell ref="C1453:C1456"/>
    <mergeCell ref="C1447:C1449"/>
    <mergeCell ref="I1460:I1462"/>
    <mergeCell ref="I1463:I1465"/>
    <mergeCell ref="I1466:I1469"/>
    <mergeCell ref="AI1424:AI1426"/>
    <mergeCell ref="AI1427:AI1429"/>
    <mergeCell ref="AH1374:AH1376"/>
    <mergeCell ref="W1391:W1393"/>
    <mergeCell ref="N1334:N1337"/>
    <mergeCell ref="F1325:F1327"/>
    <mergeCell ref="D1344:D1346"/>
    <mergeCell ref="D1356:D1357"/>
    <mergeCell ref="E1356:E1357"/>
    <mergeCell ref="G1344:G1346"/>
    <mergeCell ref="T1328:T1330"/>
    <mergeCell ref="Q1320:Q1321"/>
    <mergeCell ref="R1320:R1321"/>
    <mergeCell ref="H1347:H1349"/>
    <mergeCell ref="AJ848:AJ850"/>
    <mergeCell ref="AJ1310:AJ1312"/>
    <mergeCell ref="AJ1316:AJ1319"/>
    <mergeCell ref="AE1310:AE1312"/>
    <mergeCell ref="AG1310:AG1312"/>
    <mergeCell ref="AH1447:AH1449"/>
    <mergeCell ref="AD1463:AD1465"/>
    <mergeCell ref="AG1457:AG1459"/>
    <mergeCell ref="AB1457:AB1459"/>
    <mergeCell ref="W1411:W1413"/>
    <mergeCell ref="AC1460:AC1462"/>
    <mergeCell ref="AD1460:AD1462"/>
    <mergeCell ref="Y1463:Y1465"/>
    <mergeCell ref="AI1353:AI1355"/>
    <mergeCell ref="AJ1353:AJ1355"/>
    <mergeCell ref="AF1334:AF1337"/>
    <mergeCell ref="AE1331:AE1333"/>
    <mergeCell ref="AJ1358:AJ1359"/>
    <mergeCell ref="AG1358:AG1359"/>
    <mergeCell ref="AG1381:AG1383"/>
    <mergeCell ref="Z1411:Z1413"/>
    <mergeCell ref="AA1364:AA1366"/>
    <mergeCell ref="AB1364:AB1366"/>
    <mergeCell ref="AC1364:AC1366"/>
    <mergeCell ref="AB1411:AB1413"/>
    <mergeCell ref="AD1403:AD1406"/>
    <mergeCell ref="AE1403:AE1406"/>
    <mergeCell ref="AJ1364:AJ1366"/>
    <mergeCell ref="AI1374:AI1376"/>
    <mergeCell ref="AJ1334:AJ1337"/>
    <mergeCell ref="AJ1356:AJ1357"/>
    <mergeCell ref="AJ1331:AJ1333"/>
    <mergeCell ref="AD1341:AD1343"/>
    <mergeCell ref="AG1356:AG1357"/>
    <mergeCell ref="AF1377:AF1380"/>
    <mergeCell ref="AE1377:AE1380"/>
    <mergeCell ref="U1430:U1433"/>
    <mergeCell ref="V1430:V1433"/>
    <mergeCell ref="Y1341:Y1343"/>
    <mergeCell ref="Z1341:Z1343"/>
    <mergeCell ref="N1434:N1436"/>
    <mergeCell ref="AE1313:AE1315"/>
    <mergeCell ref="AF1313:AF1315"/>
    <mergeCell ref="V1313:V1315"/>
    <mergeCell ref="W1313:W1315"/>
    <mergeCell ref="AB1316:AB1319"/>
    <mergeCell ref="AC1316:AC1319"/>
    <mergeCell ref="W1316:W1319"/>
    <mergeCell ref="AA1316:AA1319"/>
    <mergeCell ref="X1358:X1359"/>
    <mergeCell ref="AA1356:AA1357"/>
    <mergeCell ref="AC1394:AC1396"/>
    <mergeCell ref="AA1388:AA1390"/>
    <mergeCell ref="V1400:V1402"/>
    <mergeCell ref="X1411:X1413"/>
    <mergeCell ref="Z1403:Z1406"/>
    <mergeCell ref="AA1403:AA1406"/>
    <mergeCell ref="AD1414:AD1416"/>
    <mergeCell ref="AC1414:AC1416"/>
    <mergeCell ref="V1394:V1396"/>
    <mergeCell ref="W1394:W1396"/>
    <mergeCell ref="AC1411:AC1413"/>
    <mergeCell ref="AD1411:AD1413"/>
    <mergeCell ref="Z1414:Z1416"/>
    <mergeCell ref="Z1397:Z1399"/>
    <mergeCell ref="AA1414:AA1416"/>
    <mergeCell ref="Y1403:Y1406"/>
    <mergeCell ref="X1394:X1396"/>
    <mergeCell ref="W1397:W1399"/>
    <mergeCell ref="AE1391:AE1393"/>
    <mergeCell ref="W1325:W1327"/>
    <mergeCell ref="Z1313:Z1315"/>
    <mergeCell ref="W1356:W1357"/>
    <mergeCell ref="X1322:X1324"/>
    <mergeCell ref="Y1322:Y1324"/>
    <mergeCell ref="Z1322:Z1324"/>
    <mergeCell ref="AA1322:AA1324"/>
    <mergeCell ref="AB1322:AB1324"/>
    <mergeCell ref="W1350:W1352"/>
    <mergeCell ref="AE1411:AE1413"/>
    <mergeCell ref="AF1411:AF1413"/>
    <mergeCell ref="AD1394:AD1396"/>
    <mergeCell ref="AE1397:AE1399"/>
    <mergeCell ref="AF1397:AF1399"/>
    <mergeCell ref="AA1338:AA1340"/>
    <mergeCell ref="AD1338:AD1340"/>
    <mergeCell ref="AE1338:AE1340"/>
    <mergeCell ref="AF1338:AF1340"/>
    <mergeCell ref="Y1356:Y1357"/>
    <mergeCell ref="W1360:W1363"/>
    <mergeCell ref="AE1316:AE1319"/>
    <mergeCell ref="AF1316:AF1319"/>
    <mergeCell ref="AB1353:AB1355"/>
    <mergeCell ref="AC1353:AC1355"/>
    <mergeCell ref="Z1367:Z1369"/>
    <mergeCell ref="AA1367:AA1369"/>
    <mergeCell ref="AB1367:AB1369"/>
    <mergeCell ref="AC1367:AC1369"/>
    <mergeCell ref="V1334:V1337"/>
    <mergeCell ref="AE1394:AE1396"/>
    <mergeCell ref="AF1403:AF1406"/>
    <mergeCell ref="AE1407:AE1410"/>
    <mergeCell ref="AF1353:AF1355"/>
    <mergeCell ref="AB1360:AB1363"/>
    <mergeCell ref="AB1377:AB1380"/>
    <mergeCell ref="AE1358:AE1359"/>
    <mergeCell ref="X1381:X1383"/>
    <mergeCell ref="Y1381:Y1383"/>
    <mergeCell ref="Z1381:Z1383"/>
    <mergeCell ref="AB1403:AB1406"/>
    <mergeCell ref="AC1360:AC1363"/>
    <mergeCell ref="Z1358:Z1359"/>
    <mergeCell ref="P1147:P1149"/>
    <mergeCell ref="P1081:P1083"/>
    <mergeCell ref="AI887:AI888"/>
    <mergeCell ref="AA901:AA903"/>
    <mergeCell ref="P1002:P1005"/>
    <mergeCell ref="P1072:P1074"/>
    <mergeCell ref="P1087:P1090"/>
    <mergeCell ref="P1097:P1099"/>
    <mergeCell ref="P1119:P1122"/>
    <mergeCell ref="P1127:P1130"/>
    <mergeCell ref="P1006:P1008"/>
    <mergeCell ref="S964:S966"/>
    <mergeCell ref="V920:V922"/>
    <mergeCell ref="U955:U957"/>
    <mergeCell ref="Q1119:Q1122"/>
    <mergeCell ref="AE1025:AE1028"/>
    <mergeCell ref="AB1022:AB1024"/>
    <mergeCell ref="AE1058:AE1060"/>
    <mergeCell ref="Y1051:Y1053"/>
    <mergeCell ref="Y1041:Y1043"/>
    <mergeCell ref="Z1029:Z1031"/>
    <mergeCell ref="AB955:AB957"/>
    <mergeCell ref="AE1012:AE1015"/>
    <mergeCell ref="AI939:AI941"/>
    <mergeCell ref="T989:T991"/>
    <mergeCell ref="U989:U991"/>
    <mergeCell ref="S1058:S1060"/>
    <mergeCell ref="T1058:T1060"/>
    <mergeCell ref="U1058:U1060"/>
    <mergeCell ref="V1058:V1060"/>
    <mergeCell ref="R1103:R1105"/>
    <mergeCell ref="AH1058:AH1060"/>
    <mergeCell ref="AI1058:AI1060"/>
    <mergeCell ref="AD1051:AD1053"/>
    <mergeCell ref="U1087:U1090"/>
    <mergeCell ref="V1087:V1090"/>
    <mergeCell ref="V933:V935"/>
    <mergeCell ref="S913:S915"/>
    <mergeCell ref="AD889:AD892"/>
    <mergeCell ref="AC936:AC938"/>
    <mergeCell ref="AD887:AD888"/>
    <mergeCell ref="S939:S941"/>
    <mergeCell ref="U930:U932"/>
    <mergeCell ref="W904:W905"/>
    <mergeCell ref="X904:X905"/>
    <mergeCell ref="AB910:AB912"/>
    <mergeCell ref="AA930:AA932"/>
    <mergeCell ref="AE930:AE932"/>
    <mergeCell ref="AA939:AA941"/>
    <mergeCell ref="AD896:AD898"/>
    <mergeCell ref="Y889:Y892"/>
    <mergeCell ref="Y923:Y926"/>
    <mergeCell ref="AD923:AD926"/>
    <mergeCell ref="V1009:V1011"/>
    <mergeCell ref="AA1025:AA1028"/>
    <mergeCell ref="S1097:S1099"/>
    <mergeCell ref="Q1038:Q1040"/>
    <mergeCell ref="Q1084:Q1086"/>
    <mergeCell ref="R1084:R1086"/>
    <mergeCell ref="S1084:S1086"/>
    <mergeCell ref="X1097:X1099"/>
    <mergeCell ref="Q1097:Q1099"/>
    <mergeCell ref="R1097:R1099"/>
    <mergeCell ref="W1131:W1134"/>
    <mergeCell ref="S820:S822"/>
    <mergeCell ref="T820:T822"/>
    <mergeCell ref="I833:I835"/>
    <mergeCell ref="U833:U835"/>
    <mergeCell ref="P724:P726"/>
    <mergeCell ref="Q771:Q774"/>
    <mergeCell ref="R737:R739"/>
    <mergeCell ref="I768:I770"/>
    <mergeCell ref="I778:I780"/>
    <mergeCell ref="N851:N854"/>
    <mergeCell ref="Q820:Q822"/>
    <mergeCell ref="U816:U819"/>
    <mergeCell ref="I816:I819"/>
    <mergeCell ref="Q775:Q777"/>
    <mergeCell ref="Q807:Q809"/>
    <mergeCell ref="O807:O809"/>
    <mergeCell ref="N845:N847"/>
    <mergeCell ref="P813:P815"/>
    <mergeCell ref="T804:T806"/>
    <mergeCell ref="U804:U806"/>
    <mergeCell ref="I810:I812"/>
    <mergeCell ref="I836:I838"/>
    <mergeCell ref="S737:S739"/>
    <mergeCell ref="S746:S749"/>
    <mergeCell ref="T746:T749"/>
    <mergeCell ref="P768:P770"/>
    <mergeCell ref="P746:P749"/>
    <mergeCell ref="Q746:Q749"/>
    <mergeCell ref="P734:P736"/>
    <mergeCell ref="R839:R841"/>
    <mergeCell ref="R791:R793"/>
    <mergeCell ref="O810:O812"/>
    <mergeCell ref="S807:S809"/>
    <mergeCell ref="N724:N726"/>
    <mergeCell ref="S743:S745"/>
    <mergeCell ref="I807:I809"/>
    <mergeCell ref="T839:T841"/>
    <mergeCell ref="S771:S774"/>
    <mergeCell ref="U848:U850"/>
    <mergeCell ref="S833:S835"/>
    <mergeCell ref="T785:T787"/>
    <mergeCell ref="P759:P760"/>
    <mergeCell ref="N800:N803"/>
    <mergeCell ref="T842:T844"/>
    <mergeCell ref="P816:P819"/>
    <mergeCell ref="Q765:Q767"/>
    <mergeCell ref="W810:W812"/>
    <mergeCell ref="S816:S819"/>
    <mergeCell ref="S750:S752"/>
    <mergeCell ref="V743:V745"/>
    <mergeCell ref="O731:O733"/>
    <mergeCell ref="O727:O730"/>
    <mergeCell ref="Q816:Q819"/>
    <mergeCell ref="U836:U838"/>
    <mergeCell ref="U755:U758"/>
    <mergeCell ref="V785:V787"/>
    <mergeCell ref="P800:P803"/>
    <mergeCell ref="Q800:Q803"/>
    <mergeCell ref="R800:R803"/>
    <mergeCell ref="Y746:Y749"/>
    <mergeCell ref="O724:O726"/>
    <mergeCell ref="P765:P767"/>
    <mergeCell ref="R750:R752"/>
    <mergeCell ref="Q750:Q752"/>
    <mergeCell ref="Q753:Q754"/>
    <mergeCell ref="P833:P835"/>
    <mergeCell ref="R1078:R1080"/>
    <mergeCell ref="U1081:U1083"/>
    <mergeCell ref="I1150:I1153"/>
    <mergeCell ref="S781:S784"/>
    <mergeCell ref="U746:U749"/>
    <mergeCell ref="R721:R723"/>
    <mergeCell ref="Q712:Q714"/>
    <mergeCell ref="W746:W749"/>
    <mergeCell ref="W781:W784"/>
    <mergeCell ref="T750:T752"/>
    <mergeCell ref="T753:T754"/>
    <mergeCell ref="S700:S702"/>
    <mergeCell ref="Q761:Q764"/>
    <mergeCell ref="R761:R764"/>
    <mergeCell ref="T794:T796"/>
    <mergeCell ref="U794:U796"/>
    <mergeCell ref="P794:P796"/>
    <mergeCell ref="P740:P742"/>
    <mergeCell ref="T788:T790"/>
    <mergeCell ref="U788:U790"/>
    <mergeCell ref="S775:S777"/>
    <mergeCell ref="W727:W730"/>
    <mergeCell ref="Q737:Q739"/>
    <mergeCell ref="Q727:Q730"/>
    <mergeCell ref="Q734:Q736"/>
    <mergeCell ref="T781:T784"/>
    <mergeCell ref="V734:V736"/>
    <mergeCell ref="P731:P733"/>
    <mergeCell ref="U781:U784"/>
    <mergeCell ref="T727:T730"/>
    <mergeCell ref="S727:S730"/>
    <mergeCell ref="V765:V767"/>
    <mergeCell ref="O791:O793"/>
    <mergeCell ref="O794:O796"/>
    <mergeCell ref="V753:V754"/>
    <mergeCell ref="O771:O774"/>
    <mergeCell ref="T743:T745"/>
    <mergeCell ref="U727:U730"/>
    <mergeCell ref="O755:O758"/>
    <mergeCell ref="R778:R780"/>
    <mergeCell ref="V781:V784"/>
    <mergeCell ref="U740:U742"/>
    <mergeCell ref="R785:R787"/>
    <mergeCell ref="S785:S787"/>
    <mergeCell ref="AC778:AC780"/>
    <mergeCell ref="AA775:AA777"/>
    <mergeCell ref="Z759:Z760"/>
    <mergeCell ref="Z750:Z752"/>
    <mergeCell ref="R775:R777"/>
    <mergeCell ref="R781:R784"/>
    <mergeCell ref="R703:R705"/>
    <mergeCell ref="W765:W767"/>
    <mergeCell ref="R746:R749"/>
    <mergeCell ref="W703:W705"/>
    <mergeCell ref="Q755:Q758"/>
    <mergeCell ref="S778:S780"/>
    <mergeCell ref="T778:T780"/>
    <mergeCell ref="X755:X758"/>
    <mergeCell ref="Q740:Q742"/>
    <mergeCell ref="P755:P758"/>
    <mergeCell ref="X743:X745"/>
    <mergeCell ref="R788:R790"/>
    <mergeCell ref="S788:S790"/>
    <mergeCell ref="X768:X770"/>
    <mergeCell ref="S765:S767"/>
    <mergeCell ref="R691:R693"/>
    <mergeCell ref="P721:P723"/>
    <mergeCell ref="Y700:Y702"/>
    <mergeCell ref="R685:R687"/>
    <mergeCell ref="Y681:Y684"/>
    <mergeCell ref="Q706:Q707"/>
    <mergeCell ref="V694:V696"/>
    <mergeCell ref="U694:U696"/>
    <mergeCell ref="T694:T696"/>
    <mergeCell ref="X706:X707"/>
    <mergeCell ref="W755:W758"/>
    <mergeCell ref="X788:X790"/>
    <mergeCell ref="X765:X767"/>
    <mergeCell ref="Y737:Y739"/>
    <mergeCell ref="R768:R770"/>
    <mergeCell ref="X771:X774"/>
    <mergeCell ref="W768:W770"/>
    <mergeCell ref="X775:X777"/>
    <mergeCell ref="AB715:AB717"/>
    <mergeCell ref="S694:S696"/>
    <mergeCell ref="S697:S699"/>
    <mergeCell ref="S685:S687"/>
    <mergeCell ref="Q721:Q723"/>
    <mergeCell ref="U697:U699"/>
    <mergeCell ref="U700:U702"/>
    <mergeCell ref="G781:G784"/>
    <mergeCell ref="H781:H784"/>
    <mergeCell ref="I731:I733"/>
    <mergeCell ref="AI727:AI730"/>
    <mergeCell ref="AF755:AF758"/>
    <mergeCell ref="AD753:AD754"/>
    <mergeCell ref="AJ750:AJ752"/>
    <mergeCell ref="AF724:AF726"/>
    <mergeCell ref="AJ740:AJ742"/>
    <mergeCell ref="AG765:AG767"/>
    <mergeCell ref="Z768:Z770"/>
    <mergeCell ref="V700:V702"/>
    <mergeCell ref="U681:U684"/>
    <mergeCell ref="U659:U661"/>
    <mergeCell ref="AE759:AE760"/>
    <mergeCell ref="AF759:AF760"/>
    <mergeCell ref="AC765:AC767"/>
    <mergeCell ref="AC734:AC736"/>
    <mergeCell ref="AB746:AB749"/>
    <mergeCell ref="AC746:AC749"/>
    <mergeCell ref="AD746:AD749"/>
    <mergeCell ref="AE746:AE749"/>
    <mergeCell ref="AF746:AF749"/>
    <mergeCell ref="AG740:AG742"/>
    <mergeCell ref="AC740:AC742"/>
    <mergeCell ref="AB727:AB730"/>
    <mergeCell ref="AA737:AA739"/>
    <mergeCell ref="AA715:AA717"/>
    <mergeCell ref="Q668:Q670"/>
    <mergeCell ref="R668:R670"/>
    <mergeCell ref="Y778:Y780"/>
    <mergeCell ref="AE737:AE739"/>
    <mergeCell ref="AB753:AB754"/>
    <mergeCell ref="AC775:AC777"/>
    <mergeCell ref="AD775:AD777"/>
    <mergeCell ref="AI688:AI690"/>
    <mergeCell ref="AJ688:AJ690"/>
    <mergeCell ref="AJ665:AJ667"/>
    <mergeCell ref="AJ675:AJ677"/>
    <mergeCell ref="AF688:AF690"/>
    <mergeCell ref="AG688:AG690"/>
    <mergeCell ref="AH688:AH690"/>
    <mergeCell ref="Z727:Z730"/>
    <mergeCell ref="AC727:AC730"/>
    <mergeCell ref="AA743:AA745"/>
    <mergeCell ref="AB743:AB745"/>
    <mergeCell ref="Z681:Z684"/>
    <mergeCell ref="AJ671:AJ674"/>
    <mergeCell ref="T708:T711"/>
    <mergeCell ref="U708:U711"/>
    <mergeCell ref="R671:R674"/>
    <mergeCell ref="U668:U670"/>
    <mergeCell ref="T721:T723"/>
    <mergeCell ref="U721:U723"/>
    <mergeCell ref="U750:U752"/>
    <mergeCell ref="U712:U714"/>
    <mergeCell ref="U743:U745"/>
    <mergeCell ref="S731:S733"/>
    <mergeCell ref="AJ691:AJ693"/>
    <mergeCell ref="AF685:AF687"/>
    <mergeCell ref="AC715:AC717"/>
    <mergeCell ref="AD715:AD717"/>
    <mergeCell ref="U731:U733"/>
    <mergeCell ref="U703:U705"/>
    <mergeCell ref="AJ598:AJ601"/>
    <mergeCell ref="AD611:AD614"/>
    <mergeCell ref="AI631:AI634"/>
    <mergeCell ref="AG622:AG624"/>
    <mergeCell ref="AC645:AC648"/>
    <mergeCell ref="AD645:AD648"/>
    <mergeCell ref="W619:W621"/>
    <mergeCell ref="AI611:AI614"/>
    <mergeCell ref="X611:X614"/>
    <mergeCell ref="U665:U667"/>
    <mergeCell ref="AI675:AI677"/>
    <mergeCell ref="AG678:AG680"/>
    <mergeCell ref="AJ625:AJ627"/>
    <mergeCell ref="AJ628:AJ630"/>
    <mergeCell ref="AH665:AH667"/>
    <mergeCell ref="AF625:AF627"/>
    <mergeCell ref="AJ631:AJ634"/>
    <mergeCell ref="Z628:Z630"/>
    <mergeCell ref="AD665:AD667"/>
    <mergeCell ref="AA622:AA624"/>
    <mergeCell ref="AJ636:AJ638"/>
    <mergeCell ref="AH628:AH630"/>
    <mergeCell ref="X628:X630"/>
    <mergeCell ref="AI628:AI630"/>
    <mergeCell ref="W636:W638"/>
    <mergeCell ref="X636:X638"/>
    <mergeCell ref="AB636:AB638"/>
    <mergeCell ref="AF619:AF621"/>
    <mergeCell ref="U631:U634"/>
    <mergeCell ref="V636:V638"/>
    <mergeCell ref="AJ622:AJ624"/>
    <mergeCell ref="AI615:AI618"/>
    <mergeCell ref="AI619:AI621"/>
    <mergeCell ref="AB622:AB624"/>
    <mergeCell ref="AH622:AH624"/>
    <mergeCell ref="Z662:Z664"/>
    <mergeCell ref="Y662:Y664"/>
    <mergeCell ref="AJ668:AJ670"/>
    <mergeCell ref="AF656:AF658"/>
    <mergeCell ref="X656:X658"/>
    <mergeCell ref="AH653:AH655"/>
    <mergeCell ref="AJ639:AJ641"/>
    <mergeCell ref="AI642:AI644"/>
    <mergeCell ref="AJ642:AJ644"/>
    <mergeCell ref="AG653:AG655"/>
    <mergeCell ref="AI653:AI655"/>
    <mergeCell ref="AF615:AF618"/>
    <mergeCell ref="AD636:AD638"/>
    <mergeCell ref="U653:U655"/>
    <mergeCell ref="AI671:AI674"/>
    <mergeCell ref="AI668:AI670"/>
    <mergeCell ref="V671:V674"/>
    <mergeCell ref="W622:W624"/>
    <mergeCell ref="V668:V670"/>
    <mergeCell ref="W668:W670"/>
    <mergeCell ref="V619:V621"/>
    <mergeCell ref="W605:W607"/>
    <mergeCell ref="U645:U648"/>
    <mergeCell ref="X622:X624"/>
    <mergeCell ref="U642:U644"/>
    <mergeCell ref="V642:V644"/>
    <mergeCell ref="W642:W644"/>
    <mergeCell ref="X642:X644"/>
    <mergeCell ref="W645:W648"/>
    <mergeCell ref="W797:W799"/>
    <mergeCell ref="T791:T793"/>
    <mergeCell ref="W813:W815"/>
    <mergeCell ref="X800:X803"/>
    <mergeCell ref="Y800:Y803"/>
    <mergeCell ref="Y706:Y707"/>
    <mergeCell ref="T765:T767"/>
    <mergeCell ref="X781:X784"/>
    <mergeCell ref="Y791:Y793"/>
    <mergeCell ref="Y712:Y714"/>
    <mergeCell ref="Y765:Y767"/>
    <mergeCell ref="T691:T693"/>
    <mergeCell ref="W724:W726"/>
    <mergeCell ref="V724:V726"/>
    <mergeCell ref="W778:W780"/>
    <mergeCell ref="Y781:Y784"/>
    <mergeCell ref="AJ706:AJ707"/>
    <mergeCell ref="AG781:AG784"/>
    <mergeCell ref="AH753:AH754"/>
    <mergeCell ref="AE755:AE758"/>
    <mergeCell ref="AI731:AI733"/>
    <mergeCell ref="AG708:AG711"/>
    <mergeCell ref="AF788:AF790"/>
    <mergeCell ref="AG788:AG790"/>
    <mergeCell ref="Y734:Y736"/>
    <mergeCell ref="V750:V752"/>
    <mergeCell ref="T734:T736"/>
    <mergeCell ref="V775:V777"/>
    <mergeCell ref="V737:V739"/>
    <mergeCell ref="U785:U787"/>
    <mergeCell ref="W788:W790"/>
    <mergeCell ref="X731:X733"/>
    <mergeCell ref="Y697:Y699"/>
    <mergeCell ref="Y753:Y754"/>
    <mergeCell ref="Y724:Y726"/>
    <mergeCell ref="AJ721:AJ723"/>
    <mergeCell ref="AH721:AH723"/>
    <mergeCell ref="Z708:Z711"/>
    <mergeCell ref="X750:X752"/>
    <mergeCell ref="AC768:AC770"/>
    <mergeCell ref="AD755:AD758"/>
    <mergeCell ref="AE775:AE777"/>
    <mergeCell ref="AG768:AG770"/>
    <mergeCell ref="AF765:AF767"/>
    <mergeCell ref="AH737:AH739"/>
    <mergeCell ref="AA731:AA733"/>
    <mergeCell ref="AF737:AF739"/>
    <mergeCell ref="Y755:Y758"/>
    <mergeCell ref="X734:X736"/>
    <mergeCell ref="Y768:Y770"/>
    <mergeCell ref="AF761:AF764"/>
    <mergeCell ref="AJ778:AJ780"/>
    <mergeCell ref="AF775:AF777"/>
    <mergeCell ref="AE768:AE770"/>
    <mergeCell ref="AA753:AA754"/>
    <mergeCell ref="AA734:AA736"/>
    <mergeCell ref="AJ794:AJ796"/>
    <mergeCell ref="AH740:AH742"/>
    <mergeCell ref="AI750:AI752"/>
    <mergeCell ref="AH734:AH736"/>
    <mergeCell ref="AD724:AD726"/>
    <mergeCell ref="AE724:AE726"/>
    <mergeCell ref="AJ727:AJ730"/>
    <mergeCell ref="AF743:AF745"/>
    <mergeCell ref="AH755:AH758"/>
    <mergeCell ref="AB788:AB790"/>
    <mergeCell ref="AC788:AC790"/>
    <mergeCell ref="AF734:AF736"/>
    <mergeCell ref="AG734:AG736"/>
    <mergeCell ref="AF753:AF754"/>
    <mergeCell ref="AD740:AD742"/>
    <mergeCell ref="AC755:AC758"/>
    <mergeCell ref="AB797:AB799"/>
    <mergeCell ref="AH727:AH730"/>
    <mergeCell ref="AH800:AH803"/>
    <mergeCell ref="AG750:AG752"/>
    <mergeCell ref="AC797:AC799"/>
    <mergeCell ref="AG753:AG754"/>
    <mergeCell ref="AA724:AA726"/>
    <mergeCell ref="AB731:AB733"/>
    <mergeCell ref="AA727:AA730"/>
    <mergeCell ref="AJ797:AJ799"/>
    <mergeCell ref="AG791:AG793"/>
    <mergeCell ref="AH791:AH793"/>
    <mergeCell ref="AI791:AI793"/>
    <mergeCell ref="AJ791:AJ793"/>
    <mergeCell ref="AB737:AB739"/>
    <mergeCell ref="AB781:AB784"/>
    <mergeCell ref="AJ731:AJ733"/>
    <mergeCell ref="AG743:AG745"/>
    <mergeCell ref="AJ765:AJ767"/>
    <mergeCell ref="AJ768:AJ770"/>
    <mergeCell ref="AJ737:AJ739"/>
    <mergeCell ref="AA759:AA760"/>
    <mergeCell ref="AB759:AB760"/>
    <mergeCell ref="AC759:AC760"/>
    <mergeCell ref="AD759:AD760"/>
    <mergeCell ref="AD768:AD770"/>
    <mergeCell ref="AH771:AH774"/>
    <mergeCell ref="AD727:AD730"/>
    <mergeCell ref="AB734:AB736"/>
    <mergeCell ref="AA740:AA742"/>
    <mergeCell ref="AB755:AB758"/>
    <mergeCell ref="AF740:AF742"/>
    <mergeCell ref="AC743:AC745"/>
    <mergeCell ref="AD743:AD745"/>
    <mergeCell ref="AA746:AA749"/>
    <mergeCell ref="AJ734:AJ736"/>
    <mergeCell ref="AI724:AI726"/>
    <mergeCell ref="AA755:AA758"/>
    <mergeCell ref="AH731:AH733"/>
    <mergeCell ref="AG731:AG733"/>
    <mergeCell ref="AA797:AA799"/>
    <mergeCell ref="AC794:AC796"/>
    <mergeCell ref="AD794:AD796"/>
    <mergeCell ref="AJ800:AJ803"/>
    <mergeCell ref="AJ759:AJ760"/>
    <mergeCell ref="AI775:AI777"/>
    <mergeCell ref="AB740:AB742"/>
    <mergeCell ref="AG759:AG760"/>
    <mergeCell ref="AH759:AH760"/>
    <mergeCell ref="AI759:AI760"/>
    <mergeCell ref="AE794:AE796"/>
    <mergeCell ref="AI753:AI754"/>
    <mergeCell ref="AC771:AC774"/>
    <mergeCell ref="AG797:AG799"/>
    <mergeCell ref="AI797:AI799"/>
    <mergeCell ref="AH765:AH767"/>
    <mergeCell ref="AA785:AA787"/>
    <mergeCell ref="W785:W787"/>
    <mergeCell ref="X785:X787"/>
    <mergeCell ref="N622:N624"/>
    <mergeCell ref="O622:O624"/>
    <mergeCell ref="AD605:AD607"/>
    <mergeCell ref="AB628:AB630"/>
    <mergeCell ref="X724:X726"/>
    <mergeCell ref="AD712:AD714"/>
    <mergeCell ref="AA700:AA702"/>
    <mergeCell ref="AA761:AA764"/>
    <mergeCell ref="AB761:AB764"/>
    <mergeCell ref="Z694:Z696"/>
    <mergeCell ref="AA631:AA634"/>
    <mergeCell ref="AA636:AA638"/>
    <mergeCell ref="U619:U621"/>
    <mergeCell ref="W631:W634"/>
    <mergeCell ref="X631:X634"/>
    <mergeCell ref="X579:X581"/>
    <mergeCell ref="S555:S556"/>
    <mergeCell ref="U625:U627"/>
    <mergeCell ref="V675:V677"/>
    <mergeCell ref="V731:V733"/>
    <mergeCell ref="P671:P674"/>
    <mergeCell ref="P622:P624"/>
    <mergeCell ref="W659:W661"/>
    <mergeCell ref="X662:X664"/>
    <mergeCell ref="S671:S674"/>
    <mergeCell ref="T671:T674"/>
    <mergeCell ref="I755:I758"/>
    <mergeCell ref="N734:N736"/>
    <mergeCell ref="W737:W739"/>
    <mergeCell ref="X737:X739"/>
    <mergeCell ref="Z778:Z780"/>
    <mergeCell ref="X778:X780"/>
    <mergeCell ref="N694:N696"/>
    <mergeCell ref="V755:V758"/>
    <mergeCell ref="V771:V774"/>
    <mergeCell ref="U768:U770"/>
    <mergeCell ref="Q768:Q770"/>
    <mergeCell ref="R755:R758"/>
    <mergeCell ref="X721:X723"/>
    <mergeCell ref="V721:V723"/>
    <mergeCell ref="P785:P787"/>
    <mergeCell ref="X708:X711"/>
    <mergeCell ref="Y785:Y787"/>
    <mergeCell ref="X703:X705"/>
    <mergeCell ref="V703:V705"/>
    <mergeCell ref="X700:X702"/>
    <mergeCell ref="T706:T707"/>
    <mergeCell ref="U706:U707"/>
    <mergeCell ref="V708:V711"/>
    <mergeCell ref="V706:V707"/>
    <mergeCell ref="P753:P754"/>
    <mergeCell ref="R753:R754"/>
    <mergeCell ref="U753:U754"/>
    <mergeCell ref="S755:S758"/>
    <mergeCell ref="S724:S726"/>
    <mergeCell ref="T724:T726"/>
    <mergeCell ref="R724:R726"/>
    <mergeCell ref="R731:R733"/>
    <mergeCell ref="T768:T770"/>
    <mergeCell ref="U765:U767"/>
    <mergeCell ref="T740:T742"/>
    <mergeCell ref="AF636:AF638"/>
    <mergeCell ref="AG636:AG638"/>
    <mergeCell ref="AE703:AE705"/>
    <mergeCell ref="AE731:AE733"/>
    <mergeCell ref="AB712:AB714"/>
    <mergeCell ref="Z755:Z758"/>
    <mergeCell ref="Z592:Z594"/>
    <mergeCell ref="AA592:AA594"/>
    <mergeCell ref="AB592:AB594"/>
    <mergeCell ref="AC592:AC594"/>
    <mergeCell ref="I582:I584"/>
    <mergeCell ref="AD552:AD554"/>
    <mergeCell ref="Q582:Q584"/>
    <mergeCell ref="T552:T554"/>
    <mergeCell ref="Z721:Z723"/>
    <mergeCell ref="AC737:AC739"/>
    <mergeCell ref="AB771:AB774"/>
    <mergeCell ref="X582:X584"/>
    <mergeCell ref="X602:X604"/>
    <mergeCell ref="AA608:AA610"/>
    <mergeCell ref="Z585:Z587"/>
    <mergeCell ref="Y582:Y584"/>
    <mergeCell ref="V598:V601"/>
    <mergeCell ref="AB765:AB767"/>
    <mergeCell ref="AA771:AA774"/>
    <mergeCell ref="V653:V655"/>
    <mergeCell ref="W700:W702"/>
    <mergeCell ref="AA703:AA705"/>
    <mergeCell ref="Q694:Q696"/>
    <mergeCell ref="Y694:Y696"/>
    <mergeCell ref="Z706:Z707"/>
    <mergeCell ref="V746:V749"/>
    <mergeCell ref="Z697:Z699"/>
    <mergeCell ref="Z740:Z742"/>
    <mergeCell ref="Z737:Z739"/>
    <mergeCell ref="R708:R711"/>
    <mergeCell ref="AG771:AG774"/>
    <mergeCell ref="R734:R736"/>
    <mergeCell ref="Y771:Y774"/>
    <mergeCell ref="W771:W774"/>
    <mergeCell ref="T611:T614"/>
    <mergeCell ref="T642:T644"/>
    <mergeCell ref="R582:R584"/>
    <mergeCell ref="S582:S584"/>
    <mergeCell ref="Q611:Q614"/>
    <mergeCell ref="AA645:AA648"/>
    <mergeCell ref="AB645:AB648"/>
    <mergeCell ref="AA653:AA655"/>
    <mergeCell ref="AC659:AC661"/>
    <mergeCell ref="AD659:AD661"/>
    <mergeCell ref="Z665:Z667"/>
    <mergeCell ref="AA665:AA667"/>
    <mergeCell ref="AB665:AB667"/>
    <mergeCell ref="AC665:AC667"/>
    <mergeCell ref="AG675:AG677"/>
    <mergeCell ref="AC671:AC674"/>
    <mergeCell ref="AD653:AD655"/>
    <mergeCell ref="AG668:AG670"/>
    <mergeCell ref="R639:R641"/>
    <mergeCell ref="B671:B674"/>
    <mergeCell ref="C671:C674"/>
    <mergeCell ref="B734:B736"/>
    <mergeCell ref="C734:C736"/>
    <mergeCell ref="B727:B730"/>
    <mergeCell ref="H694:H696"/>
    <mergeCell ref="F724:F726"/>
    <mergeCell ref="B721:B723"/>
    <mergeCell ref="B731:B733"/>
    <mergeCell ref="D768:D770"/>
    <mergeCell ref="I708:I711"/>
    <mergeCell ref="O708:O711"/>
    <mergeCell ref="N703:N705"/>
    <mergeCell ref="H659:H661"/>
    <mergeCell ref="H662:H664"/>
    <mergeCell ref="P694:P696"/>
    <mergeCell ref="E685:E687"/>
    <mergeCell ref="D681:D684"/>
    <mergeCell ref="O668:O670"/>
    <mergeCell ref="I734:I736"/>
    <mergeCell ref="X678:X680"/>
    <mergeCell ref="X675:X677"/>
    <mergeCell ref="S675:S677"/>
    <mergeCell ref="Y731:Y733"/>
    <mergeCell ref="Z734:Z736"/>
    <mergeCell ref="Y727:Y730"/>
    <mergeCell ref="AC750:AC752"/>
    <mergeCell ref="Y750:Y752"/>
    <mergeCell ref="AD708:AD711"/>
    <mergeCell ref="AB750:AB752"/>
    <mergeCell ref="AE740:AE742"/>
    <mergeCell ref="AF712:AF714"/>
    <mergeCell ref="AG712:AG714"/>
    <mergeCell ref="AF708:AF711"/>
    <mergeCell ref="Y678:Y680"/>
    <mergeCell ref="P662:P664"/>
    <mergeCell ref="I697:I699"/>
    <mergeCell ref="I665:I667"/>
    <mergeCell ref="O706:O707"/>
    <mergeCell ref="S753:S754"/>
    <mergeCell ref="W731:W733"/>
    <mergeCell ref="P761:P764"/>
    <mergeCell ref="X753:X754"/>
    <mergeCell ref="H740:H742"/>
    <mergeCell ref="D656:D658"/>
    <mergeCell ref="D645:D648"/>
    <mergeCell ref="D662:D664"/>
    <mergeCell ref="AB414:AB416"/>
    <mergeCell ref="AB466:AB468"/>
    <mergeCell ref="W417:W419"/>
    <mergeCell ref="Y423:Y426"/>
    <mergeCell ref="AF423:AF426"/>
    <mergeCell ref="AE420:AE422"/>
    <mergeCell ref="AF420:AF422"/>
    <mergeCell ref="X385:X387"/>
    <mergeCell ref="AF542:AF544"/>
    <mergeCell ref="AH545:AH548"/>
    <mergeCell ref="AI427:AI430"/>
    <mergeCell ref="AI466:AI468"/>
    <mergeCell ref="AI388:AI390"/>
    <mergeCell ref="AI420:AI422"/>
    <mergeCell ref="AI417:AI419"/>
    <mergeCell ref="AI423:AI426"/>
    <mergeCell ref="AF466:AF468"/>
    <mergeCell ref="AE453:AE456"/>
    <mergeCell ref="Y453:Y456"/>
    <mergeCell ref="Y457:Y459"/>
    <mergeCell ref="AH480:AH482"/>
    <mergeCell ref="AH466:AH468"/>
    <mergeCell ref="AA466:AA468"/>
    <mergeCell ref="AF453:AF456"/>
    <mergeCell ref="AG453:AG456"/>
    <mergeCell ref="AH453:AH456"/>
    <mergeCell ref="AI453:AI456"/>
    <mergeCell ref="AH463:AH465"/>
    <mergeCell ref="AI463:AI465"/>
    <mergeCell ref="AF437:AF439"/>
    <mergeCell ref="AF427:AF430"/>
    <mergeCell ref="W463:W465"/>
    <mergeCell ref="X463:X465"/>
    <mergeCell ref="AA480:AA482"/>
    <mergeCell ref="AG427:AG430"/>
    <mergeCell ref="AD385:AD387"/>
    <mergeCell ref="AG385:AG387"/>
    <mergeCell ref="AG405:AG407"/>
    <mergeCell ref="AC545:AC548"/>
    <mergeCell ref="AH511:AH513"/>
    <mergeCell ref="AI511:AI513"/>
    <mergeCell ref="AC427:AC430"/>
    <mergeCell ref="AD427:AD430"/>
    <mergeCell ref="Y446:Y448"/>
    <mergeCell ref="Z446:Z448"/>
    <mergeCell ref="W395:W397"/>
    <mergeCell ref="X395:X397"/>
    <mergeCell ref="AE476:AE479"/>
    <mergeCell ref="AC453:AC456"/>
    <mergeCell ref="AD453:AD456"/>
    <mergeCell ref="AE388:AE390"/>
    <mergeCell ref="AB391:AB394"/>
    <mergeCell ref="AE534:AE536"/>
    <mergeCell ref="Y449:Y452"/>
    <mergeCell ref="Z449:Z452"/>
    <mergeCell ref="AA449:AA452"/>
    <mergeCell ref="AB469:AB471"/>
    <mergeCell ref="W453:W456"/>
    <mergeCell ref="Z469:Z471"/>
    <mergeCell ref="AH446:AH448"/>
    <mergeCell ref="AI446:AI448"/>
    <mergeCell ref="AB463:AB465"/>
    <mergeCell ref="AC463:AC465"/>
    <mergeCell ref="AD463:AD465"/>
    <mergeCell ref="AE463:AE465"/>
    <mergeCell ref="AF463:AF465"/>
    <mergeCell ref="AG463:AG465"/>
    <mergeCell ref="AD472:AD475"/>
    <mergeCell ref="AF480:AF482"/>
    <mergeCell ref="AD469:AD471"/>
    <mergeCell ref="AC598:AC601"/>
    <mergeCell ref="AC595:AC597"/>
    <mergeCell ref="Z605:Z607"/>
    <mergeCell ref="W625:W627"/>
    <mergeCell ref="X555:X556"/>
    <mergeCell ref="Y466:Y468"/>
    <mergeCell ref="AA408:AA410"/>
    <mergeCell ref="AB408:AB410"/>
    <mergeCell ref="AC408:AC410"/>
    <mergeCell ref="X414:X416"/>
    <mergeCell ref="Y504:Y507"/>
    <mergeCell ref="Y527:Y529"/>
    <mergeCell ref="X552:X554"/>
    <mergeCell ref="AA446:AA448"/>
    <mergeCell ref="AB446:AB448"/>
    <mergeCell ref="W398:W400"/>
    <mergeCell ref="X306:X308"/>
    <mergeCell ref="AF662:AF664"/>
    <mergeCell ref="AH625:AH627"/>
    <mergeCell ref="AF645:AF648"/>
    <mergeCell ref="AG645:AG648"/>
    <mergeCell ref="AE675:AE677"/>
    <mergeCell ref="AF622:AF624"/>
    <mergeCell ref="AB420:AB422"/>
    <mergeCell ref="AH423:AH426"/>
    <mergeCell ref="Y427:Y430"/>
    <mergeCell ref="AB427:AB430"/>
    <mergeCell ref="AB434:AB436"/>
    <mergeCell ref="W434:W436"/>
    <mergeCell ref="X434:X436"/>
    <mergeCell ref="AA385:AA387"/>
    <mergeCell ref="AB385:AB387"/>
    <mergeCell ref="AH434:AH436"/>
    <mergeCell ref="Z427:Z430"/>
    <mergeCell ref="AA411:AA413"/>
    <mergeCell ref="X423:X426"/>
    <mergeCell ref="X486:X488"/>
    <mergeCell ref="W460:W462"/>
    <mergeCell ref="AB401:AB404"/>
    <mergeCell ref="AC417:AC419"/>
    <mergeCell ref="AG417:AG419"/>
    <mergeCell ref="AD398:AD400"/>
    <mergeCell ref="AC401:AC404"/>
    <mergeCell ref="AD408:AD410"/>
    <mergeCell ref="AC398:AC400"/>
    <mergeCell ref="Y489:Y491"/>
    <mergeCell ref="AB483:AB485"/>
    <mergeCell ref="AG486:AG488"/>
    <mergeCell ref="W480:W482"/>
    <mergeCell ref="AG472:AG475"/>
    <mergeCell ref="AA486:AA488"/>
    <mergeCell ref="Y480:Y482"/>
    <mergeCell ref="Y472:Y475"/>
    <mergeCell ref="AC434:AC436"/>
    <mergeCell ref="AD434:AD436"/>
    <mergeCell ref="AJ420:AJ422"/>
    <mergeCell ref="V492:V494"/>
    <mergeCell ref="AB480:AB482"/>
    <mergeCell ref="AD480:AD482"/>
    <mergeCell ref="Z486:Z488"/>
    <mergeCell ref="AC483:AC485"/>
    <mergeCell ref="AD483:AD485"/>
    <mergeCell ref="Y476:Y479"/>
    <mergeCell ref="AC480:AC482"/>
    <mergeCell ref="AB492:AB494"/>
    <mergeCell ref="AJ440:AJ442"/>
    <mergeCell ref="AJ446:AJ448"/>
    <mergeCell ref="AJ480:AJ482"/>
    <mergeCell ref="AH443:AH445"/>
    <mergeCell ref="AJ472:AJ475"/>
    <mergeCell ref="AJ443:AJ445"/>
    <mergeCell ref="AE414:AE416"/>
    <mergeCell ref="AF414:AF416"/>
    <mergeCell ref="AF476:AF479"/>
    <mergeCell ref="X480:X482"/>
    <mergeCell ref="AG480:AG482"/>
    <mergeCell ref="AH420:AH422"/>
    <mergeCell ref="AI431:AI433"/>
    <mergeCell ref="AE431:AE433"/>
    <mergeCell ref="AF431:AF433"/>
    <mergeCell ref="AG431:AG433"/>
    <mergeCell ref="V483:V485"/>
    <mergeCell ref="AC431:AC433"/>
    <mergeCell ref="AE495:AE497"/>
    <mergeCell ref="AH495:AH497"/>
    <mergeCell ref="AI495:AI497"/>
    <mergeCell ref="AG492:AG494"/>
    <mergeCell ref="AG469:AG471"/>
    <mergeCell ref="AB443:AB445"/>
    <mergeCell ref="Z443:Z445"/>
    <mergeCell ref="AA443:AA445"/>
    <mergeCell ref="AD449:AD452"/>
    <mergeCell ref="AD423:AD426"/>
    <mergeCell ref="AE423:AE426"/>
    <mergeCell ref="Z440:Z442"/>
    <mergeCell ref="AA440:AA442"/>
    <mergeCell ref="AB440:AB442"/>
    <mergeCell ref="AG440:AG442"/>
    <mergeCell ref="AG446:AG448"/>
    <mergeCell ref="AG443:AG445"/>
    <mergeCell ref="AI483:AI485"/>
    <mergeCell ref="AA472:AA475"/>
    <mergeCell ref="AB472:AB475"/>
    <mergeCell ref="Y463:Y465"/>
    <mergeCell ref="Z463:Z465"/>
    <mergeCell ref="AD431:AD433"/>
    <mergeCell ref="AI472:AI475"/>
    <mergeCell ref="AD476:AD479"/>
    <mergeCell ref="AI492:AI494"/>
    <mergeCell ref="AH427:AH430"/>
    <mergeCell ref="W414:W416"/>
    <mergeCell ref="AE417:AE419"/>
    <mergeCell ref="AJ423:AJ426"/>
    <mergeCell ref="AI443:AI445"/>
    <mergeCell ref="Y417:Y419"/>
    <mergeCell ref="Z417:Z419"/>
    <mergeCell ref="Y420:Y422"/>
    <mergeCell ref="Y440:Y442"/>
    <mergeCell ref="Y431:Y433"/>
    <mergeCell ref="Z453:Z456"/>
    <mergeCell ref="AA453:AA456"/>
    <mergeCell ref="U427:U430"/>
    <mergeCell ref="U417:U419"/>
    <mergeCell ref="T457:T459"/>
    <mergeCell ref="U457:U459"/>
    <mergeCell ref="X457:X459"/>
    <mergeCell ref="W437:W439"/>
    <mergeCell ref="U443:U445"/>
    <mergeCell ref="V443:V445"/>
    <mergeCell ref="W443:W445"/>
    <mergeCell ref="X460:X462"/>
    <mergeCell ref="X437:X439"/>
    <mergeCell ref="W423:W426"/>
    <mergeCell ref="AA469:AA471"/>
    <mergeCell ref="W408:W410"/>
    <mergeCell ref="P449:P452"/>
    <mergeCell ref="Q449:Q452"/>
    <mergeCell ref="Q457:Q459"/>
    <mergeCell ref="R457:R459"/>
    <mergeCell ref="W457:W459"/>
    <mergeCell ref="R460:R462"/>
    <mergeCell ref="S460:S462"/>
    <mergeCell ref="T460:T462"/>
    <mergeCell ref="V457:V459"/>
    <mergeCell ref="X405:X407"/>
    <mergeCell ref="U460:U462"/>
    <mergeCell ref="U423:U426"/>
    <mergeCell ref="V423:V426"/>
    <mergeCell ref="S414:S416"/>
    <mergeCell ref="P427:P430"/>
    <mergeCell ref="P417:P419"/>
    <mergeCell ref="Q417:Q419"/>
    <mergeCell ref="X466:X468"/>
    <mergeCell ref="Q469:Q471"/>
    <mergeCell ref="W466:W468"/>
    <mergeCell ref="AA405:AA407"/>
    <mergeCell ref="X427:X430"/>
    <mergeCell ref="P408:P410"/>
    <mergeCell ref="AA463:AA465"/>
    <mergeCell ref="W431:W433"/>
    <mergeCell ref="X431:X433"/>
    <mergeCell ref="X453:X456"/>
    <mergeCell ref="X411:X413"/>
    <mergeCell ref="V453:V456"/>
    <mergeCell ref="AH369:AH372"/>
    <mergeCell ref="T366:T368"/>
    <mergeCell ref="S363:S365"/>
    <mergeCell ref="N417:N419"/>
    <mergeCell ref="N329:N331"/>
    <mergeCell ref="O269:O271"/>
    <mergeCell ref="P269:P271"/>
    <mergeCell ref="Q269:Q271"/>
    <mergeCell ref="AA423:AA426"/>
    <mergeCell ref="R423:R426"/>
    <mergeCell ref="AF417:AF419"/>
    <mergeCell ref="R294:R297"/>
    <mergeCell ref="Q262:Q264"/>
    <mergeCell ref="AG449:AG452"/>
    <mergeCell ref="AH449:AH452"/>
    <mergeCell ref="AD417:AD419"/>
    <mergeCell ref="AD440:AD442"/>
    <mergeCell ref="AA427:AA430"/>
    <mergeCell ref="AE446:AE448"/>
    <mergeCell ref="AF446:AF448"/>
    <mergeCell ref="S262:S264"/>
    <mergeCell ref="T262:T264"/>
    <mergeCell ref="Z282:Z284"/>
    <mergeCell ref="AB329:AB331"/>
    <mergeCell ref="AB282:AB284"/>
    <mergeCell ref="AB335:AB337"/>
    <mergeCell ref="R259:R261"/>
    <mergeCell ref="AA309:AA312"/>
    <mergeCell ref="R250:R252"/>
    <mergeCell ref="S253:S255"/>
    <mergeCell ref="T253:T255"/>
    <mergeCell ref="AA253:AA255"/>
    <mergeCell ref="AB259:AB261"/>
    <mergeCell ref="AB449:AB452"/>
    <mergeCell ref="AC443:AC445"/>
    <mergeCell ref="AH431:AH433"/>
    <mergeCell ref="U275:U278"/>
    <mergeCell ref="AC446:AC448"/>
    <mergeCell ref="AD446:AD448"/>
    <mergeCell ref="AA431:AA433"/>
    <mergeCell ref="AE434:AE436"/>
    <mergeCell ref="AF434:AF436"/>
    <mergeCell ref="AG434:AG436"/>
    <mergeCell ref="Y434:Y436"/>
    <mergeCell ref="AB431:AB433"/>
    <mergeCell ref="AA437:AA439"/>
    <mergeCell ref="AC449:AC452"/>
    <mergeCell ref="Z437:Z439"/>
    <mergeCell ref="AF449:AF452"/>
    <mergeCell ref="AC440:AC442"/>
    <mergeCell ref="AB437:AB439"/>
    <mergeCell ref="AE440:AE442"/>
    <mergeCell ref="AF440:AF442"/>
    <mergeCell ref="Y395:Y397"/>
    <mergeCell ref="Z434:Z436"/>
    <mergeCell ref="AA434:AA436"/>
    <mergeCell ref="AD420:AD422"/>
    <mergeCell ref="AB423:AB426"/>
    <mergeCell ref="AC423:AC426"/>
    <mergeCell ref="AD411:AD413"/>
    <mergeCell ref="X391:X394"/>
    <mergeCell ref="X373:X375"/>
    <mergeCell ref="AB411:AB413"/>
    <mergeCell ref="AE427:AE430"/>
    <mergeCell ref="AI639:AI641"/>
    <mergeCell ref="AG615:AG618"/>
    <mergeCell ref="AA615:AA618"/>
    <mergeCell ref="AC619:AC621"/>
    <mergeCell ref="AD579:AD581"/>
    <mergeCell ref="AF579:AF581"/>
    <mergeCell ref="AE489:AE491"/>
    <mergeCell ref="AA489:AA491"/>
    <mergeCell ref="AG466:AG468"/>
    <mergeCell ref="AI700:AI702"/>
    <mergeCell ref="AG639:AG641"/>
    <mergeCell ref="AH656:AH658"/>
    <mergeCell ref="AC731:AC733"/>
    <mergeCell ref="AD731:AD733"/>
    <mergeCell ref="AB685:AB687"/>
    <mergeCell ref="AC685:AC687"/>
    <mergeCell ref="AG582:AG584"/>
    <mergeCell ref="AB582:AB584"/>
    <mergeCell ref="AC582:AC584"/>
    <mergeCell ref="AE585:AE587"/>
    <mergeCell ref="AF585:AF587"/>
    <mergeCell ref="AF576:AF578"/>
    <mergeCell ref="AH608:AH610"/>
    <mergeCell ref="AI534:AI536"/>
    <mergeCell ref="AF530:AF533"/>
    <mergeCell ref="AA483:AA485"/>
    <mergeCell ref="AC579:AC581"/>
    <mergeCell ref="AI602:AI604"/>
    <mergeCell ref="AH602:AH604"/>
    <mergeCell ref="AI608:AI610"/>
    <mergeCell ref="AE605:AE607"/>
    <mergeCell ref="AF605:AF607"/>
    <mergeCell ref="AB545:AB548"/>
    <mergeCell ref="AI703:AI705"/>
    <mergeCell ref="AB703:AB705"/>
    <mergeCell ref="AI694:AI696"/>
    <mergeCell ref="AG724:AG726"/>
    <mergeCell ref="AC694:AC696"/>
    <mergeCell ref="AH724:AH726"/>
    <mergeCell ref="AI685:AI687"/>
    <mergeCell ref="AH675:AH677"/>
    <mergeCell ref="AI697:AI699"/>
    <mergeCell ref="AE611:AE614"/>
    <mergeCell ref="AH639:AH641"/>
    <mergeCell ref="AE615:AE618"/>
    <mergeCell ref="AG625:AG627"/>
    <mergeCell ref="AE671:AE674"/>
    <mergeCell ref="AA675:AA677"/>
    <mergeCell ref="AE697:AE699"/>
    <mergeCell ref="AA671:AA674"/>
    <mergeCell ref="AB697:AB699"/>
    <mergeCell ref="AF598:AF601"/>
    <mergeCell ref="AF592:AF594"/>
    <mergeCell ref="AF611:AF614"/>
    <mergeCell ref="AI622:AI624"/>
    <mergeCell ref="AH595:AH597"/>
    <mergeCell ref="AG642:AG644"/>
    <mergeCell ref="AH642:AH644"/>
    <mergeCell ref="AD625:AD627"/>
    <mergeCell ref="AA706:AA707"/>
    <mergeCell ref="AE653:AE655"/>
    <mergeCell ref="AD619:AD621"/>
    <mergeCell ref="AH636:AH638"/>
    <mergeCell ref="AE636:AE638"/>
    <mergeCell ref="AD697:AD699"/>
    <mergeCell ref="AG715:AG717"/>
    <mergeCell ref="AA681:AA684"/>
    <mergeCell ref="AB675:AB677"/>
    <mergeCell ref="AI706:AI707"/>
    <mergeCell ref="AH706:AH707"/>
    <mergeCell ref="AH708:AH711"/>
    <mergeCell ref="AI708:AI711"/>
    <mergeCell ref="AG706:AG707"/>
    <mergeCell ref="AE712:AE714"/>
    <mergeCell ref="AE708:AE711"/>
    <mergeCell ref="AI662:AI664"/>
    <mergeCell ref="AB611:AB614"/>
    <mergeCell ref="AC708:AC711"/>
    <mergeCell ref="AE681:AE684"/>
    <mergeCell ref="AH668:AH670"/>
    <mergeCell ref="AG608:AG610"/>
    <mergeCell ref="AG619:AG621"/>
    <mergeCell ref="AF602:AF604"/>
    <mergeCell ref="AD703:AD705"/>
    <mergeCell ref="AH697:AH699"/>
    <mergeCell ref="AA697:AA699"/>
    <mergeCell ref="AB549:AB551"/>
    <mergeCell ref="AI681:AI684"/>
    <mergeCell ref="AA668:AA670"/>
    <mergeCell ref="AB668:AB670"/>
    <mergeCell ref="AB700:AB702"/>
    <mergeCell ref="AC700:AC702"/>
    <mergeCell ref="AC653:AC655"/>
    <mergeCell ref="AH694:AH696"/>
    <mergeCell ref="AF703:AF705"/>
    <mergeCell ref="AG694:AG696"/>
    <mergeCell ref="AB656:AB658"/>
    <mergeCell ref="AA685:AA687"/>
    <mergeCell ref="AG611:AG614"/>
    <mergeCell ref="AI595:AI597"/>
    <mergeCell ref="AG602:AG604"/>
    <mergeCell ref="AI691:AI693"/>
    <mergeCell ref="AF628:AF630"/>
    <mergeCell ref="AG628:AG630"/>
    <mergeCell ref="AF639:AF641"/>
    <mergeCell ref="AH582:AH584"/>
    <mergeCell ref="AB619:AB621"/>
    <mergeCell ref="AB605:AB607"/>
    <mergeCell ref="AC605:AC607"/>
    <mergeCell ref="AD602:AD604"/>
    <mergeCell ref="AE602:AE604"/>
    <mergeCell ref="AA662:AA664"/>
    <mergeCell ref="AA678:AA680"/>
    <mergeCell ref="AE595:AE597"/>
    <mergeCell ref="AE668:AE670"/>
    <mergeCell ref="AC668:AC670"/>
    <mergeCell ref="AD668:AD670"/>
    <mergeCell ref="AI582:AI584"/>
    <mergeCell ref="AF582:AF584"/>
    <mergeCell ref="AF588:AF591"/>
    <mergeCell ref="AH592:AH594"/>
    <mergeCell ref="AC712:AC714"/>
    <mergeCell ref="AH571:AH572"/>
    <mergeCell ref="AI571:AI572"/>
    <mergeCell ref="AA656:AA658"/>
    <mergeCell ref="AI656:AI658"/>
    <mergeCell ref="AH615:AH618"/>
    <mergeCell ref="AI636:AI638"/>
    <mergeCell ref="AG721:AG723"/>
    <mergeCell ref="AA721:AA723"/>
    <mergeCell ref="AI598:AI601"/>
    <mergeCell ref="AA605:AA607"/>
    <mergeCell ref="AI721:AI723"/>
    <mergeCell ref="AB724:AB726"/>
    <mergeCell ref="AC724:AC726"/>
    <mergeCell ref="AE743:AE745"/>
    <mergeCell ref="AE727:AE730"/>
    <mergeCell ref="AF727:AF730"/>
    <mergeCell ref="AG727:AG730"/>
    <mergeCell ref="AJ753:AJ754"/>
    <mergeCell ref="Y743:Y745"/>
    <mergeCell ref="AB691:AB693"/>
    <mergeCell ref="Y671:Y674"/>
    <mergeCell ref="AG659:AG661"/>
    <mergeCell ref="AI678:AI680"/>
    <mergeCell ref="AF678:AF680"/>
    <mergeCell ref="AJ708:AJ711"/>
    <mergeCell ref="AH715:AH717"/>
    <mergeCell ref="AI715:AI717"/>
    <mergeCell ref="AH788:AH790"/>
    <mergeCell ref="AI788:AI790"/>
    <mergeCell ref="AJ788:AJ790"/>
    <mergeCell ref="AI737:AI739"/>
    <mergeCell ref="AE715:AE717"/>
    <mergeCell ref="AF715:AF717"/>
    <mergeCell ref="AF721:AF723"/>
    <mergeCell ref="AD700:AD702"/>
    <mergeCell ref="AE700:AE702"/>
    <mergeCell ref="AB768:AB770"/>
    <mergeCell ref="AH761:AH764"/>
    <mergeCell ref="AF785:AF787"/>
    <mergeCell ref="AE771:AE774"/>
    <mergeCell ref="AG755:AG758"/>
    <mergeCell ref="AE765:AE767"/>
    <mergeCell ref="AB721:AB723"/>
    <mergeCell ref="AA708:AA711"/>
    <mergeCell ref="AF700:AF702"/>
    <mergeCell ref="AE706:AE707"/>
    <mergeCell ref="AB708:AB711"/>
    <mergeCell ref="Z753:Z754"/>
    <mergeCell ref="AJ761:AJ764"/>
    <mergeCell ref="AH712:AH714"/>
    <mergeCell ref="AJ724:AJ726"/>
    <mergeCell ref="AJ755:AJ758"/>
    <mergeCell ref="AJ785:AJ787"/>
    <mergeCell ref="AJ746:AJ749"/>
    <mergeCell ref="AE778:AE780"/>
    <mergeCell ref="AF778:AF780"/>
    <mergeCell ref="AG778:AG780"/>
    <mergeCell ref="AH778:AH780"/>
    <mergeCell ref="AI778:AI780"/>
    <mergeCell ref="AH781:AH784"/>
    <mergeCell ref="AH703:AH705"/>
    <mergeCell ref="Z724:Z726"/>
    <mergeCell ref="AJ703:AJ705"/>
    <mergeCell ref="AC753:AC754"/>
    <mergeCell ref="AG700:AG702"/>
    <mergeCell ref="AD721:AD723"/>
    <mergeCell ref="AG746:AG749"/>
    <mergeCell ref="AH746:AH749"/>
    <mergeCell ref="AI746:AI749"/>
    <mergeCell ref="AG737:AG739"/>
    <mergeCell ref="AI813:AI815"/>
    <mergeCell ref="AG785:AG787"/>
    <mergeCell ref="AA750:AA752"/>
    <mergeCell ref="AG845:AG847"/>
    <mergeCell ref="AH845:AH847"/>
    <mergeCell ref="AC874:AC876"/>
    <mergeCell ref="AB877:AB880"/>
    <mergeCell ref="AB845:AB847"/>
    <mergeCell ref="AC845:AC847"/>
    <mergeCell ref="AB836:AB838"/>
    <mergeCell ref="AI855:AI857"/>
    <mergeCell ref="Z813:Z815"/>
    <mergeCell ref="AJ771:AJ774"/>
    <mergeCell ref="AD781:AD784"/>
    <mergeCell ref="AJ743:AJ745"/>
    <mergeCell ref="AA781:AA784"/>
    <mergeCell ref="AI765:AI767"/>
    <mergeCell ref="AD734:AD736"/>
    <mergeCell ref="AH768:AH770"/>
    <mergeCell ref="AI734:AI736"/>
    <mergeCell ref="AE734:AE736"/>
    <mergeCell ref="AF771:AF774"/>
    <mergeCell ref="AH750:AH752"/>
    <mergeCell ref="AA788:AA790"/>
    <mergeCell ref="AD785:AD787"/>
    <mergeCell ref="AI755:AI758"/>
    <mergeCell ref="AD750:AD752"/>
    <mergeCell ref="AH743:AH745"/>
    <mergeCell ref="AI743:AI745"/>
    <mergeCell ref="AI771:AI774"/>
    <mergeCell ref="AI740:AI742"/>
    <mergeCell ref="Z781:Z784"/>
    <mergeCell ref="AJ781:AJ784"/>
    <mergeCell ref="Z775:Z777"/>
    <mergeCell ref="AA800:AA803"/>
    <mergeCell ref="AJ775:AJ777"/>
    <mergeCell ref="AD737:AD739"/>
    <mergeCell ref="AF855:AF857"/>
    <mergeCell ref="AC816:AC819"/>
    <mergeCell ref="AD816:AD819"/>
    <mergeCell ref="AE816:AE819"/>
    <mergeCell ref="AE785:AE787"/>
    <mergeCell ref="AD778:AD780"/>
    <mergeCell ref="AC781:AC784"/>
    <mergeCell ref="AD797:AD799"/>
    <mergeCell ref="AI804:AI806"/>
    <mergeCell ref="AI800:AI803"/>
    <mergeCell ref="Z765:Z767"/>
    <mergeCell ref="AD791:AD793"/>
    <mergeCell ref="AB791:AB793"/>
    <mergeCell ref="Z788:Z790"/>
    <mergeCell ref="AD765:AD767"/>
    <mergeCell ref="AA813:AA815"/>
    <mergeCell ref="Z800:Z803"/>
    <mergeCell ref="AB785:AB787"/>
    <mergeCell ref="AH785:AH787"/>
    <mergeCell ref="AI785:AI787"/>
    <mergeCell ref="Z833:Z835"/>
    <mergeCell ref="AF804:AF806"/>
    <mergeCell ref="AB800:AB803"/>
    <mergeCell ref="AC800:AC803"/>
    <mergeCell ref="AA816:AA819"/>
    <mergeCell ref="AB816:AB819"/>
    <mergeCell ref="AH820:AH822"/>
    <mergeCell ref="AH813:AH815"/>
    <mergeCell ref="Z791:Z793"/>
    <mergeCell ref="AE807:AE809"/>
    <mergeCell ref="AD836:AD838"/>
    <mergeCell ref="AC839:AC841"/>
    <mergeCell ref="AD839:AD841"/>
    <mergeCell ref="AD820:AD822"/>
    <mergeCell ref="AB820:AB822"/>
    <mergeCell ref="AC833:AC835"/>
    <mergeCell ref="AG794:AG796"/>
    <mergeCell ref="AC836:AC838"/>
    <mergeCell ref="AD807:AD809"/>
    <mergeCell ref="AE810:AE812"/>
    <mergeCell ref="AF820:AF822"/>
    <mergeCell ref="AG804:AG806"/>
    <mergeCell ref="AG807:AG809"/>
    <mergeCell ref="AB829:AB832"/>
    <mergeCell ref="AC829:AC832"/>
    <mergeCell ref="AD829:AD832"/>
    <mergeCell ref="AE829:AE832"/>
    <mergeCell ref="AF829:AF832"/>
    <mergeCell ref="AG829:AG832"/>
    <mergeCell ref="AH829:AH832"/>
    <mergeCell ref="AI829:AI832"/>
    <mergeCell ref="AG761:AG764"/>
    <mergeCell ref="AA823:AA825"/>
    <mergeCell ref="AB823:AB825"/>
    <mergeCell ref="AC823:AC825"/>
    <mergeCell ref="AD823:AD825"/>
    <mergeCell ref="AE823:AE825"/>
    <mergeCell ref="AF823:AF825"/>
    <mergeCell ref="AG823:AG825"/>
    <mergeCell ref="AH823:AH825"/>
    <mergeCell ref="AI823:AI825"/>
    <mergeCell ref="AE836:AE838"/>
    <mergeCell ref="AF807:AF809"/>
    <mergeCell ref="AF839:AF841"/>
    <mergeCell ref="Z797:Z799"/>
    <mergeCell ref="AH794:AH796"/>
    <mergeCell ref="AI794:AI796"/>
    <mergeCell ref="AA833:AA835"/>
    <mergeCell ref="AF794:AF796"/>
    <mergeCell ref="AD833:AD835"/>
    <mergeCell ref="AF833:AF835"/>
    <mergeCell ref="Z804:Z806"/>
    <mergeCell ref="AE781:AE784"/>
    <mergeCell ref="AF781:AF784"/>
    <mergeCell ref="AG816:AG819"/>
    <mergeCell ref="AF791:AF793"/>
    <mergeCell ref="AI768:AI770"/>
    <mergeCell ref="AA778:AA780"/>
    <mergeCell ref="AB775:AB777"/>
    <mergeCell ref="AD788:AD790"/>
    <mergeCell ref="AD800:AD803"/>
    <mergeCell ref="AA804:AA806"/>
    <mergeCell ref="AA810:AA812"/>
    <mergeCell ref="AB810:AB812"/>
    <mergeCell ref="AE804:AE806"/>
    <mergeCell ref="AA794:AA796"/>
    <mergeCell ref="AI781:AI784"/>
    <mergeCell ref="AF813:AF815"/>
    <mergeCell ref="AE813:AE815"/>
    <mergeCell ref="AG820:AG822"/>
    <mergeCell ref="AF800:AF803"/>
    <mergeCell ref="AG800:AG803"/>
    <mergeCell ref="AB794:AB796"/>
    <mergeCell ref="AB778:AB780"/>
    <mergeCell ref="AC813:AC815"/>
    <mergeCell ref="AI848:AI850"/>
    <mergeCell ref="Z761:Z764"/>
    <mergeCell ref="AG810:AG812"/>
    <mergeCell ref="AE791:AE793"/>
    <mergeCell ref="AC810:AC812"/>
    <mergeCell ref="AD810:AD812"/>
    <mergeCell ref="AI810:AI812"/>
    <mergeCell ref="AH804:AH806"/>
    <mergeCell ref="AC791:AC793"/>
    <mergeCell ref="Z829:Z832"/>
    <mergeCell ref="AA829:AA832"/>
    <mergeCell ref="AI839:AI841"/>
    <mergeCell ref="AG813:AG815"/>
    <mergeCell ref="AF836:AF838"/>
    <mergeCell ref="AF797:AF799"/>
    <mergeCell ref="AA791:AA793"/>
    <mergeCell ref="AJ930:AJ932"/>
    <mergeCell ref="AJ881:AJ883"/>
    <mergeCell ref="AB933:AB935"/>
    <mergeCell ref="AA887:AA888"/>
    <mergeCell ref="AF887:AF888"/>
    <mergeCell ref="AI881:AI883"/>
    <mergeCell ref="AE887:AE888"/>
    <mergeCell ref="AH904:AH905"/>
    <mergeCell ref="AI899:AI900"/>
    <mergeCell ref="AG842:AG844"/>
    <mergeCell ref="AI845:AI847"/>
    <mergeCell ref="AG836:AG838"/>
    <mergeCell ref="AH836:AH838"/>
    <mergeCell ref="AF845:AF847"/>
    <mergeCell ref="AC820:AC822"/>
    <mergeCell ref="AG839:AG841"/>
    <mergeCell ref="AJ833:AJ835"/>
    <mergeCell ref="AJ836:AJ838"/>
    <mergeCell ref="AI904:AI905"/>
    <mergeCell ref="AH901:AH903"/>
    <mergeCell ref="AB896:AB898"/>
    <mergeCell ref="AI901:AI903"/>
    <mergeCell ref="AA881:AA883"/>
    <mergeCell ref="AC893:AC895"/>
    <mergeCell ref="AC761:AC764"/>
    <mergeCell ref="AD761:AD764"/>
    <mergeCell ref="AE761:AE764"/>
    <mergeCell ref="AA765:AA767"/>
    <mergeCell ref="Z771:Z774"/>
    <mergeCell ref="AH797:AH799"/>
    <mergeCell ref="AI893:AI895"/>
    <mergeCell ref="AH861:AH863"/>
    <mergeCell ref="AH910:AH912"/>
    <mergeCell ref="AA845:AA847"/>
    <mergeCell ref="AD906:AD909"/>
    <mergeCell ref="AE906:AE909"/>
    <mergeCell ref="AF906:AF909"/>
    <mergeCell ref="AG906:AG909"/>
    <mergeCell ref="AH906:AH909"/>
    <mergeCell ref="AI906:AI909"/>
    <mergeCell ref="Z923:Z926"/>
    <mergeCell ref="AA923:AA926"/>
    <mergeCell ref="AB923:AB926"/>
    <mergeCell ref="AC923:AC926"/>
    <mergeCell ref="AF750:AF752"/>
    <mergeCell ref="AE753:AE754"/>
    <mergeCell ref="AE797:AE799"/>
    <mergeCell ref="Y775:Y777"/>
    <mergeCell ref="Y788:Y790"/>
    <mergeCell ref="AH807:AH809"/>
    <mergeCell ref="Z785:Z787"/>
    <mergeCell ref="AB807:AB809"/>
    <mergeCell ref="AB813:AB815"/>
    <mergeCell ref="Y794:Y796"/>
    <mergeCell ref="Z794:Z796"/>
    <mergeCell ref="AH810:AH812"/>
    <mergeCell ref="AA768:AA770"/>
    <mergeCell ref="AD771:AD774"/>
    <mergeCell ref="AI816:AI819"/>
    <mergeCell ref="AC848:AC850"/>
    <mergeCell ref="AH816:AH819"/>
    <mergeCell ref="AC785:AC787"/>
    <mergeCell ref="Z826:Z828"/>
    <mergeCell ref="AB833:AB835"/>
    <mergeCell ref="AG775:AG777"/>
    <mergeCell ref="AH775:AH777"/>
    <mergeCell ref="AH842:AH844"/>
    <mergeCell ref="AC807:AC809"/>
    <mergeCell ref="AF816:AF819"/>
    <mergeCell ref="AE820:AE822"/>
    <mergeCell ref="AE800:AE803"/>
    <mergeCell ref="AF768:AF770"/>
    <mergeCell ref="AF842:AF844"/>
    <mergeCell ref="AE788:AE790"/>
    <mergeCell ref="AI807:AI809"/>
    <mergeCell ref="AI820:AI822"/>
    <mergeCell ref="AC927:AC929"/>
    <mergeCell ref="AD920:AD922"/>
    <mergeCell ref="Z896:Z898"/>
    <mergeCell ref="AA839:AA841"/>
    <mergeCell ref="AB839:AB841"/>
    <mergeCell ref="AH851:AH854"/>
    <mergeCell ref="Z877:Z880"/>
    <mergeCell ref="AF893:AF895"/>
    <mergeCell ref="AG893:AG895"/>
    <mergeCell ref="AD877:AD880"/>
    <mergeCell ref="AE877:AE880"/>
    <mergeCell ref="AA820:AA822"/>
    <mergeCell ref="Y833:Y835"/>
    <mergeCell ref="AE851:AE854"/>
    <mergeCell ref="Z855:Z857"/>
    <mergeCell ref="AA855:AA857"/>
    <mergeCell ref="AA826:AA828"/>
    <mergeCell ref="AB826:AB828"/>
    <mergeCell ref="AC826:AC828"/>
    <mergeCell ref="AD826:AD828"/>
    <mergeCell ref="AE826:AE828"/>
    <mergeCell ref="AF826:AF828"/>
    <mergeCell ref="AI851:AI854"/>
    <mergeCell ref="AG861:AG863"/>
    <mergeCell ref="AG904:AG905"/>
    <mergeCell ref="Y845:Y847"/>
    <mergeCell ref="Z861:Z863"/>
    <mergeCell ref="AA861:AA863"/>
    <mergeCell ref="AC881:AC883"/>
    <mergeCell ref="Y893:Y895"/>
    <mergeCell ref="AE884:AE886"/>
    <mergeCell ref="Z904:Z905"/>
    <mergeCell ref="Y823:Y825"/>
    <mergeCell ref="AC887:AC888"/>
    <mergeCell ref="AC877:AC880"/>
    <mergeCell ref="AE904:AE905"/>
    <mergeCell ref="AB861:AB863"/>
    <mergeCell ref="AB864:AB867"/>
    <mergeCell ref="AC864:AC867"/>
    <mergeCell ref="AD864:AD867"/>
    <mergeCell ref="AE864:AE867"/>
    <mergeCell ref="AC896:AC898"/>
    <mergeCell ref="AH913:AH915"/>
    <mergeCell ref="AE848:AE850"/>
    <mergeCell ref="AE845:AE847"/>
    <mergeCell ref="AH848:AH850"/>
    <mergeCell ref="AI889:AI892"/>
    <mergeCell ref="AD851:AD854"/>
    <mergeCell ref="AG671:AG674"/>
    <mergeCell ref="AB671:AB674"/>
    <mergeCell ref="Z659:Z661"/>
    <mergeCell ref="AC691:AC693"/>
    <mergeCell ref="AD685:AD687"/>
    <mergeCell ref="AE688:AE690"/>
    <mergeCell ref="AC656:AC658"/>
    <mergeCell ref="AD656:AD658"/>
    <mergeCell ref="AE656:AE658"/>
    <mergeCell ref="AB681:AB684"/>
    <mergeCell ref="AA625:AA627"/>
    <mergeCell ref="AB694:AB696"/>
    <mergeCell ref="AA694:AA696"/>
    <mergeCell ref="AE576:AE578"/>
    <mergeCell ref="AC636:AC638"/>
    <mergeCell ref="AH691:AH693"/>
    <mergeCell ref="AE662:AE664"/>
    <mergeCell ref="AE685:AE687"/>
    <mergeCell ref="Y619:Y621"/>
    <mergeCell ref="Z619:Z621"/>
    <mergeCell ref="Y642:Y644"/>
    <mergeCell ref="Y645:Y648"/>
    <mergeCell ref="Z645:Z648"/>
    <mergeCell ref="Y636:Y638"/>
    <mergeCell ref="Z611:Z614"/>
    <mergeCell ref="Y622:Y624"/>
    <mergeCell ref="Z656:Z658"/>
    <mergeCell ref="Z642:Z644"/>
    <mergeCell ref="AB642:AB644"/>
    <mergeCell ref="AC642:AC644"/>
    <mergeCell ref="AD642:AD644"/>
    <mergeCell ref="AE642:AE644"/>
    <mergeCell ref="AF642:AF644"/>
    <mergeCell ref="AE645:AE648"/>
    <mergeCell ref="AE625:AE627"/>
    <mergeCell ref="AA579:AA581"/>
    <mergeCell ref="AD608:AD610"/>
    <mergeCell ref="AF608:AF610"/>
    <mergeCell ref="AG605:AG607"/>
    <mergeCell ref="AH605:AH607"/>
    <mergeCell ref="AG592:AG594"/>
    <mergeCell ref="AC631:AC634"/>
    <mergeCell ref="AD631:AD634"/>
    <mergeCell ref="AE631:AE634"/>
    <mergeCell ref="AD622:AD624"/>
    <mergeCell ref="AA619:AA621"/>
    <mergeCell ref="AG691:AG693"/>
    <mergeCell ref="AG598:AG601"/>
    <mergeCell ref="AH631:AH634"/>
    <mergeCell ref="AA611:AA614"/>
    <mergeCell ref="AA598:AA601"/>
    <mergeCell ref="Z691:Z693"/>
    <mergeCell ref="AC675:AC677"/>
    <mergeCell ref="AD675:AD677"/>
    <mergeCell ref="AB662:AB664"/>
    <mergeCell ref="AC662:AC664"/>
    <mergeCell ref="AB598:AB601"/>
    <mergeCell ref="AB631:AB634"/>
    <mergeCell ref="Y631:Y634"/>
    <mergeCell ref="Z685:Z687"/>
    <mergeCell ref="Y668:Y670"/>
    <mergeCell ref="Y605:Y607"/>
    <mergeCell ref="AJ645:AJ648"/>
    <mergeCell ref="AF668:AF670"/>
    <mergeCell ref="AF675:AF677"/>
    <mergeCell ref="AF671:AF674"/>
    <mergeCell ref="AF697:AF699"/>
    <mergeCell ref="AG697:AG699"/>
    <mergeCell ref="AG665:AG667"/>
    <mergeCell ref="AJ659:AJ661"/>
    <mergeCell ref="AJ694:AJ696"/>
    <mergeCell ref="AF653:AF655"/>
    <mergeCell ref="AH678:AH680"/>
    <mergeCell ref="Z675:Z677"/>
    <mergeCell ref="X694:X696"/>
    <mergeCell ref="AE665:AE667"/>
    <mergeCell ref="AF665:AF667"/>
    <mergeCell ref="AB678:AB680"/>
    <mergeCell ref="AG656:AG658"/>
    <mergeCell ref="AD694:AD696"/>
    <mergeCell ref="AE694:AE696"/>
    <mergeCell ref="AB653:AB655"/>
    <mergeCell ref="AE622:AE624"/>
    <mergeCell ref="Z598:Z601"/>
    <mergeCell ref="AC615:AC618"/>
    <mergeCell ref="AJ697:AJ699"/>
    <mergeCell ref="AJ685:AJ687"/>
    <mergeCell ref="AF691:AF693"/>
    <mergeCell ref="AG685:AG687"/>
    <mergeCell ref="AD671:AD674"/>
    <mergeCell ref="AF681:AF684"/>
    <mergeCell ref="AG681:AG684"/>
    <mergeCell ref="AE659:AE661"/>
    <mergeCell ref="AD598:AD601"/>
    <mergeCell ref="AC639:AC641"/>
    <mergeCell ref="AD639:AD641"/>
    <mergeCell ref="AE639:AE641"/>
    <mergeCell ref="AI605:AI607"/>
    <mergeCell ref="AF694:AF696"/>
    <mergeCell ref="AC678:AC680"/>
    <mergeCell ref="AD678:AD680"/>
    <mergeCell ref="AJ608:AJ610"/>
    <mergeCell ref="AJ611:AJ614"/>
    <mergeCell ref="AJ656:AJ658"/>
    <mergeCell ref="AJ653:AJ655"/>
    <mergeCell ref="AJ678:AJ680"/>
    <mergeCell ref="AC622:AC624"/>
    <mergeCell ref="AJ619:AJ621"/>
    <mergeCell ref="AI625:AI627"/>
    <mergeCell ref="AJ615:AJ618"/>
    <mergeCell ref="AE619:AE621"/>
    <mergeCell ref="AC697:AC699"/>
    <mergeCell ref="AH645:AH648"/>
    <mergeCell ref="AI645:AI648"/>
    <mergeCell ref="AE678:AE680"/>
    <mergeCell ref="AG662:AG664"/>
    <mergeCell ref="AH662:AH664"/>
    <mergeCell ref="AA659:AA661"/>
    <mergeCell ref="AF659:AF661"/>
    <mergeCell ref="AH671:AH674"/>
    <mergeCell ref="X615:X618"/>
    <mergeCell ref="X605:X607"/>
    <mergeCell ref="AB615:AB618"/>
    <mergeCell ref="Z625:Z627"/>
    <mergeCell ref="AD688:AD690"/>
    <mergeCell ref="AD691:AD693"/>
    <mergeCell ref="B322:B324"/>
    <mergeCell ref="H391:H394"/>
    <mergeCell ref="J639:J641"/>
    <mergeCell ref="K639:K641"/>
    <mergeCell ref="AC681:AC684"/>
    <mergeCell ref="AD681:AD684"/>
    <mergeCell ref="O639:O641"/>
    <mergeCell ref="P639:P641"/>
    <mergeCell ref="V631:V634"/>
    <mergeCell ref="O662:O664"/>
    <mergeCell ref="C691:C693"/>
    <mergeCell ref="F691:F693"/>
    <mergeCell ref="P668:P670"/>
    <mergeCell ref="W697:W699"/>
    <mergeCell ref="R625:R627"/>
    <mergeCell ref="S625:S627"/>
    <mergeCell ref="Q653:Q655"/>
    <mergeCell ref="U605:U607"/>
    <mergeCell ref="AA628:AA630"/>
    <mergeCell ref="AD662:AD664"/>
    <mergeCell ref="Y675:Y677"/>
    <mergeCell ref="F636:F638"/>
    <mergeCell ref="G636:G638"/>
    <mergeCell ref="H636:H638"/>
    <mergeCell ref="I636:I638"/>
    <mergeCell ref="N636:N638"/>
    <mergeCell ref="O636:O638"/>
    <mergeCell ref="P636:P638"/>
    <mergeCell ref="Q636:Q638"/>
    <mergeCell ref="R636:R638"/>
    <mergeCell ref="S636:S638"/>
    <mergeCell ref="T636:T638"/>
    <mergeCell ref="R675:R677"/>
    <mergeCell ref="R665:R667"/>
    <mergeCell ref="AB625:AB627"/>
    <mergeCell ref="AC625:AC627"/>
    <mergeCell ref="Z622:Z624"/>
    <mergeCell ref="X625:X627"/>
    <mergeCell ref="Y625:Y627"/>
    <mergeCell ref="V605:V607"/>
    <mergeCell ref="W628:W630"/>
    <mergeCell ref="W671:W674"/>
    <mergeCell ref="W602:W604"/>
    <mergeCell ref="W691:W693"/>
    <mergeCell ref="AC385:AC387"/>
    <mergeCell ref="AA395:AA397"/>
    <mergeCell ref="AA388:AA390"/>
    <mergeCell ref="R388:R390"/>
    <mergeCell ref="AH585:AH587"/>
    <mergeCell ref="AG631:AG634"/>
    <mergeCell ref="AC405:AC407"/>
    <mergeCell ref="AD405:AD407"/>
    <mergeCell ref="AC388:AC390"/>
    <mergeCell ref="AD373:AD375"/>
    <mergeCell ref="X659:X661"/>
    <mergeCell ref="U486:U488"/>
    <mergeCell ref="X495:X497"/>
    <mergeCell ref="W498:W500"/>
    <mergeCell ref="W483:W485"/>
    <mergeCell ref="W573:W575"/>
    <mergeCell ref="X573:X575"/>
    <mergeCell ref="I414:I416"/>
    <mergeCell ref="S405:S407"/>
    <mergeCell ref="Q420:Q422"/>
    <mergeCell ref="N659:N661"/>
    <mergeCell ref="AC411:AC413"/>
    <mergeCell ref="I411:I413"/>
    <mergeCell ref="R608:R610"/>
    <mergeCell ref="S608:S610"/>
    <mergeCell ref="T608:T610"/>
    <mergeCell ref="U608:U610"/>
    <mergeCell ref="R611:R614"/>
    <mergeCell ref="V645:V648"/>
    <mergeCell ref="T625:T627"/>
    <mergeCell ref="W639:W641"/>
    <mergeCell ref="X639:X641"/>
    <mergeCell ref="T645:T648"/>
    <mergeCell ref="O659:O661"/>
    <mergeCell ref="V639:V641"/>
    <mergeCell ref="O645:O648"/>
    <mergeCell ref="P645:P648"/>
    <mergeCell ref="Q645:Q648"/>
    <mergeCell ref="U611:U614"/>
    <mergeCell ref="P628:P630"/>
    <mergeCell ref="S611:S614"/>
    <mergeCell ref="AB608:AB610"/>
    <mergeCell ref="N557:N560"/>
    <mergeCell ref="AB659:AB661"/>
    <mergeCell ref="AA639:AA641"/>
    <mergeCell ref="AB639:AB641"/>
    <mergeCell ref="R552:R554"/>
    <mergeCell ref="R598:R601"/>
    <mergeCell ref="S598:S601"/>
    <mergeCell ref="X588:X591"/>
    <mergeCell ref="S602:S604"/>
    <mergeCell ref="AC611:AC614"/>
    <mergeCell ref="Z602:Z604"/>
    <mergeCell ref="AA540:AA541"/>
    <mergeCell ref="V540:V541"/>
    <mergeCell ref="U469:U471"/>
    <mergeCell ref="U437:U439"/>
    <mergeCell ref="R453:R456"/>
    <mergeCell ref="S453:S456"/>
    <mergeCell ref="V602:V604"/>
    <mergeCell ref="R411:R413"/>
    <mergeCell ref="T408:T410"/>
    <mergeCell ref="U408:U410"/>
    <mergeCell ref="T411:T413"/>
    <mergeCell ref="P466:P468"/>
    <mergeCell ref="AA642:AA644"/>
    <mergeCell ref="Y628:Y630"/>
    <mergeCell ref="X408:X410"/>
    <mergeCell ref="V376:V378"/>
    <mergeCell ref="U434:U436"/>
    <mergeCell ref="N466:N468"/>
    <mergeCell ref="Q408:Q410"/>
    <mergeCell ref="N443:N445"/>
    <mergeCell ref="V431:V433"/>
    <mergeCell ref="X472:X475"/>
    <mergeCell ref="V472:V475"/>
    <mergeCell ref="V463:V465"/>
    <mergeCell ref="O414:O416"/>
    <mergeCell ref="Y598:Y601"/>
    <mergeCell ref="P656:P658"/>
    <mergeCell ref="Q656:Q658"/>
    <mergeCell ref="R656:R658"/>
    <mergeCell ref="S656:S658"/>
    <mergeCell ref="S659:S661"/>
    <mergeCell ref="P625:P627"/>
    <mergeCell ref="Q628:Q630"/>
    <mergeCell ref="AA417:AA419"/>
    <mergeCell ref="Z405:Z407"/>
    <mergeCell ref="X417:X419"/>
    <mergeCell ref="Y408:Y410"/>
    <mergeCell ref="N363:N365"/>
    <mergeCell ref="V420:V422"/>
    <mergeCell ref="V449:V452"/>
    <mergeCell ref="W449:W452"/>
    <mergeCell ref="X449:X452"/>
    <mergeCell ref="V391:V394"/>
    <mergeCell ref="W405:W407"/>
    <mergeCell ref="V408:V410"/>
    <mergeCell ref="U431:U433"/>
    <mergeCell ref="X440:X442"/>
    <mergeCell ref="U376:U378"/>
    <mergeCell ref="Z360:Z362"/>
    <mergeCell ref="W440:W442"/>
    <mergeCell ref="Y414:Y416"/>
    <mergeCell ref="V398:V400"/>
    <mergeCell ref="AA420:AA422"/>
    <mergeCell ref="Y602:Y604"/>
    <mergeCell ref="T534:T536"/>
    <mergeCell ref="U534:U536"/>
    <mergeCell ref="V534:V536"/>
    <mergeCell ref="Y585:Y587"/>
    <mergeCell ref="Y592:Y594"/>
    <mergeCell ref="Y542:Y544"/>
    <mergeCell ref="R511:R513"/>
    <mergeCell ref="S463:S465"/>
    <mergeCell ref="T463:T465"/>
    <mergeCell ref="P472:P475"/>
    <mergeCell ref="U472:U475"/>
    <mergeCell ref="V460:V462"/>
    <mergeCell ref="U463:U465"/>
    <mergeCell ref="O631:O634"/>
    <mergeCell ref="V625:V627"/>
    <mergeCell ref="U622:U624"/>
    <mergeCell ref="V622:V624"/>
    <mergeCell ref="Z631:Z634"/>
    <mergeCell ref="O615:O618"/>
    <mergeCell ref="Y540:Y541"/>
    <mergeCell ref="Z542:Z544"/>
    <mergeCell ref="V542:V544"/>
    <mergeCell ref="U595:U597"/>
    <mergeCell ref="V595:V597"/>
    <mergeCell ref="W595:W597"/>
    <mergeCell ref="X595:X597"/>
    <mergeCell ref="R557:R560"/>
    <mergeCell ref="T395:T397"/>
    <mergeCell ref="Q414:Q416"/>
    <mergeCell ref="R414:R416"/>
    <mergeCell ref="U338:U340"/>
    <mergeCell ref="V366:V368"/>
    <mergeCell ref="T449:T452"/>
    <mergeCell ref="U449:U452"/>
    <mergeCell ref="W427:W430"/>
    <mergeCell ref="Z414:Z416"/>
    <mergeCell ref="T420:T422"/>
    <mergeCell ref="N449:N452"/>
    <mergeCell ref="O449:O452"/>
    <mergeCell ref="O417:O419"/>
    <mergeCell ref="Z366:Z368"/>
    <mergeCell ref="W376:W378"/>
    <mergeCell ref="W382:W384"/>
    <mergeCell ref="P348:P350"/>
    <mergeCell ref="T388:T390"/>
    <mergeCell ref="T338:T340"/>
    <mergeCell ref="T382:T384"/>
    <mergeCell ref="T363:T365"/>
    <mergeCell ref="R341:R344"/>
    <mergeCell ref="S341:S344"/>
    <mergeCell ref="Q376:Q378"/>
    <mergeCell ref="U405:U407"/>
    <mergeCell ref="T405:T407"/>
    <mergeCell ref="P398:P400"/>
    <mergeCell ref="Q398:Q400"/>
    <mergeCell ref="X443:X445"/>
    <mergeCell ref="Y443:Y445"/>
    <mergeCell ref="V411:V413"/>
    <mergeCell ref="V417:V419"/>
    <mergeCell ref="U411:U413"/>
    <mergeCell ref="Y411:Y413"/>
    <mergeCell ref="R440:R442"/>
    <mergeCell ref="Z431:Z433"/>
    <mergeCell ref="U414:U416"/>
    <mergeCell ref="V446:V448"/>
    <mergeCell ref="W446:W448"/>
    <mergeCell ref="X446:X448"/>
    <mergeCell ref="T398:T400"/>
    <mergeCell ref="U398:U400"/>
    <mergeCell ref="Z423:Z426"/>
    <mergeCell ref="Z411:Z413"/>
    <mergeCell ref="Y398:Y400"/>
    <mergeCell ref="Z398:Z400"/>
    <mergeCell ref="Z408:Z410"/>
    <mergeCell ref="X398:X400"/>
    <mergeCell ref="P363:P365"/>
    <mergeCell ref="T369:T372"/>
    <mergeCell ref="X382:X384"/>
    <mergeCell ref="Z420:Z422"/>
    <mergeCell ref="U363:U365"/>
    <mergeCell ref="W379:W381"/>
    <mergeCell ref="X376:X378"/>
    <mergeCell ref="N233:N235"/>
    <mergeCell ref="X233:X235"/>
    <mergeCell ref="N288:N290"/>
    <mergeCell ref="N282:N284"/>
    <mergeCell ref="N306:N308"/>
    <mergeCell ref="N391:N394"/>
    <mergeCell ref="N341:N344"/>
    <mergeCell ref="Y291:Y293"/>
    <mergeCell ref="W351:W353"/>
    <mergeCell ref="X351:X353"/>
    <mergeCell ref="Z265:Z268"/>
    <mergeCell ref="Y265:Y268"/>
    <mergeCell ref="W319:W321"/>
    <mergeCell ref="W316:W318"/>
    <mergeCell ref="X316:X318"/>
    <mergeCell ref="Y316:Y318"/>
    <mergeCell ref="X256:X258"/>
    <mergeCell ref="X243:X245"/>
    <mergeCell ref="W253:W255"/>
    <mergeCell ref="W246:W249"/>
    <mergeCell ref="X246:X249"/>
    <mergeCell ref="Y246:Y249"/>
    <mergeCell ref="V316:V318"/>
    <mergeCell ref="V288:V290"/>
    <mergeCell ref="W262:W264"/>
    <mergeCell ref="W357:W359"/>
    <mergeCell ref="X262:X264"/>
    <mergeCell ref="Z316:Z318"/>
    <mergeCell ref="Z306:Z308"/>
    <mergeCell ref="Z285:Z287"/>
    <mergeCell ref="V246:V249"/>
    <mergeCell ref="T373:T375"/>
    <mergeCell ref="W291:W293"/>
    <mergeCell ref="X291:X293"/>
    <mergeCell ref="U309:U312"/>
    <mergeCell ref="X338:X340"/>
    <mergeCell ref="Y357:Y359"/>
    <mergeCell ref="Y351:Y353"/>
    <mergeCell ref="Z351:Z353"/>
    <mergeCell ref="W306:W308"/>
    <mergeCell ref="Q348:Q350"/>
    <mergeCell ref="V306:V308"/>
    <mergeCell ref="N338:N340"/>
    <mergeCell ref="Y272:Y274"/>
    <mergeCell ref="Z272:Z274"/>
    <mergeCell ref="V341:V344"/>
    <mergeCell ref="T316:T318"/>
    <mergeCell ref="R306:R308"/>
    <mergeCell ref="T282:T284"/>
    <mergeCell ref="U253:U255"/>
    <mergeCell ref="V253:V255"/>
    <mergeCell ref="W256:W258"/>
    <mergeCell ref="O354:O356"/>
    <mergeCell ref="O338:O340"/>
    <mergeCell ref="W341:W344"/>
    <mergeCell ref="Q341:Q344"/>
    <mergeCell ref="Z335:Z337"/>
    <mergeCell ref="O322:O324"/>
    <mergeCell ref="N325:N328"/>
    <mergeCell ref="O325:O328"/>
    <mergeCell ref="V329:V331"/>
    <mergeCell ref="S301:S303"/>
    <mergeCell ref="Q230:Q232"/>
    <mergeCell ref="T246:T249"/>
    <mergeCell ref="U246:U249"/>
    <mergeCell ref="U256:U258"/>
    <mergeCell ref="V259:V261"/>
    <mergeCell ref="U259:U261"/>
    <mergeCell ref="AB288:AB290"/>
    <mergeCell ref="U262:U264"/>
    <mergeCell ref="AA288:AA290"/>
    <mergeCell ref="V262:V264"/>
    <mergeCell ref="W272:W274"/>
    <mergeCell ref="Z262:Z264"/>
    <mergeCell ref="AC256:AC258"/>
    <mergeCell ref="AA265:AA268"/>
    <mergeCell ref="AA285:AA287"/>
    <mergeCell ref="W282:W284"/>
    <mergeCell ref="S269:S271"/>
    <mergeCell ref="T269:T271"/>
    <mergeCell ref="S272:S274"/>
    <mergeCell ref="T272:T274"/>
    <mergeCell ref="O285:O287"/>
    <mergeCell ref="V382:V384"/>
    <mergeCell ref="U395:U397"/>
    <mergeCell ref="Y382:Y384"/>
    <mergeCell ref="Y388:Y390"/>
    <mergeCell ref="W391:W394"/>
    <mergeCell ref="V405:V407"/>
    <mergeCell ref="V360:V362"/>
    <mergeCell ref="U354:U356"/>
    <mergeCell ref="Y325:Y328"/>
    <mergeCell ref="V332:V334"/>
    <mergeCell ref="S335:S337"/>
    <mergeCell ref="T335:T337"/>
    <mergeCell ref="U335:U337"/>
    <mergeCell ref="W309:W312"/>
    <mergeCell ref="O288:O290"/>
    <mergeCell ref="P291:P293"/>
    <mergeCell ref="O306:O308"/>
    <mergeCell ref="T306:T308"/>
    <mergeCell ref="Z369:Z372"/>
    <mergeCell ref="X309:X312"/>
    <mergeCell ref="Y309:Y312"/>
    <mergeCell ref="Z309:Z312"/>
    <mergeCell ref="Q306:Q308"/>
    <mergeCell ref="X319:X321"/>
    <mergeCell ref="U306:U308"/>
    <mergeCell ref="S391:S394"/>
    <mergeCell ref="P391:P394"/>
    <mergeCell ref="R395:R397"/>
    <mergeCell ref="O385:O387"/>
    <mergeCell ref="R398:R400"/>
    <mergeCell ref="S398:S400"/>
    <mergeCell ref="T301:T303"/>
    <mergeCell ref="Z345:Z347"/>
    <mergeCell ref="Y332:Y334"/>
    <mergeCell ref="X332:X334"/>
    <mergeCell ref="AC309:AC312"/>
    <mergeCell ref="AB345:AB347"/>
    <mergeCell ref="AC345:AC347"/>
    <mergeCell ref="V345:V347"/>
    <mergeCell ref="Y345:Y347"/>
    <mergeCell ref="AA345:AA347"/>
    <mergeCell ref="Z401:Z404"/>
    <mergeCell ref="AA401:AA404"/>
    <mergeCell ref="AD240:AD242"/>
    <mergeCell ref="P243:P245"/>
    <mergeCell ref="AB246:AB249"/>
    <mergeCell ref="Q240:Q242"/>
    <mergeCell ref="N240:N242"/>
    <mergeCell ref="P246:P249"/>
    <mergeCell ref="X250:X252"/>
    <mergeCell ref="Y250:Y252"/>
    <mergeCell ref="O250:O252"/>
    <mergeCell ref="P240:P242"/>
    <mergeCell ref="O240:O242"/>
    <mergeCell ref="T240:T242"/>
    <mergeCell ref="Y236:Y239"/>
    <mergeCell ref="Z236:Z239"/>
    <mergeCell ref="AA236:AA239"/>
    <mergeCell ref="AB236:AB239"/>
    <mergeCell ref="AC236:AC239"/>
    <mergeCell ref="AC243:AC245"/>
    <mergeCell ref="X253:X255"/>
    <mergeCell ref="Z240:Z242"/>
    <mergeCell ref="S250:S252"/>
    <mergeCell ref="W250:W252"/>
    <mergeCell ref="O246:O249"/>
    <mergeCell ref="R253:R255"/>
    <mergeCell ref="P253:P255"/>
    <mergeCell ref="N253:N255"/>
    <mergeCell ref="Q253:Q255"/>
    <mergeCell ref="N236:N239"/>
    <mergeCell ref="O243:O245"/>
    <mergeCell ref="R285:R287"/>
    <mergeCell ref="U288:U290"/>
    <mergeCell ref="S288:S290"/>
    <mergeCell ref="S282:S284"/>
    <mergeCell ref="X265:X268"/>
    <mergeCell ref="X272:X274"/>
    <mergeCell ref="V265:V268"/>
    <mergeCell ref="P250:P252"/>
    <mergeCell ref="N279:N281"/>
    <mergeCell ref="O279:O281"/>
    <mergeCell ref="P279:P281"/>
    <mergeCell ref="Q279:Q281"/>
    <mergeCell ref="R279:R281"/>
    <mergeCell ref="S279:S281"/>
    <mergeCell ref="T279:T281"/>
    <mergeCell ref="U279:U281"/>
    <mergeCell ref="V279:V281"/>
    <mergeCell ref="V256:V258"/>
    <mergeCell ref="N265:N268"/>
    <mergeCell ref="N269:N271"/>
    <mergeCell ref="R272:R274"/>
    <mergeCell ref="N250:N252"/>
    <mergeCell ref="N246:N249"/>
    <mergeCell ref="T250:T252"/>
    <mergeCell ref="V250:V252"/>
    <mergeCell ref="T236:T239"/>
    <mergeCell ref="U236:U239"/>
    <mergeCell ref="V236:V239"/>
    <mergeCell ref="W236:W239"/>
    <mergeCell ref="X236:X239"/>
    <mergeCell ref="Q250:Q252"/>
    <mergeCell ref="Y240:Y242"/>
    <mergeCell ref="O253:O255"/>
    <mergeCell ref="Y243:Y245"/>
    <mergeCell ref="Z246:Z249"/>
    <mergeCell ref="AA227:AA229"/>
    <mergeCell ref="AA250:AA252"/>
    <mergeCell ref="AB250:AB252"/>
    <mergeCell ref="AB240:AB242"/>
    <mergeCell ref="Q243:Q245"/>
    <mergeCell ref="R243:R245"/>
    <mergeCell ref="S243:S245"/>
    <mergeCell ref="T243:T245"/>
    <mergeCell ref="U243:U245"/>
    <mergeCell ref="T227:T229"/>
    <mergeCell ref="R246:R249"/>
    <mergeCell ref="S220:S222"/>
    <mergeCell ref="U218:U219"/>
    <mergeCell ref="U250:U252"/>
    <mergeCell ref="O227:O229"/>
    <mergeCell ref="Q223:Q226"/>
    <mergeCell ref="R223:R226"/>
    <mergeCell ref="X227:X229"/>
    <mergeCell ref="Y227:Y229"/>
    <mergeCell ref="Z227:Z229"/>
    <mergeCell ref="Q246:Q249"/>
    <mergeCell ref="R240:R242"/>
    <mergeCell ref="O233:O235"/>
    <mergeCell ref="P233:P235"/>
    <mergeCell ref="Q233:Q235"/>
    <mergeCell ref="R233:R235"/>
    <mergeCell ref="S233:S235"/>
    <mergeCell ref="T233:T235"/>
    <mergeCell ref="U233:U235"/>
    <mergeCell ref="V233:V235"/>
    <mergeCell ref="W233:W235"/>
    <mergeCell ref="P220:P222"/>
    <mergeCell ref="Q220:Q222"/>
    <mergeCell ref="Z220:Z222"/>
    <mergeCell ref="X218:X219"/>
    <mergeCell ref="AA246:AA249"/>
    <mergeCell ref="AA240:AA242"/>
    <mergeCell ref="Z243:Z245"/>
    <mergeCell ref="Y233:Y235"/>
    <mergeCell ref="Z233:Z235"/>
    <mergeCell ref="AA233:AA235"/>
    <mergeCell ref="AB233:AB235"/>
    <mergeCell ref="AB243:AB245"/>
    <mergeCell ref="W240:W242"/>
    <mergeCell ref="Z250:Z252"/>
    <mergeCell ref="S227:S229"/>
    <mergeCell ref="X223:X226"/>
    <mergeCell ref="S246:S249"/>
    <mergeCell ref="P223:P226"/>
    <mergeCell ref="S240:S242"/>
    <mergeCell ref="W220:W222"/>
    <mergeCell ref="W243:W245"/>
    <mergeCell ref="AB230:AB232"/>
    <mergeCell ref="X230:X232"/>
    <mergeCell ref="Y230:Y232"/>
    <mergeCell ref="Z230:Z232"/>
    <mergeCell ref="AA230:AA232"/>
    <mergeCell ref="O230:O232"/>
    <mergeCell ref="Q227:Q229"/>
    <mergeCell ref="R227:R229"/>
    <mergeCell ref="S230:S232"/>
    <mergeCell ref="T230:T232"/>
    <mergeCell ref="U230:U232"/>
    <mergeCell ref="P230:P232"/>
    <mergeCell ref="V230:V232"/>
    <mergeCell ref="AE233:AE235"/>
    <mergeCell ref="O220:O222"/>
    <mergeCell ref="Q212:Q214"/>
    <mergeCell ref="Q215:Q217"/>
    <mergeCell ref="S206:S207"/>
    <mergeCell ref="N206:N207"/>
    <mergeCell ref="O206:O207"/>
    <mergeCell ref="AH220:AH222"/>
    <mergeCell ref="P203:P205"/>
    <mergeCell ref="V212:V214"/>
    <mergeCell ref="Z212:Z214"/>
    <mergeCell ref="P212:P214"/>
    <mergeCell ref="R209:R211"/>
    <mergeCell ref="R212:R214"/>
    <mergeCell ref="S212:S214"/>
    <mergeCell ref="AC212:AC214"/>
    <mergeCell ref="Y215:Y217"/>
    <mergeCell ref="AG230:AG232"/>
    <mergeCell ref="AG227:AG229"/>
    <mergeCell ref="AE215:AE217"/>
    <mergeCell ref="AD227:AD229"/>
    <mergeCell ref="W223:W226"/>
    <mergeCell ref="V223:V226"/>
    <mergeCell ref="AE223:AE226"/>
    <mergeCell ref="AH199:AH202"/>
    <mergeCell ref="AH192:AH194"/>
    <mergeCell ref="AF227:AF229"/>
    <mergeCell ref="Q203:Q205"/>
    <mergeCell ref="AG220:AG222"/>
    <mergeCell ref="R203:R205"/>
    <mergeCell ref="S203:S205"/>
    <mergeCell ref="AA199:AA202"/>
    <mergeCell ref="AE218:AE219"/>
    <mergeCell ref="U212:U214"/>
    <mergeCell ref="Z223:Z226"/>
    <mergeCell ref="AD218:AD219"/>
    <mergeCell ref="T218:T219"/>
    <mergeCell ref="P209:P211"/>
    <mergeCell ref="AA220:AA222"/>
    <mergeCell ref="AC223:AC226"/>
    <mergeCell ref="AB220:AB222"/>
    <mergeCell ref="R230:R232"/>
    <mergeCell ref="X220:X222"/>
    <mergeCell ref="Y220:Y222"/>
    <mergeCell ref="T215:T217"/>
    <mergeCell ref="T209:T211"/>
    <mergeCell ref="U209:U211"/>
    <mergeCell ref="W212:W214"/>
    <mergeCell ref="X212:X214"/>
    <mergeCell ref="U223:U226"/>
    <mergeCell ref="AE220:AE222"/>
    <mergeCell ref="AF212:AF214"/>
    <mergeCell ref="AG212:AG214"/>
    <mergeCell ref="AC218:AC219"/>
    <mergeCell ref="P227:P229"/>
    <mergeCell ref="T220:T222"/>
    <mergeCell ref="U220:U222"/>
    <mergeCell ref="Y218:Y219"/>
    <mergeCell ref="Z218:Z219"/>
    <mergeCell ref="AB218:AB219"/>
    <mergeCell ref="N227:N229"/>
    <mergeCell ref="N223:N226"/>
    <mergeCell ref="AC230:AC232"/>
    <mergeCell ref="H192:H194"/>
    <mergeCell ref="AA212:AA214"/>
    <mergeCell ref="AB212:AB214"/>
    <mergeCell ref="AF182:AF184"/>
    <mergeCell ref="Y192:Y194"/>
    <mergeCell ref="X176:X178"/>
    <mergeCell ref="I192:I194"/>
    <mergeCell ref="AD209:AD211"/>
    <mergeCell ref="AE209:AE211"/>
    <mergeCell ref="AE199:AE202"/>
    <mergeCell ref="X215:X217"/>
    <mergeCell ref="O209:O211"/>
    <mergeCell ref="O215:O217"/>
    <mergeCell ref="AB209:AB211"/>
    <mergeCell ref="AC209:AC211"/>
    <mergeCell ref="N212:N214"/>
    <mergeCell ref="O189:O191"/>
    <mergeCell ref="AD212:AD214"/>
    <mergeCell ref="S223:S226"/>
    <mergeCell ref="Q195:Q198"/>
    <mergeCell ref="R195:R198"/>
    <mergeCell ref="Z195:Z198"/>
    <mergeCell ref="AA218:AA219"/>
    <mergeCell ref="AD189:AD191"/>
    <mergeCell ref="X189:X191"/>
    <mergeCell ref="Y189:Y191"/>
    <mergeCell ref="V195:V198"/>
    <mergeCell ref="W195:W198"/>
    <mergeCell ref="AA209:AA211"/>
    <mergeCell ref="R192:R194"/>
    <mergeCell ref="Q218:Q219"/>
    <mergeCell ref="Q209:Q211"/>
    <mergeCell ref="AF209:AF211"/>
    <mergeCell ref="R218:R219"/>
    <mergeCell ref="R220:R222"/>
    <mergeCell ref="AB223:AB226"/>
    <mergeCell ref="O223:O226"/>
    <mergeCell ref="AE192:AE194"/>
    <mergeCell ref="AC199:AC202"/>
    <mergeCell ref="AF192:AF194"/>
    <mergeCell ref="Q206:Q207"/>
    <mergeCell ref="R206:R207"/>
    <mergeCell ref="X199:X202"/>
    <mergeCell ref="O199:O202"/>
    <mergeCell ref="O203:O205"/>
    <mergeCell ref="T223:T226"/>
    <mergeCell ref="S192:S194"/>
    <mergeCell ref="O212:O214"/>
    <mergeCell ref="T195:T198"/>
    <mergeCell ref="R215:R217"/>
    <mergeCell ref="V189:V191"/>
    <mergeCell ref="W189:W191"/>
    <mergeCell ref="Z189:Z191"/>
    <mergeCell ref="AA189:AA191"/>
    <mergeCell ref="U215:U217"/>
    <mergeCell ref="V218:V219"/>
    <mergeCell ref="W218:W219"/>
    <mergeCell ref="W215:W217"/>
    <mergeCell ref="Z215:Z217"/>
    <mergeCell ref="V220:V222"/>
    <mergeCell ref="AC195:AC198"/>
    <mergeCell ref="P218:P219"/>
    <mergeCell ref="V215:V217"/>
    <mergeCell ref="AA223:AA226"/>
    <mergeCell ref="M218:M219"/>
    <mergeCell ref="T176:T178"/>
    <mergeCell ref="T212:T214"/>
    <mergeCell ref="O176:O178"/>
    <mergeCell ref="Q176:Q178"/>
    <mergeCell ref="R176:R178"/>
    <mergeCell ref="S176:S178"/>
    <mergeCell ref="W176:W178"/>
    <mergeCell ref="J218:J219"/>
    <mergeCell ref="K218:K219"/>
    <mergeCell ref="L218:L219"/>
    <mergeCell ref="AB189:AB191"/>
    <mergeCell ref="AC192:AC194"/>
    <mergeCell ref="AA185:AA186"/>
    <mergeCell ref="AC185:AC186"/>
    <mergeCell ref="Z182:Z184"/>
    <mergeCell ref="AC182:AC184"/>
    <mergeCell ref="Z192:Z194"/>
    <mergeCell ref="AB215:AB217"/>
    <mergeCell ref="AA182:AA184"/>
    <mergeCell ref="AB182:AB184"/>
    <mergeCell ref="AA179:AA181"/>
    <mergeCell ref="Z185:Z186"/>
    <mergeCell ref="W199:W202"/>
    <mergeCell ref="U182:U184"/>
    <mergeCell ref="V182:V184"/>
    <mergeCell ref="P185:P186"/>
    <mergeCell ref="Q185:Q186"/>
    <mergeCell ref="AC215:AC217"/>
    <mergeCell ref="AC179:AC181"/>
    <mergeCell ref="N199:N202"/>
    <mergeCell ref="N218:N219"/>
    <mergeCell ref="O218:O219"/>
    <mergeCell ref="O195:O198"/>
    <mergeCell ref="Y176:Y178"/>
    <mergeCell ref="P189:P191"/>
    <mergeCell ref="AB185:AB186"/>
    <mergeCell ref="P176:P178"/>
    <mergeCell ref="Z176:Z178"/>
    <mergeCell ref="AA176:AA178"/>
    <mergeCell ref="AA215:AA217"/>
    <mergeCell ref="AC176:AC178"/>
    <mergeCell ref="AB199:AB202"/>
    <mergeCell ref="Y182:Y184"/>
    <mergeCell ref="V185:V186"/>
    <mergeCell ref="W185:W186"/>
    <mergeCell ref="X185:X186"/>
    <mergeCell ref="V209:V211"/>
    <mergeCell ref="W209:W211"/>
    <mergeCell ref="AA206:AA207"/>
    <mergeCell ref="AB206:AB207"/>
    <mergeCell ref="S218:S219"/>
    <mergeCell ref="H203:H205"/>
    <mergeCell ref="R189:R191"/>
    <mergeCell ref="S189:S191"/>
    <mergeCell ref="T189:T191"/>
    <mergeCell ref="V179:V181"/>
    <mergeCell ref="N209:N211"/>
    <mergeCell ref="O162:O164"/>
    <mergeCell ref="O159:O161"/>
    <mergeCell ref="R185:R186"/>
    <mergeCell ref="Q179:Q181"/>
    <mergeCell ref="R179:R181"/>
    <mergeCell ref="S166:S167"/>
    <mergeCell ref="T166:T167"/>
    <mergeCell ref="U166:U167"/>
    <mergeCell ref="W179:W181"/>
    <mergeCell ref="T192:T194"/>
    <mergeCell ref="X179:X181"/>
    <mergeCell ref="P206:P207"/>
    <mergeCell ref="S215:S217"/>
    <mergeCell ref="P195:P198"/>
    <mergeCell ref="T199:T202"/>
    <mergeCell ref="V199:V202"/>
    <mergeCell ref="T162:T164"/>
    <mergeCell ref="W162:W164"/>
    <mergeCell ref="Q182:Q184"/>
    <mergeCell ref="R182:R184"/>
    <mergeCell ref="S182:S184"/>
    <mergeCell ref="T182:T184"/>
    <mergeCell ref="X192:X194"/>
    <mergeCell ref="N182:N184"/>
    <mergeCell ref="Z179:Z181"/>
    <mergeCell ref="N179:N181"/>
    <mergeCell ref="O168:O171"/>
    <mergeCell ref="W192:W194"/>
    <mergeCell ref="U199:U202"/>
    <mergeCell ref="S195:S198"/>
    <mergeCell ref="Y212:Y214"/>
    <mergeCell ref="Y199:Y202"/>
    <mergeCell ref="Z199:Z202"/>
    <mergeCell ref="Z209:Z211"/>
    <mergeCell ref="Z162:Z164"/>
    <mergeCell ref="S209:S211"/>
    <mergeCell ref="Y209:Y211"/>
    <mergeCell ref="Q189:Q191"/>
    <mergeCell ref="X168:X171"/>
    <mergeCell ref="N185:N186"/>
    <mergeCell ref="P215:P217"/>
    <mergeCell ref="N192:N194"/>
    <mergeCell ref="O192:O194"/>
    <mergeCell ref="N189:N191"/>
    <mergeCell ref="I215:I217"/>
    <mergeCell ref="H209:H211"/>
    <mergeCell ref="X195:X198"/>
    <mergeCell ref="Y195:Y198"/>
    <mergeCell ref="V192:V194"/>
    <mergeCell ref="H206:H207"/>
    <mergeCell ref="I206:I207"/>
    <mergeCell ref="N203:N205"/>
    <mergeCell ref="U189:U191"/>
    <mergeCell ref="Q192:Q194"/>
    <mergeCell ref="Y162:Y164"/>
    <mergeCell ref="U195:U198"/>
    <mergeCell ref="U192:U194"/>
    <mergeCell ref="X209:X211"/>
    <mergeCell ref="P168:P171"/>
    <mergeCell ref="Q168:Q171"/>
    <mergeCell ref="R168:R171"/>
    <mergeCell ref="Y149:Y151"/>
    <mergeCell ref="G94:G96"/>
    <mergeCell ref="B94:B96"/>
    <mergeCell ref="B97:B99"/>
    <mergeCell ref="C145:C148"/>
    <mergeCell ref="I145:I148"/>
    <mergeCell ref="G185:G186"/>
    <mergeCell ref="T185:T186"/>
    <mergeCell ref="U185:U186"/>
    <mergeCell ref="O185:O186"/>
    <mergeCell ref="O117:O119"/>
    <mergeCell ref="P117:P119"/>
    <mergeCell ref="Q117:Q119"/>
    <mergeCell ref="R138:R139"/>
    <mergeCell ref="S138:S139"/>
    <mergeCell ref="T138:T139"/>
    <mergeCell ref="U138:U139"/>
    <mergeCell ref="O135:O137"/>
    <mergeCell ref="T145:T148"/>
    <mergeCell ref="U145:U148"/>
    <mergeCell ref="O152:O155"/>
    <mergeCell ref="O149:O151"/>
    <mergeCell ref="Q135:Q137"/>
    <mergeCell ref="Q145:Q148"/>
    <mergeCell ref="R145:R148"/>
    <mergeCell ref="S145:S148"/>
    <mergeCell ref="R141:R144"/>
    <mergeCell ref="T107:T109"/>
    <mergeCell ref="Q107:Q109"/>
    <mergeCell ref="N135:N137"/>
    <mergeCell ref="R135:R137"/>
    <mergeCell ref="S135:S137"/>
    <mergeCell ref="V129:V131"/>
    <mergeCell ref="X132:X134"/>
    <mergeCell ref="T132:T134"/>
    <mergeCell ref="B123:B125"/>
    <mergeCell ref="C123:C125"/>
    <mergeCell ref="D123:D125"/>
    <mergeCell ref="E123:E125"/>
    <mergeCell ref="F123:F125"/>
    <mergeCell ref="G123:G125"/>
    <mergeCell ref="H123:H125"/>
    <mergeCell ref="B172:B175"/>
    <mergeCell ref="C172:C175"/>
    <mergeCell ref="D172:D175"/>
    <mergeCell ref="E172:E175"/>
    <mergeCell ref="F172:F175"/>
    <mergeCell ref="E138:E139"/>
    <mergeCell ref="F138:F139"/>
    <mergeCell ref="P159:P161"/>
    <mergeCell ref="Q159:Q161"/>
    <mergeCell ref="R159:R161"/>
    <mergeCell ref="S159:S161"/>
    <mergeCell ref="H185:H186"/>
    <mergeCell ref="B162:B164"/>
    <mergeCell ref="C162:C164"/>
    <mergeCell ref="D162:D164"/>
    <mergeCell ref="E162:E164"/>
    <mergeCell ref="P135:P137"/>
    <mergeCell ref="B135:B137"/>
    <mergeCell ref="C135:C137"/>
    <mergeCell ref="AG132:AG134"/>
    <mergeCell ref="H117:H119"/>
    <mergeCell ref="I117:I119"/>
    <mergeCell ref="N117:N119"/>
    <mergeCell ref="AC117:AC119"/>
    <mergeCell ref="AD117:AD119"/>
    <mergeCell ref="AE117:AE119"/>
    <mergeCell ref="AF117:AF119"/>
    <mergeCell ref="AG117:AG119"/>
    <mergeCell ref="AH117:AH119"/>
    <mergeCell ref="B117:B119"/>
    <mergeCell ref="C117:C119"/>
    <mergeCell ref="D117:D119"/>
    <mergeCell ref="E117:E119"/>
    <mergeCell ref="F117:F119"/>
    <mergeCell ref="G117:G119"/>
    <mergeCell ref="N94:N96"/>
    <mergeCell ref="H103:H106"/>
    <mergeCell ref="I94:I96"/>
    <mergeCell ref="Y113:Y116"/>
    <mergeCell ref="Z113:Z116"/>
    <mergeCell ref="Y100:Y102"/>
    <mergeCell ref="Y94:Y96"/>
    <mergeCell ref="R129:R131"/>
    <mergeCell ref="S129:S131"/>
    <mergeCell ref="AF132:AF134"/>
    <mergeCell ref="AE132:AE134"/>
    <mergeCell ref="AG113:AG116"/>
    <mergeCell ref="Q129:Q131"/>
    <mergeCell ref="AA113:AA116"/>
    <mergeCell ref="AB113:AB116"/>
    <mergeCell ref="AC113:AC116"/>
    <mergeCell ref="AD113:AD116"/>
    <mergeCell ref="AE113:AE116"/>
    <mergeCell ref="AF113:AF116"/>
    <mergeCell ref="S97:S99"/>
    <mergeCell ref="B107:B109"/>
    <mergeCell ref="C107:C109"/>
    <mergeCell ref="X117:X119"/>
    <mergeCell ref="X103:X106"/>
    <mergeCell ref="O129:O131"/>
    <mergeCell ref="D113:D116"/>
    <mergeCell ref="R120:R122"/>
    <mergeCell ref="S120:S122"/>
    <mergeCell ref="T120:T122"/>
    <mergeCell ref="U120:U122"/>
    <mergeCell ref="G97:G99"/>
    <mergeCell ref="D107:D109"/>
    <mergeCell ref="F97:F99"/>
    <mergeCell ref="U107:U109"/>
    <mergeCell ref="C97:C99"/>
    <mergeCell ref="D97:D99"/>
    <mergeCell ref="E107:E109"/>
    <mergeCell ref="F107:F109"/>
    <mergeCell ref="G107:G109"/>
    <mergeCell ref="D103:D106"/>
    <mergeCell ref="E103:E106"/>
    <mergeCell ref="F103:F106"/>
    <mergeCell ref="G103:G106"/>
    <mergeCell ref="D94:D96"/>
    <mergeCell ref="AB120:AB122"/>
    <mergeCell ref="AC120:AC122"/>
    <mergeCell ref="AD120:AD122"/>
    <mergeCell ref="I129:I131"/>
    <mergeCell ref="AG185:AG186"/>
    <mergeCell ref="X141:X144"/>
    <mergeCell ref="AF176:AF178"/>
    <mergeCell ref="AD176:AD178"/>
    <mergeCell ref="AG176:AG178"/>
    <mergeCell ref="I159:I161"/>
    <mergeCell ref="S132:S134"/>
    <mergeCell ref="U132:U134"/>
    <mergeCell ref="D176:D178"/>
    <mergeCell ref="B156:B158"/>
    <mergeCell ref="N176:N178"/>
    <mergeCell ref="J168:J169"/>
    <mergeCell ref="B182:B184"/>
    <mergeCell ref="C182:C184"/>
    <mergeCell ref="D182:D184"/>
    <mergeCell ref="E182:E184"/>
    <mergeCell ref="E185:E186"/>
    <mergeCell ref="H149:H151"/>
    <mergeCell ref="I103:I106"/>
    <mergeCell ref="E113:E116"/>
    <mergeCell ref="X120:X122"/>
    <mergeCell ref="N100:N102"/>
    <mergeCell ref="H97:H99"/>
    <mergeCell ref="I97:I99"/>
    <mergeCell ref="N97:N99"/>
    <mergeCell ref="O97:O99"/>
    <mergeCell ref="P97:P99"/>
    <mergeCell ref="X100:X102"/>
    <mergeCell ref="H132:H134"/>
    <mergeCell ref="I132:I134"/>
    <mergeCell ref="X379:X381"/>
    <mergeCell ref="AA243:AA245"/>
    <mergeCell ref="AH227:AH229"/>
    <mergeCell ref="AB227:AB229"/>
    <mergeCell ref="AC240:AC242"/>
    <mergeCell ref="AC227:AC229"/>
    <mergeCell ref="Y223:Y226"/>
    <mergeCell ref="S179:S181"/>
    <mergeCell ref="AD182:AD184"/>
    <mergeCell ref="AE182:AE184"/>
    <mergeCell ref="X182:X184"/>
    <mergeCell ref="AF363:AF365"/>
    <mergeCell ref="AG363:AG365"/>
    <mergeCell ref="AG357:AG359"/>
    <mergeCell ref="AE291:AE293"/>
    <mergeCell ref="AA354:AA356"/>
    <mergeCell ref="Z332:Z334"/>
    <mergeCell ref="AF316:AF318"/>
    <mergeCell ref="AA272:AA274"/>
    <mergeCell ref="AB272:AB274"/>
    <mergeCell ref="X282:X284"/>
    <mergeCell ref="AE246:AE249"/>
    <mergeCell ref="AB269:AB271"/>
    <mergeCell ref="AC269:AC271"/>
    <mergeCell ref="AD269:AD271"/>
    <mergeCell ref="AE269:AE271"/>
    <mergeCell ref="AF269:AF271"/>
    <mergeCell ref="U269:U271"/>
    <mergeCell ref="Z379:Z381"/>
    <mergeCell ref="AA262:AA264"/>
    <mergeCell ref="AB262:AB264"/>
    <mergeCell ref="AF285:AF287"/>
    <mergeCell ref="V243:V245"/>
    <mergeCell ref="AG240:AG242"/>
    <mergeCell ref="AE185:AE186"/>
    <mergeCell ref="AF179:AF181"/>
    <mergeCell ref="Z132:Z134"/>
    <mergeCell ref="Y132:Y134"/>
    <mergeCell ref="W129:W131"/>
    <mergeCell ref="W135:W137"/>
    <mergeCell ref="X135:X137"/>
    <mergeCell ref="W138:W139"/>
    <mergeCell ref="X145:X148"/>
    <mergeCell ref="Y145:Y148"/>
    <mergeCell ref="Z145:Z148"/>
    <mergeCell ref="AB141:AB144"/>
    <mergeCell ref="AA145:AA148"/>
    <mergeCell ref="AB145:AB148"/>
    <mergeCell ref="X152:X155"/>
    <mergeCell ref="V138:V139"/>
    <mergeCell ref="G132:G134"/>
    <mergeCell ref="K145:K146"/>
    <mergeCell ref="L145:L146"/>
    <mergeCell ref="W141:W144"/>
    <mergeCell ref="AA141:AA144"/>
    <mergeCell ref="Z141:Z144"/>
    <mergeCell ref="V141:V144"/>
    <mergeCell ref="Y141:Y144"/>
    <mergeCell ref="AE138:AE139"/>
    <mergeCell ref="AB135:AB137"/>
    <mergeCell ref="AC135:AC137"/>
    <mergeCell ref="Y138:Y139"/>
    <mergeCell ref="AA162:AA164"/>
    <mergeCell ref="Q162:Q164"/>
    <mergeCell ref="U162:U164"/>
    <mergeCell ref="P162:P164"/>
    <mergeCell ref="S185:S186"/>
    <mergeCell ref="O179:O181"/>
    <mergeCell ref="O182:O184"/>
    <mergeCell ref="P182:P184"/>
    <mergeCell ref="N166:N167"/>
    <mergeCell ref="O166:O167"/>
    <mergeCell ref="P166:P167"/>
    <mergeCell ref="Q166:Q167"/>
    <mergeCell ref="R166:R167"/>
    <mergeCell ref="Y168:Y171"/>
    <mergeCell ref="Q132:Q134"/>
    <mergeCell ref="W132:W134"/>
    <mergeCell ref="AB168:AB171"/>
    <mergeCell ref="Q141:Q144"/>
    <mergeCell ref="O145:O148"/>
    <mergeCell ref="N145:N148"/>
    <mergeCell ref="O141:O144"/>
    <mergeCell ref="P138:P139"/>
    <mergeCell ref="Q138:Q139"/>
    <mergeCell ref="O132:O134"/>
    <mergeCell ref="P132:P134"/>
    <mergeCell ref="T135:T137"/>
    <mergeCell ref="X138:X139"/>
    <mergeCell ref="U135:U137"/>
    <mergeCell ref="U179:U181"/>
    <mergeCell ref="Q149:Q151"/>
    <mergeCell ref="P179:P181"/>
    <mergeCell ref="Q152:Q155"/>
    <mergeCell ref="W182:W184"/>
    <mergeCell ref="R152:R155"/>
    <mergeCell ref="Y179:Y181"/>
    <mergeCell ref="H166:H167"/>
    <mergeCell ref="F227:F229"/>
    <mergeCell ref="K250:K251"/>
    <mergeCell ref="O236:O239"/>
    <mergeCell ref="P236:P239"/>
    <mergeCell ref="Q236:Q239"/>
    <mergeCell ref="R236:R239"/>
    <mergeCell ref="S236:S239"/>
    <mergeCell ref="I166:I167"/>
    <mergeCell ref="T149:T151"/>
    <mergeCell ref="Y185:Y186"/>
    <mergeCell ref="Y159:Y161"/>
    <mergeCell ref="Z159:Z161"/>
    <mergeCell ref="AB179:AB181"/>
    <mergeCell ref="N156:N158"/>
    <mergeCell ref="R162:R164"/>
    <mergeCell ref="S162:S164"/>
    <mergeCell ref="N149:N151"/>
    <mergeCell ref="S156:S158"/>
    <mergeCell ref="N162:N164"/>
    <mergeCell ref="T179:T181"/>
    <mergeCell ref="P199:P202"/>
    <mergeCell ref="Q199:Q202"/>
    <mergeCell ref="R199:R202"/>
    <mergeCell ref="S199:S202"/>
    <mergeCell ref="AH166:AH167"/>
    <mergeCell ref="AH152:AH155"/>
    <mergeCell ref="Z149:Z151"/>
    <mergeCell ref="V162:V164"/>
    <mergeCell ref="X162:X164"/>
    <mergeCell ref="W156:W158"/>
    <mergeCell ref="V166:V167"/>
    <mergeCell ref="W166:W167"/>
    <mergeCell ref="X166:X167"/>
    <mergeCell ref="Y166:Y167"/>
    <mergeCell ref="Z166:Z167"/>
    <mergeCell ref="AA166:AA167"/>
    <mergeCell ref="AB166:AB167"/>
    <mergeCell ref="AC166:AC167"/>
    <mergeCell ref="AD166:AD167"/>
    <mergeCell ref="AF189:AF191"/>
    <mergeCell ref="P149:P151"/>
    <mergeCell ref="W227:W229"/>
    <mergeCell ref="U227:U229"/>
    <mergeCell ref="AE166:AE167"/>
    <mergeCell ref="AF166:AF167"/>
    <mergeCell ref="AG166:AG167"/>
    <mergeCell ref="J159:J160"/>
    <mergeCell ref="K159:K160"/>
    <mergeCell ref="L159:L160"/>
    <mergeCell ref="F162:F164"/>
    <mergeCell ref="G162:G164"/>
    <mergeCell ref="T168:T171"/>
    <mergeCell ref="P192:P194"/>
    <mergeCell ref="U176:U178"/>
    <mergeCell ref="V176:V178"/>
    <mergeCell ref="T159:T161"/>
    <mergeCell ref="U168:U171"/>
    <mergeCell ref="V168:V171"/>
    <mergeCell ref="W168:W171"/>
    <mergeCell ref="AD192:AD194"/>
    <mergeCell ref="Z168:Z171"/>
    <mergeCell ref="U240:U242"/>
    <mergeCell ref="V240:V242"/>
    <mergeCell ref="X240:X242"/>
    <mergeCell ref="Y282:Y284"/>
    <mergeCell ref="W332:W334"/>
    <mergeCell ref="AA301:AA303"/>
    <mergeCell ref="V348:V350"/>
    <mergeCell ref="W348:W350"/>
    <mergeCell ref="X348:X350"/>
    <mergeCell ref="Y348:Y350"/>
    <mergeCell ref="Z348:Z350"/>
    <mergeCell ref="V325:V328"/>
    <mergeCell ref="W259:W261"/>
    <mergeCell ref="AB298:AB300"/>
    <mergeCell ref="AA341:AA344"/>
    <mergeCell ref="X335:X337"/>
    <mergeCell ref="W338:W340"/>
    <mergeCell ref="AA363:AA365"/>
    <mergeCell ref="V275:V278"/>
    <mergeCell ref="W275:W278"/>
    <mergeCell ref="X275:X278"/>
    <mergeCell ref="Y275:Y278"/>
    <mergeCell ref="Z275:Z278"/>
    <mergeCell ref="AA275:AA278"/>
    <mergeCell ref="AB275:AB278"/>
    <mergeCell ref="W269:W271"/>
    <mergeCell ref="X269:X271"/>
    <mergeCell ref="Y269:Y271"/>
    <mergeCell ref="Z269:Z271"/>
    <mergeCell ref="AA269:AA271"/>
    <mergeCell ref="W279:W281"/>
    <mergeCell ref="Z304:Z305"/>
    <mergeCell ref="AA304:AA305"/>
    <mergeCell ref="V309:V312"/>
    <mergeCell ref="AA259:AA261"/>
    <mergeCell ref="AA316:AA318"/>
    <mergeCell ref="Z325:Z328"/>
    <mergeCell ref="X301:X303"/>
    <mergeCell ref="X341:X344"/>
    <mergeCell ref="Y341:Y344"/>
    <mergeCell ref="Z341:Z344"/>
    <mergeCell ref="X354:X356"/>
    <mergeCell ref="Y329:Y331"/>
    <mergeCell ref="X298:X300"/>
    <mergeCell ref="Z291:Z293"/>
    <mergeCell ref="V322:V324"/>
    <mergeCell ref="V335:V337"/>
    <mergeCell ref="AA306:AA308"/>
    <mergeCell ref="AA351:AA353"/>
    <mergeCell ref="AB253:AB255"/>
    <mergeCell ref="X259:X261"/>
    <mergeCell ref="AB360:AB362"/>
    <mergeCell ref="AH411:AH413"/>
    <mergeCell ref="AH417:AH419"/>
    <mergeCell ref="AH408:AH410"/>
    <mergeCell ref="W322:W324"/>
    <mergeCell ref="AA325:AA328"/>
    <mergeCell ref="AA366:AA368"/>
    <mergeCell ref="AC376:AC378"/>
    <mergeCell ref="Z382:Z384"/>
    <mergeCell ref="AC373:AC375"/>
    <mergeCell ref="AH395:AH397"/>
    <mergeCell ref="AH385:AH387"/>
    <mergeCell ref="AH405:AH407"/>
    <mergeCell ref="AJ391:AJ394"/>
    <mergeCell ref="AJ385:AJ387"/>
    <mergeCell ref="AC265:AC268"/>
    <mergeCell ref="AB256:AB258"/>
    <mergeCell ref="AC360:AC362"/>
    <mergeCell ref="AC332:AC334"/>
    <mergeCell ref="AB341:AB344"/>
    <mergeCell ref="X357:X359"/>
    <mergeCell ref="Z256:Z258"/>
    <mergeCell ref="V269:V271"/>
    <mergeCell ref="AC259:AC261"/>
    <mergeCell ref="Y363:Y365"/>
    <mergeCell ref="V363:V365"/>
    <mergeCell ref="W363:W365"/>
    <mergeCell ref="Y279:Y281"/>
    <mergeCell ref="Z279:Z281"/>
    <mergeCell ref="AA279:AA281"/>
    <mergeCell ref="AB279:AB281"/>
    <mergeCell ref="AC279:AC281"/>
    <mergeCell ref="Z329:Z331"/>
    <mergeCell ref="Y319:Y321"/>
    <mergeCell ref="W345:W347"/>
    <mergeCell ref="X345:X347"/>
    <mergeCell ref="AA348:AA350"/>
    <mergeCell ref="X325:X328"/>
    <mergeCell ref="AA282:AA284"/>
    <mergeCell ref="V338:V340"/>
    <mergeCell ref="V351:V353"/>
    <mergeCell ref="AC316:AC318"/>
    <mergeCell ref="X288:X290"/>
    <mergeCell ref="Y288:Y290"/>
    <mergeCell ref="AC294:AC297"/>
    <mergeCell ref="Z357:Z359"/>
    <mergeCell ref="AA357:AA359"/>
    <mergeCell ref="Y306:Y308"/>
    <mergeCell ref="AC357:AC359"/>
    <mergeCell ref="X294:X297"/>
    <mergeCell ref="Y256:Y258"/>
    <mergeCell ref="AC351:AC353"/>
    <mergeCell ref="AB417:AB419"/>
    <mergeCell ref="AE411:AE413"/>
    <mergeCell ref="AA376:AA378"/>
    <mergeCell ref="Z388:Z390"/>
    <mergeCell ref="W385:W387"/>
    <mergeCell ref="AC325:AC328"/>
    <mergeCell ref="AD304:AD305"/>
    <mergeCell ref="AB294:AB297"/>
    <mergeCell ref="AB316:AB318"/>
    <mergeCell ref="Y360:Y362"/>
    <mergeCell ref="AG420:AG422"/>
    <mergeCell ref="AE376:AE378"/>
    <mergeCell ref="AF306:AF308"/>
    <mergeCell ref="AG306:AG308"/>
    <mergeCell ref="AG376:AG378"/>
    <mergeCell ref="X420:X422"/>
    <mergeCell ref="AF294:AF297"/>
    <mergeCell ref="W411:W413"/>
    <mergeCell ref="Y385:Y387"/>
    <mergeCell ref="Z385:Z387"/>
    <mergeCell ref="AC382:AC384"/>
    <mergeCell ref="AB382:AB384"/>
    <mergeCell ref="AD388:AD390"/>
    <mergeCell ref="AD382:AD384"/>
    <mergeCell ref="AE348:AE350"/>
    <mergeCell ref="AC369:AC372"/>
    <mergeCell ref="AG395:AG397"/>
    <mergeCell ref="AJ388:AJ390"/>
    <mergeCell ref="AF338:AF340"/>
    <mergeCell ref="AG338:AG340"/>
    <mergeCell ref="AJ341:AJ344"/>
    <mergeCell ref="AG366:AG368"/>
    <mergeCell ref="AH382:AH384"/>
    <mergeCell ref="AJ408:AJ410"/>
    <mergeCell ref="AH414:AH416"/>
    <mergeCell ref="AI357:AI359"/>
    <mergeCell ref="AJ357:AJ359"/>
    <mergeCell ref="AF408:AF410"/>
    <mergeCell ref="AF395:AF397"/>
    <mergeCell ref="AI391:AI394"/>
    <mergeCell ref="AF388:AF390"/>
    <mergeCell ref="AF398:AF400"/>
    <mergeCell ref="AF379:AF381"/>
    <mergeCell ref="AH335:AH337"/>
    <mergeCell ref="AJ373:AJ375"/>
    <mergeCell ref="AI395:AI397"/>
    <mergeCell ref="AG369:AG372"/>
    <mergeCell ref="AF376:AF378"/>
    <mergeCell ref="AH332:AH334"/>
    <mergeCell ref="AF335:AF337"/>
    <mergeCell ref="AI385:AI387"/>
    <mergeCell ref="AI379:AI381"/>
    <mergeCell ref="AB377:AB378"/>
    <mergeCell ref="Z376:Z378"/>
    <mergeCell ref="AD379:AD381"/>
    <mergeCell ref="AG354:AG356"/>
    <mergeCell ref="AD363:AD365"/>
    <mergeCell ref="AD345:AD347"/>
    <mergeCell ref="AE345:AE347"/>
    <mergeCell ref="AF345:AF347"/>
    <mergeCell ref="AJ366:AJ368"/>
    <mergeCell ref="AJ360:AJ362"/>
    <mergeCell ref="AD395:AD397"/>
    <mergeCell ref="AE395:AE397"/>
    <mergeCell ref="AD335:AD337"/>
    <mergeCell ref="AE357:AE359"/>
    <mergeCell ref="AA373:AA375"/>
    <mergeCell ref="W366:W368"/>
    <mergeCell ref="AB369:AB372"/>
    <mergeCell ref="AB366:AB368"/>
    <mergeCell ref="AA369:AA372"/>
    <mergeCell ref="Z373:Z375"/>
    <mergeCell ref="Y391:Y394"/>
    <mergeCell ref="Z391:Z394"/>
    <mergeCell ref="AG382:AG384"/>
    <mergeCell ref="AD414:AD416"/>
    <mergeCell ref="AF405:AF407"/>
    <mergeCell ref="V395:V397"/>
    <mergeCell ref="AJ275:AJ278"/>
    <mergeCell ref="AJ313:AJ315"/>
    <mergeCell ref="AA335:AA337"/>
    <mergeCell ref="Y338:Y340"/>
    <mergeCell ref="Z338:Z340"/>
    <mergeCell ref="AA338:AA340"/>
    <mergeCell ref="AG301:AG303"/>
    <mergeCell ref="AC329:AC331"/>
    <mergeCell ref="AG316:AG318"/>
    <mergeCell ref="AI373:AI375"/>
    <mergeCell ref="AF373:AF375"/>
    <mergeCell ref="AF411:AF413"/>
    <mergeCell ref="AG411:AG413"/>
    <mergeCell ref="AH351:AH353"/>
    <mergeCell ref="AI351:AI353"/>
    <mergeCell ref="AF348:AF350"/>
    <mergeCell ref="AF360:AF362"/>
    <mergeCell ref="AG341:AG344"/>
    <mergeCell ref="AH354:AH356"/>
    <mergeCell ref="AF325:AF328"/>
    <mergeCell ref="AG408:AG410"/>
    <mergeCell ref="AJ351:AJ353"/>
    <mergeCell ref="AI376:AI378"/>
    <mergeCell ref="AG391:AG394"/>
    <mergeCell ref="AD391:AD394"/>
    <mergeCell ref="AG388:AG390"/>
    <mergeCell ref="AF385:AF387"/>
    <mergeCell ref="AD354:AD356"/>
    <mergeCell ref="AE354:AE356"/>
    <mergeCell ref="V291:V293"/>
    <mergeCell ref="V294:V297"/>
    <mergeCell ref="V298:V300"/>
    <mergeCell ref="AA391:AA394"/>
    <mergeCell ref="Y369:Y372"/>
    <mergeCell ref="AI354:AI356"/>
    <mergeCell ref="AE335:AE337"/>
    <mergeCell ref="AE325:AE328"/>
    <mergeCell ref="AE391:AE394"/>
    <mergeCell ref="V369:V372"/>
    <mergeCell ref="AD376:AD378"/>
    <mergeCell ref="AE373:AE375"/>
    <mergeCell ref="AB379:AB381"/>
    <mergeCell ref="Y376:Y378"/>
    <mergeCell ref="AC363:AC365"/>
    <mergeCell ref="AD332:AD334"/>
    <mergeCell ref="X279:X281"/>
    <mergeCell ref="AA398:AA400"/>
    <mergeCell ref="W388:W390"/>
    <mergeCell ref="X388:X390"/>
    <mergeCell ref="AA414:AA416"/>
    <mergeCell ref="AB405:AB407"/>
    <mergeCell ref="AB398:AB400"/>
    <mergeCell ref="AE408:AE410"/>
    <mergeCell ref="AF366:AF368"/>
    <mergeCell ref="AE366:AE368"/>
    <mergeCell ref="AD279:AD281"/>
    <mergeCell ref="AC348:AC350"/>
    <mergeCell ref="AG294:AG297"/>
    <mergeCell ref="AH319:AH321"/>
    <mergeCell ref="AD329:AD331"/>
    <mergeCell ref="AJ243:AJ245"/>
    <mergeCell ref="Z259:Z261"/>
    <mergeCell ref="Y262:Y264"/>
    <mergeCell ref="AJ322:AJ324"/>
    <mergeCell ref="AJ319:AJ321"/>
    <mergeCell ref="AI306:AI308"/>
    <mergeCell ref="AH288:AH290"/>
    <mergeCell ref="AH316:AH318"/>
    <mergeCell ref="AF291:AF293"/>
    <mergeCell ref="AH259:AH261"/>
    <mergeCell ref="AI240:AI242"/>
    <mergeCell ref="AG233:AG235"/>
    <mergeCell ref="AE236:AE239"/>
    <mergeCell ref="AI233:AI235"/>
    <mergeCell ref="AH256:AH258"/>
    <mergeCell ref="AG243:AG245"/>
    <mergeCell ref="AF246:AF249"/>
    <mergeCell ref="AH212:AH214"/>
    <mergeCell ref="AB195:AB198"/>
    <mergeCell ref="AF233:AF235"/>
    <mergeCell ref="AC220:AC222"/>
    <mergeCell ref="AD220:AD222"/>
    <mergeCell ref="AF220:AF222"/>
    <mergeCell ref="AE250:AE252"/>
    <mergeCell ref="AE301:AE303"/>
    <mergeCell ref="AA322:AA324"/>
    <mergeCell ref="AE212:AE214"/>
    <mergeCell ref="AE253:AE255"/>
    <mergeCell ref="Z363:Z365"/>
    <mergeCell ref="AG423:AG426"/>
    <mergeCell ref="AE398:AE400"/>
    <mergeCell ref="AF382:AF384"/>
    <mergeCell ref="AE385:AE387"/>
    <mergeCell ref="AE382:AE384"/>
    <mergeCell ref="AE405:AE407"/>
    <mergeCell ref="AE294:AE297"/>
    <mergeCell ref="AF301:AF303"/>
    <mergeCell ref="AF298:AF300"/>
    <mergeCell ref="AE338:AE340"/>
    <mergeCell ref="AC341:AC344"/>
    <mergeCell ref="AI414:AI416"/>
    <mergeCell ref="AJ414:AJ416"/>
    <mergeCell ref="AH357:AH359"/>
    <mergeCell ref="AI411:AI413"/>
    <mergeCell ref="AI408:AI410"/>
    <mergeCell ref="AH388:AH390"/>
    <mergeCell ref="AI338:AI340"/>
    <mergeCell ref="AJ363:AJ365"/>
    <mergeCell ref="AJ329:AJ331"/>
    <mergeCell ref="AJ382:AJ384"/>
    <mergeCell ref="AJ379:AJ381"/>
    <mergeCell ref="AH373:AH375"/>
    <mergeCell ref="AJ405:AJ407"/>
    <mergeCell ref="AI405:AI407"/>
    <mergeCell ref="AG373:AG375"/>
    <mergeCell ref="AH398:AH400"/>
    <mergeCell ref="AI398:AI400"/>
    <mergeCell ref="AJ398:AJ400"/>
    <mergeCell ref="AJ395:AJ397"/>
    <mergeCell ref="AG348:AG350"/>
    <mergeCell ref="AF391:AF394"/>
    <mergeCell ref="AG398:AG400"/>
    <mergeCell ref="AI363:AI365"/>
    <mergeCell ref="Y253:Y255"/>
    <mergeCell ref="AG223:AG226"/>
    <mergeCell ref="AH185:AH186"/>
    <mergeCell ref="AA294:AA297"/>
    <mergeCell ref="Y294:Y297"/>
    <mergeCell ref="Z288:Z290"/>
    <mergeCell ref="Z294:Z297"/>
    <mergeCell ref="AA291:AA293"/>
    <mergeCell ref="AA332:AA334"/>
    <mergeCell ref="AB309:AB312"/>
    <mergeCell ref="AB265:AB268"/>
    <mergeCell ref="Y304:Y305"/>
    <mergeCell ref="Y335:Y337"/>
    <mergeCell ref="AE240:AE242"/>
    <mergeCell ref="AA195:AA198"/>
    <mergeCell ref="AH182:AH184"/>
    <mergeCell ref="AG182:AG184"/>
    <mergeCell ref="AH240:AH242"/>
    <mergeCell ref="AF240:AF242"/>
    <mergeCell ref="AH230:AH232"/>
    <mergeCell ref="AE227:AE229"/>
    <mergeCell ref="AH338:AH340"/>
    <mergeCell ref="AD325:AD328"/>
    <mergeCell ref="AD246:AD249"/>
    <mergeCell ref="AA192:AA194"/>
    <mergeCell ref="AF215:AF217"/>
    <mergeCell ref="AD185:AD186"/>
    <mergeCell ref="AC233:AC235"/>
    <mergeCell ref="AD233:AD235"/>
    <mergeCell ref="AD236:AD239"/>
    <mergeCell ref="AD230:AD232"/>
    <mergeCell ref="AD243:AD245"/>
    <mergeCell ref="AJ354:AJ356"/>
    <mergeCell ref="AH360:AH362"/>
    <mergeCell ref="AI360:AI362"/>
    <mergeCell ref="AF329:AF331"/>
    <mergeCell ref="AG329:AG331"/>
    <mergeCell ref="AH329:AH331"/>
    <mergeCell ref="AD223:AD226"/>
    <mergeCell ref="AH243:AH245"/>
    <mergeCell ref="AJ223:AJ226"/>
    <mergeCell ref="AG259:AG261"/>
    <mergeCell ref="AJ220:AJ222"/>
    <mergeCell ref="AG288:AG290"/>
    <mergeCell ref="AI298:AI300"/>
    <mergeCell ref="AI230:AI232"/>
    <mergeCell ref="AJ233:AJ235"/>
    <mergeCell ref="AG236:AG239"/>
    <mergeCell ref="AJ285:AJ287"/>
    <mergeCell ref="AJ192:AJ194"/>
    <mergeCell ref="AI189:AI191"/>
    <mergeCell ref="AJ189:AJ191"/>
    <mergeCell ref="AJ294:AJ297"/>
    <mergeCell ref="AH282:AH284"/>
    <mergeCell ref="AG215:AG217"/>
    <mergeCell ref="AH215:AH217"/>
    <mergeCell ref="AE230:AE232"/>
    <mergeCell ref="AF230:AF232"/>
    <mergeCell ref="AH236:AH239"/>
    <mergeCell ref="AD195:AD198"/>
    <mergeCell ref="AE195:AE198"/>
    <mergeCell ref="AF195:AF198"/>
    <mergeCell ref="AJ227:AJ229"/>
    <mergeCell ref="AJ306:AJ308"/>
    <mergeCell ref="AG351:AG353"/>
    <mergeCell ref="AB103:AB106"/>
    <mergeCell ref="U113:U116"/>
    <mergeCell ref="V113:V116"/>
    <mergeCell ref="Y156:Y158"/>
    <mergeCell ref="Z156:Z158"/>
    <mergeCell ref="AD156:AD158"/>
    <mergeCell ref="S110:S112"/>
    <mergeCell ref="AG379:AG381"/>
    <mergeCell ref="AH363:AH365"/>
    <mergeCell ref="AJ411:AJ413"/>
    <mergeCell ref="AG414:AG416"/>
    <mergeCell ref="AH223:AH226"/>
    <mergeCell ref="AJ246:AJ249"/>
    <mergeCell ref="AJ298:AJ300"/>
    <mergeCell ref="AJ304:AJ305"/>
    <mergeCell ref="AE243:AE245"/>
    <mergeCell ref="AH291:AH293"/>
    <mergeCell ref="AE379:AE381"/>
    <mergeCell ref="AJ166:AJ167"/>
    <mergeCell ref="AJ176:AJ178"/>
    <mergeCell ref="AJ240:AJ242"/>
    <mergeCell ref="AJ230:AJ232"/>
    <mergeCell ref="AI220:AI222"/>
    <mergeCell ref="AI348:AI350"/>
    <mergeCell ref="AJ348:AJ350"/>
    <mergeCell ref="AJ282:AJ284"/>
    <mergeCell ref="AI250:AI252"/>
    <mergeCell ref="AH391:AH394"/>
    <mergeCell ref="AJ332:AJ334"/>
    <mergeCell ref="AG332:AG334"/>
    <mergeCell ref="AI325:AI328"/>
    <mergeCell ref="AI332:AI334"/>
    <mergeCell ref="AJ325:AJ328"/>
    <mergeCell ref="AH322:AH324"/>
    <mergeCell ref="AI322:AI324"/>
    <mergeCell ref="AH376:AH378"/>
    <mergeCell ref="AG360:AG362"/>
    <mergeCell ref="AE262:AE264"/>
    <mergeCell ref="AH341:AH344"/>
    <mergeCell ref="AI345:AI347"/>
    <mergeCell ref="AJ345:AJ347"/>
    <mergeCell ref="AF341:AF344"/>
    <mergeCell ref="AF322:AF324"/>
    <mergeCell ref="AI329:AI331"/>
    <mergeCell ref="AF265:AF268"/>
    <mergeCell ref="AF250:AF252"/>
    <mergeCell ref="AF354:AF356"/>
    <mergeCell ref="AH366:AH368"/>
    <mergeCell ref="AJ369:AJ372"/>
    <mergeCell ref="AI223:AI226"/>
    <mergeCell ref="AH176:AH178"/>
    <mergeCell ref="AE176:AE178"/>
    <mergeCell ref="AE189:AE191"/>
    <mergeCell ref="AH379:AH381"/>
    <mergeCell ref="AG345:AG347"/>
    <mergeCell ref="AH345:AH347"/>
    <mergeCell ref="AI366:AI368"/>
    <mergeCell ref="AH313:AH315"/>
    <mergeCell ref="AI313:AI315"/>
    <mergeCell ref="AE369:AE372"/>
    <mergeCell ref="AF369:AF372"/>
    <mergeCell ref="AE272:AE274"/>
    <mergeCell ref="AE265:AE268"/>
    <mergeCell ref="AJ376:AJ378"/>
    <mergeCell ref="AJ60:AJ64"/>
    <mergeCell ref="AJ120:AJ122"/>
    <mergeCell ref="AF107:AF109"/>
    <mergeCell ref="AA168:AA171"/>
    <mergeCell ref="AG129:AG131"/>
    <mergeCell ref="AH129:AH131"/>
    <mergeCell ref="AI78:AI80"/>
    <mergeCell ref="AC145:AC148"/>
    <mergeCell ref="AD145:AD148"/>
    <mergeCell ref="AC141:AC144"/>
    <mergeCell ref="AD141:AD144"/>
    <mergeCell ref="AA107:AA109"/>
    <mergeCell ref="AB107:AB109"/>
    <mergeCell ref="AB152:AB155"/>
    <mergeCell ref="AG107:AG109"/>
    <mergeCell ref="AJ417:AJ419"/>
    <mergeCell ref="AH233:AH235"/>
    <mergeCell ref="AG195:AG198"/>
    <mergeCell ref="AJ168:AJ171"/>
    <mergeCell ref="AF168:AF171"/>
    <mergeCell ref="AI185:AI186"/>
    <mergeCell ref="AG168:AG171"/>
    <mergeCell ref="AF185:AF186"/>
    <mergeCell ref="AH306:AH308"/>
    <mergeCell ref="AF218:AF219"/>
    <mergeCell ref="AI227:AI229"/>
    <mergeCell ref="AG218:AG219"/>
    <mergeCell ref="AI243:AI245"/>
    <mergeCell ref="AG162:AG164"/>
    <mergeCell ref="AH162:AH164"/>
    <mergeCell ref="AI162:AI164"/>
    <mergeCell ref="AC162:AC164"/>
    <mergeCell ref="AD162:AD164"/>
    <mergeCell ref="AG138:AG139"/>
    <mergeCell ref="AJ138:AJ139"/>
    <mergeCell ref="AB75:AB77"/>
    <mergeCell ref="AJ156:AJ158"/>
    <mergeCell ref="AE162:AE164"/>
    <mergeCell ref="AG149:AG151"/>
    <mergeCell ref="AE149:AE151"/>
    <mergeCell ref="AG141:AG144"/>
    <mergeCell ref="AH81:AH83"/>
    <mergeCell ref="AG103:AG106"/>
    <mergeCell ref="AH103:AH106"/>
    <mergeCell ref="AA91:AA93"/>
    <mergeCell ref="AB91:AB93"/>
    <mergeCell ref="AI138:AI139"/>
    <mergeCell ref="AB162:AB164"/>
    <mergeCell ref="AA156:AA158"/>
    <mergeCell ref="AB156:AB158"/>
    <mergeCell ref="AE145:AE148"/>
    <mergeCell ref="AF145:AF148"/>
    <mergeCell ref="AH113:AH116"/>
    <mergeCell ref="AI113:AI116"/>
    <mergeCell ref="AH94:AH96"/>
    <mergeCell ref="AE97:AE99"/>
    <mergeCell ref="AI100:AI102"/>
    <mergeCell ref="AF97:AF99"/>
    <mergeCell ref="AG97:AG99"/>
    <mergeCell ref="AC94:AC96"/>
    <mergeCell ref="AD94:AD96"/>
    <mergeCell ref="AE94:AE96"/>
    <mergeCell ref="AD132:AD134"/>
    <mergeCell ref="AG135:AG137"/>
    <mergeCell ref="AB78:AB80"/>
    <mergeCell ref="AH100:AH102"/>
    <mergeCell ref="AB100:AB102"/>
    <mergeCell ref="AF103:AF106"/>
    <mergeCell ref="AG84:AG86"/>
    <mergeCell ref="AJ162:AJ164"/>
    <mergeCell ref="AF162:AF164"/>
    <mergeCell ref="AD179:AD181"/>
    <mergeCell ref="AI166:AI167"/>
    <mergeCell ref="AI209:AI211"/>
    <mergeCell ref="AI176:AI178"/>
    <mergeCell ref="AC168:AC171"/>
    <mergeCell ref="AD168:AD171"/>
    <mergeCell ref="AE168:AE171"/>
    <mergeCell ref="AH168:AH171"/>
    <mergeCell ref="AI168:AI171"/>
    <mergeCell ref="O156:O158"/>
    <mergeCell ref="P156:P158"/>
    <mergeCell ref="U156:U158"/>
    <mergeCell ref="S168:S171"/>
    <mergeCell ref="T156:T158"/>
    <mergeCell ref="R156:R158"/>
    <mergeCell ref="U159:U161"/>
    <mergeCell ref="X156:X158"/>
    <mergeCell ref="V156:V158"/>
    <mergeCell ref="J162:J163"/>
    <mergeCell ref="P81:P83"/>
    <mergeCell ref="X81:X83"/>
    <mergeCell ref="U81:U83"/>
    <mergeCell ref="V159:V161"/>
    <mergeCell ref="W159:W161"/>
    <mergeCell ref="X159:X161"/>
    <mergeCell ref="R149:R151"/>
    <mergeCell ref="S149:S151"/>
    <mergeCell ref="Y152:Y155"/>
    <mergeCell ref="K168:K169"/>
    <mergeCell ref="J145:J146"/>
    <mergeCell ref="T84:T86"/>
    <mergeCell ref="R81:R83"/>
    <mergeCell ref="S81:S83"/>
    <mergeCell ref="U84:U86"/>
    <mergeCell ref="X87:X90"/>
    <mergeCell ref="Z94:Z96"/>
    <mergeCell ref="Z100:Z102"/>
    <mergeCell ref="Z107:Z109"/>
    <mergeCell ref="AA100:AA102"/>
    <mergeCell ref="AF156:AF158"/>
    <mergeCell ref="AJ209:AJ211"/>
    <mergeCell ref="AJ195:AJ198"/>
    <mergeCell ref="AI195:AI198"/>
    <mergeCell ref="AJ199:AJ202"/>
    <mergeCell ref="AA152:AA155"/>
    <mergeCell ref="AI84:AI86"/>
    <mergeCell ref="AI179:AI181"/>
    <mergeCell ref="AJ179:AJ181"/>
    <mergeCell ref="AJ100:AJ102"/>
    <mergeCell ref="AJ152:AJ155"/>
    <mergeCell ref="AI149:AI151"/>
    <mergeCell ref="AJ149:AJ151"/>
    <mergeCell ref="AJ113:AJ116"/>
    <mergeCell ref="AA149:AA151"/>
    <mergeCell ref="AH179:AH181"/>
    <mergeCell ref="AG179:AG181"/>
    <mergeCell ref="AA159:AA161"/>
    <mergeCell ref="AH141:AH144"/>
    <mergeCell ref="AF199:AF202"/>
    <mergeCell ref="AG199:AG202"/>
    <mergeCell ref="AC189:AC191"/>
    <mergeCell ref="AB192:AB194"/>
    <mergeCell ref="AB176:AB178"/>
    <mergeCell ref="N107:N109"/>
    <mergeCell ref="O107:O109"/>
    <mergeCell ref="P107:P109"/>
    <mergeCell ref="V107:V109"/>
    <mergeCell ref="AF94:AF96"/>
    <mergeCell ref="I81:I83"/>
    <mergeCell ref="AH91:AH93"/>
    <mergeCell ref="U87:U90"/>
    <mergeCell ref="Y103:Y106"/>
    <mergeCell ref="Z103:Z106"/>
    <mergeCell ref="AC100:AC102"/>
    <mergeCell ref="AA103:AA106"/>
    <mergeCell ref="AE100:AE102"/>
    <mergeCell ref="AC103:AC106"/>
    <mergeCell ref="AF87:AF90"/>
    <mergeCell ref="AI107:AI109"/>
    <mergeCell ref="Q156:Q158"/>
    <mergeCell ref="S152:S155"/>
    <mergeCell ref="T152:T155"/>
    <mergeCell ref="T87:T90"/>
    <mergeCell ref="AF138:AF139"/>
    <mergeCell ref="Z138:Z139"/>
    <mergeCell ref="V145:V148"/>
    <mergeCell ref="R117:R119"/>
    <mergeCell ref="S117:S119"/>
    <mergeCell ref="Z84:Z86"/>
    <mergeCell ref="H84:H86"/>
    <mergeCell ref="AG156:AG158"/>
    <mergeCell ref="S107:S109"/>
    <mergeCell ref="H107:H109"/>
    <mergeCell ref="AH149:AH151"/>
    <mergeCell ref="AB138:AB139"/>
    <mergeCell ref="AC129:AC131"/>
    <mergeCell ref="AB159:AB161"/>
    <mergeCell ref="AC159:AC161"/>
    <mergeCell ref="AI135:AI137"/>
    <mergeCell ref="AI152:AI155"/>
    <mergeCell ref="AI145:AI148"/>
    <mergeCell ref="AI159:AI161"/>
    <mergeCell ref="AI132:AI134"/>
    <mergeCell ref="AI117:AI119"/>
    <mergeCell ref="AH195:AH198"/>
    <mergeCell ref="AE141:AE144"/>
    <mergeCell ref="AD138:AD139"/>
    <mergeCell ref="AC132:AC134"/>
    <mergeCell ref="AF159:AF161"/>
    <mergeCell ref="AG159:AG161"/>
    <mergeCell ref="AH159:AH161"/>
    <mergeCell ref="AE156:AE158"/>
    <mergeCell ref="AF135:AF137"/>
    <mergeCell ref="R87:R90"/>
    <mergeCell ref="AD129:AD131"/>
    <mergeCell ref="W145:W148"/>
    <mergeCell ref="AC149:AC151"/>
    <mergeCell ref="AG152:AG155"/>
    <mergeCell ref="AD149:AD151"/>
    <mergeCell ref="AA97:AA99"/>
    <mergeCell ref="AB97:AB99"/>
    <mergeCell ref="D135:D137"/>
    <mergeCell ref="C138:C139"/>
    <mergeCell ref="D138:D139"/>
    <mergeCell ref="N138:N139"/>
    <mergeCell ref="T141:T144"/>
    <mergeCell ref="P145:P148"/>
    <mergeCell ref="P141:P144"/>
    <mergeCell ref="U141:U144"/>
    <mergeCell ref="I138:I139"/>
    <mergeCell ref="N132:N134"/>
    <mergeCell ref="AA110:AA112"/>
    <mergeCell ref="AB110:AB112"/>
    <mergeCell ref="Y135:Y137"/>
    <mergeCell ref="Z135:Z137"/>
    <mergeCell ref="AA135:AA137"/>
    <mergeCell ref="AA132:AA134"/>
    <mergeCell ref="AB132:AB134"/>
    <mergeCell ref="AB149:AB151"/>
    <mergeCell ref="AD135:AD137"/>
    <mergeCell ref="E135:E137"/>
    <mergeCell ref="W152:W155"/>
    <mergeCell ref="O138:O139"/>
    <mergeCell ref="Z152:Z155"/>
    <mergeCell ref="R113:R116"/>
    <mergeCell ref="V132:V134"/>
    <mergeCell ref="U152:U155"/>
    <mergeCell ref="V152:V155"/>
    <mergeCell ref="P152:P155"/>
    <mergeCell ref="W149:W151"/>
    <mergeCell ref="X149:X151"/>
    <mergeCell ref="U149:U151"/>
    <mergeCell ref="V149:V151"/>
    <mergeCell ref="Y110:Y112"/>
    <mergeCell ref="AA120:AA122"/>
    <mergeCell ref="Y117:Y119"/>
    <mergeCell ref="Z117:Z119"/>
    <mergeCell ref="AA117:AA119"/>
    <mergeCell ref="AB117:AB119"/>
    <mergeCell ref="C132:C134"/>
    <mergeCell ref="D132:D134"/>
    <mergeCell ref="F135:F137"/>
    <mergeCell ref="R132:R134"/>
    <mergeCell ref="C149:C151"/>
    <mergeCell ref="U129:U131"/>
    <mergeCell ref="Y129:Y131"/>
    <mergeCell ref="Z129:Z131"/>
    <mergeCell ref="V135:V137"/>
    <mergeCell ref="S141:S144"/>
    <mergeCell ref="N141:N144"/>
    <mergeCell ref="E132:E134"/>
    <mergeCell ref="F132:F134"/>
    <mergeCell ref="G129:G131"/>
    <mergeCell ref="H129:H131"/>
    <mergeCell ref="E129:E131"/>
    <mergeCell ref="F129:F131"/>
    <mergeCell ref="P129:P131"/>
    <mergeCell ref="D145:D148"/>
    <mergeCell ref="E145:E148"/>
    <mergeCell ref="H135:H137"/>
    <mergeCell ref="I135:I137"/>
    <mergeCell ref="E159:E161"/>
    <mergeCell ref="F156:F158"/>
    <mergeCell ref="I149:I151"/>
    <mergeCell ref="G156:G158"/>
    <mergeCell ref="D149:D151"/>
    <mergeCell ref="E149:E151"/>
    <mergeCell ref="T117:T119"/>
    <mergeCell ref="AD107:AD109"/>
    <mergeCell ref="AD100:AD102"/>
    <mergeCell ref="Y120:Y122"/>
    <mergeCell ref="Z120:Z122"/>
    <mergeCell ref="Z110:Z112"/>
    <mergeCell ref="V81:V83"/>
    <mergeCell ref="AE65:AE66"/>
    <mergeCell ref="AE81:AE83"/>
    <mergeCell ref="AC84:AC86"/>
    <mergeCell ref="AA81:AA83"/>
    <mergeCell ref="AE91:AE93"/>
    <mergeCell ref="AE110:AE112"/>
    <mergeCell ref="Y107:Y109"/>
    <mergeCell ref="T110:T112"/>
    <mergeCell ref="U110:U112"/>
    <mergeCell ref="V110:V112"/>
    <mergeCell ref="W110:W112"/>
    <mergeCell ref="U117:U119"/>
    <mergeCell ref="V117:V119"/>
    <mergeCell ref="W117:W119"/>
    <mergeCell ref="Q94:Q96"/>
    <mergeCell ref="AB29:AB30"/>
    <mergeCell ref="AB31:AB32"/>
    <mergeCell ref="AD31:AD32"/>
    <mergeCell ref="AE31:AE32"/>
    <mergeCell ref="Z31:Z32"/>
    <mergeCell ref="X91:X93"/>
    <mergeCell ref="X94:X96"/>
    <mergeCell ref="R94:R96"/>
    <mergeCell ref="S94:S96"/>
    <mergeCell ref="X67:X68"/>
    <mergeCell ref="S60:S64"/>
    <mergeCell ref="S56:S59"/>
    <mergeCell ref="T56:T59"/>
    <mergeCell ref="P47:P49"/>
    <mergeCell ref="D141:D144"/>
    <mergeCell ref="F113:F116"/>
    <mergeCell ref="G113:G116"/>
    <mergeCell ref="H113:H116"/>
    <mergeCell ref="T67:T68"/>
    <mergeCell ref="U67:U68"/>
    <mergeCell ref="R65:R66"/>
    <mergeCell ref="S65:S66"/>
    <mergeCell ref="T65:T66"/>
    <mergeCell ref="U65:U66"/>
    <mergeCell ref="V65:V66"/>
    <mergeCell ref="W65:W66"/>
    <mergeCell ref="T50:T52"/>
    <mergeCell ref="U44:U46"/>
    <mergeCell ref="R56:R59"/>
    <mergeCell ref="X50:X52"/>
    <mergeCell ref="T53:T55"/>
    <mergeCell ref="V44:V46"/>
    <mergeCell ref="R69:R71"/>
    <mergeCell ref="S69:S71"/>
    <mergeCell ref="AD56:AD59"/>
    <mergeCell ref="AB53:AB55"/>
    <mergeCell ref="AG69:AG71"/>
    <mergeCell ref="AC78:AC80"/>
    <mergeCell ref="AD78:AD80"/>
    <mergeCell ref="AE78:AE80"/>
    <mergeCell ref="AG78:AG80"/>
    <mergeCell ref="AF91:AF93"/>
    <mergeCell ref="AG91:AG93"/>
    <mergeCell ref="AC91:AC93"/>
    <mergeCell ref="AC47:AC49"/>
    <mergeCell ref="AD47:AD49"/>
    <mergeCell ref="AE47:AE49"/>
    <mergeCell ref="AA94:AA96"/>
    <mergeCell ref="AB94:AB96"/>
    <mergeCell ref="X47:X49"/>
    <mergeCell ref="AC31:AC32"/>
    <mergeCell ref="Z33:Z34"/>
    <mergeCell ref="AF31:AF32"/>
    <mergeCell ref="Z50:Z52"/>
    <mergeCell ref="AB44:AB46"/>
    <mergeCell ref="AC44:AC46"/>
    <mergeCell ref="AD44:AD46"/>
    <mergeCell ref="W47:W49"/>
    <mergeCell ref="Y91:Y93"/>
    <mergeCell ref="AA56:AA59"/>
    <mergeCell ref="AB56:AB59"/>
    <mergeCell ref="AA50:AA52"/>
    <mergeCell ref="Y69:Y71"/>
    <mergeCell ref="Z69:Z71"/>
    <mergeCell ref="Y56:Y59"/>
    <mergeCell ref="R50:R52"/>
    <mergeCell ref="S50:S52"/>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26:O28"/>
    <mergeCell ref="B26:B28"/>
    <mergeCell ref="Q9:Q14"/>
    <mergeCell ref="P26:P28"/>
    <mergeCell ref="AI26:AI28"/>
    <mergeCell ref="N5:N6"/>
    <mergeCell ref="B9:B14"/>
    <mergeCell ref="C9:C14"/>
    <mergeCell ref="D9:D14"/>
    <mergeCell ref="E9:E14"/>
    <mergeCell ref="E26:E28"/>
    <mergeCell ref="G26:G28"/>
    <mergeCell ref="H26:H28"/>
    <mergeCell ref="I26:I28"/>
    <mergeCell ref="N26:N28"/>
    <mergeCell ref="AE38:AE41"/>
    <mergeCell ref="X42:X43"/>
    <mergeCell ref="I38:I43"/>
    <mergeCell ref="I29:I34"/>
    <mergeCell ref="AC38:AC41"/>
    <mergeCell ref="U31:U32"/>
    <mergeCell ref="Y31:Y32"/>
    <mergeCell ref="W31:W32"/>
    <mergeCell ref="U33:U34"/>
    <mergeCell ref="AA42:AA43"/>
    <mergeCell ref="F29:F30"/>
    <mergeCell ref="J39:J41"/>
    <mergeCell ref="F33:F34"/>
    <mergeCell ref="T29:T34"/>
    <mergeCell ref="AB42:AB43"/>
    <mergeCell ref="AC42:AC43"/>
    <mergeCell ref="AD42:AD43"/>
    <mergeCell ref="AB38:AB41"/>
    <mergeCell ref="AE42:AE43"/>
    <mergeCell ref="Y38:Y41"/>
    <mergeCell ref="Y42:Y43"/>
    <mergeCell ref="V29:V30"/>
    <mergeCell ref="Y33:Y34"/>
    <mergeCell ref="AA38:AA41"/>
    <mergeCell ref="P38:P43"/>
    <mergeCell ref="P29:P34"/>
    <mergeCell ref="U26:U28"/>
    <mergeCell ref="AB33:AB34"/>
    <mergeCell ref="AC33:AC34"/>
    <mergeCell ref="U29:U30"/>
    <mergeCell ref="W42:W43"/>
    <mergeCell ref="AC29:AC30"/>
    <mergeCell ref="AD29:AD30"/>
    <mergeCell ref="P5:P6"/>
    <mergeCell ref="Q5:Q6"/>
    <mergeCell ref="R5:R6"/>
    <mergeCell ref="AC5:AC6"/>
    <mergeCell ref="T26:T28"/>
    <mergeCell ref="W29:W30"/>
    <mergeCell ref="X29:X30"/>
    <mergeCell ref="W33:W34"/>
    <mergeCell ref="X33:X34"/>
    <mergeCell ref="AH29:AH34"/>
    <mergeCell ref="AG29:AG34"/>
    <mergeCell ref="R9:R14"/>
    <mergeCell ref="S9:S14"/>
    <mergeCell ref="T9:T14"/>
    <mergeCell ref="U9:U14"/>
    <mergeCell ref="AE9:AE14"/>
    <mergeCell ref="AF9:AF14"/>
    <mergeCell ref="AF33:AF34"/>
    <mergeCell ref="AD33:AD34"/>
    <mergeCell ref="AE33:AE34"/>
    <mergeCell ref="AA33:AA34"/>
    <mergeCell ref="V33:V34"/>
    <mergeCell ref="AJ9:AJ14"/>
    <mergeCell ref="R29:R34"/>
    <mergeCell ref="F13:F14"/>
    <mergeCell ref="AJ29:AJ34"/>
    <mergeCell ref="AJ26:AJ28"/>
    <mergeCell ref="F31:F32"/>
    <mergeCell ref="AE29:AE30"/>
    <mergeCell ref="X31:X32"/>
    <mergeCell ref="O38:O43"/>
    <mergeCell ref="K39:K41"/>
    <mergeCell ref="AJ38:AJ43"/>
    <mergeCell ref="AG38:AG43"/>
    <mergeCell ref="AF29:AF30"/>
    <mergeCell ref="Z29:Z30"/>
    <mergeCell ref="AH38:AH43"/>
    <mergeCell ref="AI38:AI43"/>
    <mergeCell ref="G9:G14"/>
    <mergeCell ref="H9:H14"/>
    <mergeCell ref="I9:I14"/>
    <mergeCell ref="N9:N14"/>
    <mergeCell ref="O9:O14"/>
    <mergeCell ref="P9:P14"/>
    <mergeCell ref="AG5:AG6"/>
    <mergeCell ref="V9:V14"/>
    <mergeCell ref="AB9:AB14"/>
    <mergeCell ref="AC9:AC14"/>
    <mergeCell ref="AD9:AD14"/>
    <mergeCell ref="Q26:Q28"/>
    <mergeCell ref="R26:R28"/>
    <mergeCell ref="W9:W14"/>
    <mergeCell ref="X9:X14"/>
    <mergeCell ref="AI9:AI14"/>
    <mergeCell ref="AA9:AA14"/>
    <mergeCell ref="AH9:AH14"/>
    <mergeCell ref="AG9:AG14"/>
    <mergeCell ref="AI29:AI34"/>
    <mergeCell ref="AG26:AG28"/>
    <mergeCell ref="AH26:AH28"/>
    <mergeCell ref="S26:S28"/>
    <mergeCell ref="B38:B43"/>
    <mergeCell ref="C38:C43"/>
    <mergeCell ref="D38:D43"/>
    <mergeCell ref="E38:E43"/>
    <mergeCell ref="H38:H43"/>
    <mergeCell ref="L39:L41"/>
    <mergeCell ref="M39:M41"/>
    <mergeCell ref="U38:U41"/>
    <mergeCell ref="W38:W41"/>
    <mergeCell ref="X38:X41"/>
    <mergeCell ref="G29:G34"/>
    <mergeCell ref="H29:H34"/>
    <mergeCell ref="B29:B34"/>
    <mergeCell ref="C29:C34"/>
    <mergeCell ref="D29:D34"/>
    <mergeCell ref="E29:E34"/>
    <mergeCell ref="V31:V32"/>
    <mergeCell ref="Y29:Y30"/>
    <mergeCell ref="AA31:AA32"/>
    <mergeCell ref="AA29:AA30"/>
    <mergeCell ref="S29:S34"/>
    <mergeCell ref="Q29:Q34"/>
    <mergeCell ref="Z38:Z41"/>
    <mergeCell ref="F42:F43"/>
    <mergeCell ref="F38:F41"/>
    <mergeCell ref="G38:G43"/>
    <mergeCell ref="N29:N34"/>
    <mergeCell ref="O29:O34"/>
    <mergeCell ref="N38:N43"/>
    <mergeCell ref="AD38:AD41"/>
    <mergeCell ref="V38:V41"/>
    <mergeCell ref="U42:U43"/>
    <mergeCell ref="Q38:Q43"/>
    <mergeCell ref="R38:R43"/>
    <mergeCell ref="S38:S43"/>
    <mergeCell ref="T38:T43"/>
    <mergeCell ref="V42:V43"/>
    <mergeCell ref="Z42:Z43"/>
    <mergeCell ref="AA53:AA55"/>
    <mergeCell ref="W113:W116"/>
    <mergeCell ref="X113:X116"/>
    <mergeCell ref="V100:V102"/>
    <mergeCell ref="W100:W102"/>
    <mergeCell ref="Q97:Q99"/>
    <mergeCell ref="R97:R99"/>
    <mergeCell ref="T129:T131"/>
    <mergeCell ref="H110:H112"/>
    <mergeCell ref="S113:S116"/>
    <mergeCell ref="V97:V99"/>
    <mergeCell ref="W97:W99"/>
    <mergeCell ref="Z87:Z90"/>
    <mergeCell ref="X65:X66"/>
    <mergeCell ref="Y65:Y66"/>
    <mergeCell ref="Z65:Z66"/>
    <mergeCell ref="U53:U55"/>
    <mergeCell ref="X78:X80"/>
    <mergeCell ref="P60:P64"/>
    <mergeCell ref="Q60:Q64"/>
    <mergeCell ref="T60:T64"/>
    <mergeCell ref="Y78:Y80"/>
    <mergeCell ref="Y81:Y83"/>
    <mergeCell ref="Y84:Y86"/>
    <mergeCell ref="Y87:Y90"/>
    <mergeCell ref="B72:B74"/>
    <mergeCell ref="C72:C74"/>
    <mergeCell ref="D72:D74"/>
    <mergeCell ref="E72:E74"/>
    <mergeCell ref="F72:F74"/>
    <mergeCell ref="G72:G74"/>
    <mergeCell ref="H72:H74"/>
    <mergeCell ref="I72:I74"/>
    <mergeCell ref="J72:J73"/>
    <mergeCell ref="K72:K73"/>
    <mergeCell ref="L72:L73"/>
    <mergeCell ref="M72:M73"/>
    <mergeCell ref="N72:N74"/>
    <mergeCell ref="O72:O74"/>
    <mergeCell ref="T81:T83"/>
    <mergeCell ref="V67:V68"/>
    <mergeCell ref="W67:W68"/>
    <mergeCell ref="R60:R64"/>
    <mergeCell ref="B60:B64"/>
    <mergeCell ref="X69:X71"/>
    <mergeCell ref="U60:U64"/>
    <mergeCell ref="R67:R68"/>
    <mergeCell ref="S67:S68"/>
    <mergeCell ref="T69:T71"/>
    <mergeCell ref="U69:U71"/>
    <mergeCell ref="V69:V71"/>
    <mergeCell ref="W69:W71"/>
    <mergeCell ref="P78:P80"/>
    <mergeCell ref="W81:W83"/>
    <mergeCell ref="E97:E99"/>
    <mergeCell ref="R110:R112"/>
    <mergeCell ref="N103:N106"/>
    <mergeCell ref="U97:U99"/>
    <mergeCell ref="X110:X112"/>
    <mergeCell ref="U103:U106"/>
    <mergeCell ref="S84:S86"/>
    <mergeCell ref="Z91:Z93"/>
    <mergeCell ref="Y97:Y99"/>
    <mergeCell ref="Z97:Z99"/>
    <mergeCell ref="O103:O106"/>
    <mergeCell ref="P103:P106"/>
    <mergeCell ref="Q103:Q106"/>
    <mergeCell ref="R103:R106"/>
    <mergeCell ref="S103:S106"/>
    <mergeCell ref="I78:I80"/>
    <mergeCell ref="P53:P55"/>
    <mergeCell ref="F110:F112"/>
    <mergeCell ref="O67:O68"/>
    <mergeCell ref="P67:P68"/>
    <mergeCell ref="Q67:Q68"/>
    <mergeCell ref="U78:U80"/>
    <mergeCell ref="O110:O112"/>
    <mergeCell ref="P110:P112"/>
    <mergeCell ref="Q110:Q112"/>
    <mergeCell ref="I87:I90"/>
    <mergeCell ref="C87:C90"/>
    <mergeCell ref="I84:I86"/>
    <mergeCell ref="B87:B90"/>
    <mergeCell ref="V87:V90"/>
    <mergeCell ref="W87:W90"/>
    <mergeCell ref="O47:O49"/>
    <mergeCell ref="T113:T116"/>
    <mergeCell ref="I113:I116"/>
    <mergeCell ref="N113:N116"/>
    <mergeCell ref="O113:O116"/>
    <mergeCell ref="P113:P116"/>
    <mergeCell ref="Q113:Q116"/>
    <mergeCell ref="Q91:Q93"/>
    <mergeCell ref="V60:V64"/>
    <mergeCell ref="W60:W64"/>
    <mergeCell ref="Q47:Q49"/>
    <mergeCell ref="R47:R49"/>
    <mergeCell ref="S47:S49"/>
    <mergeCell ref="T47:T49"/>
    <mergeCell ref="U47:U49"/>
    <mergeCell ref="B91:B93"/>
    <mergeCell ref="T94:T96"/>
    <mergeCell ref="B103:B106"/>
    <mergeCell ref="C103:C106"/>
    <mergeCell ref="B110:B112"/>
    <mergeCell ref="C50:C52"/>
    <mergeCell ref="V78:V80"/>
    <mergeCell ref="W78:W80"/>
    <mergeCell ref="N87:N90"/>
    <mergeCell ref="O87:O90"/>
    <mergeCell ref="R84:R86"/>
    <mergeCell ref="C110:C112"/>
    <mergeCell ref="S78:S80"/>
    <mergeCell ref="T78:T80"/>
    <mergeCell ref="N84:N86"/>
    <mergeCell ref="O84:O86"/>
    <mergeCell ref="P84:P86"/>
    <mergeCell ref="Q84:Q86"/>
    <mergeCell ref="E78:E80"/>
    <mergeCell ref="F78:F80"/>
    <mergeCell ref="T103:T106"/>
    <mergeCell ref="V103:V106"/>
    <mergeCell ref="W103:W106"/>
    <mergeCell ref="G110:G112"/>
    <mergeCell ref="I107:I109"/>
    <mergeCell ref="B75:B77"/>
    <mergeCell ref="C75:C77"/>
    <mergeCell ref="D75:D77"/>
    <mergeCell ref="B129:B131"/>
    <mergeCell ref="C129:C131"/>
    <mergeCell ref="D129:D131"/>
    <mergeCell ref="W107:W109"/>
    <mergeCell ref="X107:X109"/>
    <mergeCell ref="P100:P102"/>
    <mergeCell ref="Q100:Q102"/>
    <mergeCell ref="R100:R102"/>
    <mergeCell ref="S100:S102"/>
    <mergeCell ref="T100:T102"/>
    <mergeCell ref="U100:U102"/>
    <mergeCell ref="S91:S93"/>
    <mergeCell ref="T91:T93"/>
    <mergeCell ref="U91:U93"/>
    <mergeCell ref="V91:V93"/>
    <mergeCell ref="C113:C116"/>
    <mergeCell ref="W94:W96"/>
    <mergeCell ref="O91:O93"/>
    <mergeCell ref="P91:P93"/>
    <mergeCell ref="U94:U96"/>
    <mergeCell ref="V94:V96"/>
    <mergeCell ref="V47:V49"/>
    <mergeCell ref="Q50:Q52"/>
    <mergeCell ref="P56:P59"/>
    <mergeCell ref="Q56:Q59"/>
    <mergeCell ref="X97:X99"/>
    <mergeCell ref="I110:I112"/>
    <mergeCell ref="N110:N112"/>
    <mergeCell ref="N129:N131"/>
    <mergeCell ref="B100:B102"/>
    <mergeCell ref="C100:C102"/>
    <mergeCell ref="D100:D102"/>
    <mergeCell ref="E100:E102"/>
    <mergeCell ref="B56:B59"/>
    <mergeCell ref="D56:D59"/>
    <mergeCell ref="E56:E59"/>
    <mergeCell ref="F56:F59"/>
    <mergeCell ref="G56:G59"/>
    <mergeCell ref="H56:H59"/>
    <mergeCell ref="N60:N64"/>
    <mergeCell ref="O60:O64"/>
    <mergeCell ref="O65:O66"/>
    <mergeCell ref="P65:P66"/>
    <mergeCell ref="Q65:Q66"/>
    <mergeCell ref="X60:X64"/>
    <mergeCell ref="F81:F83"/>
    <mergeCell ref="R107:R109"/>
    <mergeCell ref="W91:W93"/>
    <mergeCell ref="X129:X131"/>
    <mergeCell ref="E120:E122"/>
    <mergeCell ref="F120:F122"/>
    <mergeCell ref="G120:G122"/>
    <mergeCell ref="H120:H122"/>
    <mergeCell ref="I120:I122"/>
    <mergeCell ref="N120:N122"/>
    <mergeCell ref="O120:O122"/>
    <mergeCell ref="P120:P122"/>
    <mergeCell ref="Q120:Q122"/>
    <mergeCell ref="V120:V122"/>
    <mergeCell ref="W120:W122"/>
    <mergeCell ref="R91:R93"/>
    <mergeCell ref="O78:O80"/>
    <mergeCell ref="Q78:Q80"/>
    <mergeCell ref="R78:R80"/>
    <mergeCell ref="AF69:AF71"/>
    <mergeCell ref="AA67:AA68"/>
    <mergeCell ref="AB67:AB68"/>
    <mergeCell ref="AC67:AC68"/>
    <mergeCell ref="AD67:AD68"/>
    <mergeCell ref="AE67:AE68"/>
    <mergeCell ref="C56:C59"/>
    <mergeCell ref="K44:K45"/>
    <mergeCell ref="L44:L45"/>
    <mergeCell ref="M44:M45"/>
    <mergeCell ref="J53:J54"/>
    <mergeCell ref="K53:K54"/>
    <mergeCell ref="L53:L54"/>
    <mergeCell ref="M53:M54"/>
    <mergeCell ref="H44:H46"/>
    <mergeCell ref="I44:I46"/>
    <mergeCell ref="V50:V52"/>
    <mergeCell ref="I56:I59"/>
    <mergeCell ref="V53:V55"/>
    <mergeCell ref="W53:W55"/>
    <mergeCell ref="X53:X55"/>
    <mergeCell ref="U56:U59"/>
    <mergeCell ref="V56:V59"/>
    <mergeCell ref="W56:W59"/>
    <mergeCell ref="X56:X59"/>
    <mergeCell ref="N56:N59"/>
    <mergeCell ref="P75:P77"/>
    <mergeCell ref="Z78:Z80"/>
    <mergeCell ref="D60:D64"/>
    <mergeCell ref="E60:E64"/>
    <mergeCell ref="G78:G80"/>
    <mergeCell ref="H78:H80"/>
    <mergeCell ref="Y75:Y77"/>
    <mergeCell ref="C78:C80"/>
    <mergeCell ref="D78:D80"/>
    <mergeCell ref="AB60:AB64"/>
    <mergeCell ref="Y60:Y64"/>
    <mergeCell ref="D69:D71"/>
    <mergeCell ref="E69:E71"/>
    <mergeCell ref="F69:F71"/>
    <mergeCell ref="G69:G71"/>
    <mergeCell ref="H69:H71"/>
    <mergeCell ref="I69:I71"/>
    <mergeCell ref="N69:N71"/>
    <mergeCell ref="O69:O71"/>
    <mergeCell ref="P69:P71"/>
    <mergeCell ref="Q69:Q71"/>
    <mergeCell ref="U50:U52"/>
    <mergeCell ref="W75:W77"/>
    <mergeCell ref="X75:X77"/>
    <mergeCell ref="P72:P74"/>
    <mergeCell ref="Q72:Q74"/>
    <mergeCell ref="R72:R74"/>
    <mergeCell ref="S72:S74"/>
    <mergeCell ref="T72:T74"/>
    <mergeCell ref="U72:U74"/>
    <mergeCell ref="V72:V74"/>
    <mergeCell ref="W72:W74"/>
    <mergeCell ref="X72:X74"/>
    <mergeCell ref="AE75:AE77"/>
    <mergeCell ref="AA78:AA80"/>
    <mergeCell ref="R53:R55"/>
    <mergeCell ref="Y44:Y46"/>
    <mergeCell ref="Q53:Q55"/>
    <mergeCell ref="E75:E77"/>
    <mergeCell ref="F75:F77"/>
    <mergeCell ref="G75:G77"/>
    <mergeCell ref="H75:H77"/>
    <mergeCell ref="I75:I77"/>
    <mergeCell ref="B81:B83"/>
    <mergeCell ref="C81:C83"/>
    <mergeCell ref="D81:D83"/>
    <mergeCell ref="B67:B68"/>
    <mergeCell ref="C67:C68"/>
    <mergeCell ref="D67:D68"/>
    <mergeCell ref="E67:E68"/>
    <mergeCell ref="F67:F68"/>
    <mergeCell ref="G67:G68"/>
    <mergeCell ref="H67:H68"/>
    <mergeCell ref="I67:I68"/>
    <mergeCell ref="N67:N68"/>
    <mergeCell ref="O56:O59"/>
    <mergeCell ref="S53:S55"/>
    <mergeCell ref="F65:F66"/>
    <mergeCell ref="I53:I55"/>
    <mergeCell ref="Y72:Y74"/>
    <mergeCell ref="Z72:Z74"/>
    <mergeCell ref="B44:B46"/>
    <mergeCell ref="B84:B86"/>
    <mergeCell ref="C84:C86"/>
    <mergeCell ref="D84:D86"/>
    <mergeCell ref="B50:B52"/>
    <mergeCell ref="B78:B80"/>
    <mergeCell ref="B69:B71"/>
    <mergeCell ref="B53:B55"/>
    <mergeCell ref="N44:N46"/>
    <mergeCell ref="O44:O46"/>
    <mergeCell ref="Y50:Y52"/>
    <mergeCell ref="W44:W46"/>
    <mergeCell ref="Y67:Y68"/>
    <mergeCell ref="Z67:Z68"/>
    <mergeCell ref="Z56:Z59"/>
    <mergeCell ref="Z47:Z49"/>
    <mergeCell ref="Z60:Z64"/>
    <mergeCell ref="B47:B49"/>
    <mergeCell ref="E84:E86"/>
    <mergeCell ref="F84:F86"/>
    <mergeCell ref="G84:G86"/>
    <mergeCell ref="N65:N66"/>
    <mergeCell ref="X84:X86"/>
    <mergeCell ref="C69:C71"/>
    <mergeCell ref="Q44:Q46"/>
    <mergeCell ref="R44:R46"/>
    <mergeCell ref="S44:S46"/>
    <mergeCell ref="T44:T46"/>
    <mergeCell ref="Y53:Y55"/>
    <mergeCell ref="Y47:Y49"/>
    <mergeCell ref="X44:X46"/>
    <mergeCell ref="H47:H49"/>
    <mergeCell ref="Q75:Q77"/>
    <mergeCell ref="R75:R77"/>
    <mergeCell ref="S75:S77"/>
    <mergeCell ref="T75:T77"/>
    <mergeCell ref="U75:U77"/>
    <mergeCell ref="V75:V77"/>
    <mergeCell ref="AA47:AA49"/>
    <mergeCell ref="AE50:AE52"/>
    <mergeCell ref="AF50:AF52"/>
    <mergeCell ref="AF81:AF83"/>
    <mergeCell ref="AG81:AG83"/>
    <mergeCell ref="AJ69:AJ71"/>
    <mergeCell ref="AJ65:AJ66"/>
    <mergeCell ref="Z44:Z46"/>
    <mergeCell ref="Z53:Z55"/>
    <mergeCell ref="AA84:AA86"/>
    <mergeCell ref="Z75:Z77"/>
    <mergeCell ref="Z81:Z83"/>
    <mergeCell ref="AI65:AI66"/>
    <mergeCell ref="AD84:AD86"/>
    <mergeCell ref="AE84:AE86"/>
    <mergeCell ref="AC81:AC83"/>
    <mergeCell ref="AF84:AF86"/>
    <mergeCell ref="AF44:AF46"/>
    <mergeCell ref="AG44:AG46"/>
    <mergeCell ref="AB47:AB49"/>
    <mergeCell ref="AC152:AC155"/>
    <mergeCell ref="AD152:AD155"/>
    <mergeCell ref="AC97:AC99"/>
    <mergeCell ref="AD97:AD99"/>
    <mergeCell ref="AI103:AI106"/>
    <mergeCell ref="AF100:AF102"/>
    <mergeCell ref="AA138:AA139"/>
    <mergeCell ref="AE72:AE74"/>
    <mergeCell ref="AF72:AF74"/>
    <mergeCell ref="AG72:AG74"/>
    <mergeCell ref="AE120:AE122"/>
    <mergeCell ref="AF120:AF122"/>
    <mergeCell ref="AG120:AG122"/>
    <mergeCell ref="AH120:AH122"/>
    <mergeCell ref="AI97:AI99"/>
    <mergeCell ref="AD81:AD83"/>
    <mergeCell ref="AH107:AH109"/>
    <mergeCell ref="AI129:AI131"/>
    <mergeCell ref="AJ132:AJ134"/>
    <mergeCell ref="AJ107:AJ109"/>
    <mergeCell ref="AJ110:AJ112"/>
    <mergeCell ref="AC107:AC109"/>
    <mergeCell ref="AB50:AB52"/>
    <mergeCell ref="AC50:AC52"/>
    <mergeCell ref="AD53:AD55"/>
    <mergeCell ref="AE53:AE55"/>
    <mergeCell ref="AD91:AD93"/>
    <mergeCell ref="AF75:AF77"/>
    <mergeCell ref="AH50:AH52"/>
    <mergeCell ref="AF53:AF55"/>
    <mergeCell ref="AG65:AG66"/>
    <mergeCell ref="AH65:AH66"/>
    <mergeCell ref="AJ91:AJ93"/>
    <mergeCell ref="AC110:AC112"/>
    <mergeCell ref="AJ50:AJ52"/>
    <mergeCell ref="AI44:AI46"/>
    <mergeCell ref="AA44:AA46"/>
    <mergeCell ref="AJ44:AJ46"/>
    <mergeCell ref="AI75:AI77"/>
    <mergeCell ref="AF78:AF80"/>
    <mergeCell ref="AH78:AH80"/>
    <mergeCell ref="AF47:AF49"/>
    <mergeCell ref="AH47:AH49"/>
    <mergeCell ref="AD60:AD64"/>
    <mergeCell ref="AE44:AE46"/>
    <mergeCell ref="AG53:AG55"/>
    <mergeCell ref="AH53:AH55"/>
    <mergeCell ref="AI53:AI55"/>
    <mergeCell ref="AJ53:AJ55"/>
    <mergeCell ref="AG60:AG64"/>
    <mergeCell ref="AH60:AH64"/>
    <mergeCell ref="AD199:AD202"/>
    <mergeCell ref="AD215:AD217"/>
    <mergeCell ref="AJ159:AJ161"/>
    <mergeCell ref="AJ135:AJ137"/>
    <mergeCell ref="AJ141:AJ144"/>
    <mergeCell ref="AJ145:AJ148"/>
    <mergeCell ref="AE60:AE64"/>
    <mergeCell ref="AF67:AF68"/>
    <mergeCell ref="AG67:AG68"/>
    <mergeCell ref="AH67:AH68"/>
    <mergeCell ref="AI67:AI68"/>
    <mergeCell ref="AI72:AI74"/>
    <mergeCell ref="AJ129:AJ131"/>
    <mergeCell ref="AC138:AC139"/>
    <mergeCell ref="AE152:AE155"/>
    <mergeCell ref="AJ87:AJ90"/>
    <mergeCell ref="AI141:AI144"/>
    <mergeCell ref="AD103:AD106"/>
    <mergeCell ref="AE103:AE106"/>
    <mergeCell ref="AC75:AC77"/>
    <mergeCell ref="AD75:AD77"/>
    <mergeCell ref="AC53:AC55"/>
    <mergeCell ref="AJ103:AJ106"/>
    <mergeCell ref="AJ97:AJ99"/>
    <mergeCell ref="AE129:AE131"/>
    <mergeCell ref="AF129:AF131"/>
    <mergeCell ref="AI81:AI83"/>
    <mergeCell ref="AJ81:AJ83"/>
    <mergeCell ref="AI50:AI52"/>
    <mergeCell ref="AC56:AC59"/>
    <mergeCell ref="AJ72:AJ74"/>
    <mergeCell ref="AD159:AD161"/>
    <mergeCell ref="AH135:AH137"/>
    <mergeCell ref="AI91:AI93"/>
    <mergeCell ref="AI110:AI112"/>
    <mergeCell ref="AD110:AD112"/>
    <mergeCell ref="AF110:AF112"/>
    <mergeCell ref="AG110:AG112"/>
    <mergeCell ref="AH110:AH112"/>
    <mergeCell ref="AC156:AC158"/>
    <mergeCell ref="AH97:AH99"/>
    <mergeCell ref="AG47:AG49"/>
    <mergeCell ref="AJ47:AJ49"/>
    <mergeCell ref="AC65:AC66"/>
    <mergeCell ref="AD65:AD66"/>
    <mergeCell ref="AH69:AH71"/>
    <mergeCell ref="AI69:AI71"/>
    <mergeCell ref="AG50:AG52"/>
    <mergeCell ref="AD50:AD52"/>
    <mergeCell ref="AC69:AC71"/>
    <mergeCell ref="AD69:AD71"/>
    <mergeCell ref="AI47:AI49"/>
    <mergeCell ref="AH84:AH86"/>
    <mergeCell ref="AE56:AE59"/>
    <mergeCell ref="AE159:AE161"/>
    <mergeCell ref="AF56:AF59"/>
    <mergeCell ref="AE69:AE71"/>
    <mergeCell ref="AG75:AG77"/>
    <mergeCell ref="AH75:AH77"/>
    <mergeCell ref="AE135:AE137"/>
    <mergeCell ref="AB87:AB90"/>
    <mergeCell ref="AC87:AC90"/>
    <mergeCell ref="AD87:AD90"/>
    <mergeCell ref="AE87:AE90"/>
    <mergeCell ref="AJ250:AJ252"/>
    <mergeCell ref="AH294:AH297"/>
    <mergeCell ref="AJ218:AJ219"/>
    <mergeCell ref="AC250:AC252"/>
    <mergeCell ref="AH246:AH249"/>
    <mergeCell ref="AF243:AF245"/>
    <mergeCell ref="AC262:AC264"/>
    <mergeCell ref="AC246:AC249"/>
    <mergeCell ref="AI256:AI258"/>
    <mergeCell ref="AH269:AH271"/>
    <mergeCell ref="AI269:AI271"/>
    <mergeCell ref="AF272:AF274"/>
    <mergeCell ref="AG272:AG274"/>
    <mergeCell ref="AH272:AH274"/>
    <mergeCell ref="AI272:AI274"/>
    <mergeCell ref="AI294:AI297"/>
    <mergeCell ref="AG285:AG287"/>
    <mergeCell ref="AF288:AF290"/>
    <mergeCell ref="AJ236:AJ239"/>
    <mergeCell ref="AJ75:AJ77"/>
    <mergeCell ref="AA75:AA77"/>
    <mergeCell ref="AA60:AA64"/>
    <mergeCell ref="AF65:AF66"/>
    <mergeCell ref="AJ67:AJ68"/>
    <mergeCell ref="AH72:AH74"/>
    <mergeCell ref="AA65:AA66"/>
    <mergeCell ref="AI87:AI90"/>
    <mergeCell ref="AG87:AG90"/>
    <mergeCell ref="AH87:AH90"/>
    <mergeCell ref="AI156:AI158"/>
    <mergeCell ref="AJ94:AJ96"/>
    <mergeCell ref="AI120:AI122"/>
    <mergeCell ref="AB65:AB66"/>
    <mergeCell ref="AB81:AB83"/>
    <mergeCell ref="AA69:AA71"/>
    <mergeCell ref="AB69:AB71"/>
    <mergeCell ref="AA87:AA90"/>
    <mergeCell ref="AA72:AA74"/>
    <mergeCell ref="AB72:AB74"/>
    <mergeCell ref="AC72:AC74"/>
    <mergeCell ref="AD72:AD74"/>
    <mergeCell ref="AH156:AH158"/>
    <mergeCell ref="AF141:AF144"/>
    <mergeCell ref="AH138:AH139"/>
    <mergeCell ref="AH132:AH134"/>
    <mergeCell ref="AG145:AG148"/>
    <mergeCell ref="AH145:AH148"/>
    <mergeCell ref="AI94:AI96"/>
    <mergeCell ref="AG94:AG96"/>
    <mergeCell ref="AC60:AC64"/>
    <mergeCell ref="AG100:AG102"/>
    <mergeCell ref="AE107:AE109"/>
    <mergeCell ref="AA129:AA131"/>
    <mergeCell ref="AB129:AB131"/>
    <mergeCell ref="AF60:AF64"/>
    <mergeCell ref="AJ117:AJ119"/>
    <mergeCell ref="AD272:AD274"/>
    <mergeCell ref="AG56:AG59"/>
    <mergeCell ref="AH56:AH59"/>
    <mergeCell ref="AI56:AI59"/>
    <mergeCell ref="AB84:AB86"/>
    <mergeCell ref="AI236:AI239"/>
    <mergeCell ref="AG250:AG252"/>
    <mergeCell ref="AH250:AH252"/>
    <mergeCell ref="AJ288:AJ290"/>
    <mergeCell ref="AJ262:AJ264"/>
    <mergeCell ref="AH44:AH46"/>
    <mergeCell ref="AJ56:AJ59"/>
    <mergeCell ref="AF38:AF41"/>
    <mergeCell ref="AF42:AF43"/>
    <mergeCell ref="AI60:AI64"/>
    <mergeCell ref="AE322:AE324"/>
    <mergeCell ref="AI282:AI284"/>
    <mergeCell ref="AH285:AH287"/>
    <mergeCell ref="AG265:AG268"/>
    <mergeCell ref="AF256:AF258"/>
    <mergeCell ref="AF357:AF359"/>
    <mergeCell ref="AG335:AG337"/>
    <mergeCell ref="AC354:AC356"/>
    <mergeCell ref="AC335:AC337"/>
    <mergeCell ref="AC282:AC284"/>
    <mergeCell ref="AD282:AD284"/>
    <mergeCell ref="AE282:AE284"/>
    <mergeCell ref="AD341:AD344"/>
    <mergeCell ref="AE341:AE344"/>
    <mergeCell ref="AD265:AD268"/>
    <mergeCell ref="AI246:AI249"/>
    <mergeCell ref="AG246:AG249"/>
    <mergeCell ref="AI335:AI337"/>
    <mergeCell ref="AC322:AC324"/>
    <mergeCell ref="AD322:AD324"/>
    <mergeCell ref="AI316:AI318"/>
    <mergeCell ref="AJ309:AJ312"/>
    <mergeCell ref="AJ316:AJ318"/>
    <mergeCell ref="AJ253:AJ255"/>
    <mergeCell ref="AB354:AB356"/>
    <mergeCell ref="AI215:AI217"/>
    <mergeCell ref="AI212:AI214"/>
    <mergeCell ref="AJ212:AJ214"/>
    <mergeCell ref="AJ215:AJ217"/>
    <mergeCell ref="AI199:AI202"/>
    <mergeCell ref="AH189:AH191"/>
    <mergeCell ref="AH209:AH211"/>
    <mergeCell ref="AJ185:AJ186"/>
    <mergeCell ref="AI192:AI194"/>
    <mergeCell ref="AF223:AF226"/>
    <mergeCell ref="AJ78:AJ80"/>
    <mergeCell ref="AJ84:AJ86"/>
    <mergeCell ref="AG189:AG191"/>
    <mergeCell ref="AG209:AG211"/>
    <mergeCell ref="AE179:AE181"/>
    <mergeCell ref="AJ182:AJ184"/>
    <mergeCell ref="AI182:AI184"/>
    <mergeCell ref="AG192:AG194"/>
    <mergeCell ref="AF236:AF239"/>
    <mergeCell ref="AH218:AH219"/>
    <mergeCell ref="AH298:AH300"/>
    <mergeCell ref="AG291:AG293"/>
    <mergeCell ref="AF149:AF151"/>
    <mergeCell ref="AF152:AF155"/>
    <mergeCell ref="AI218:AI219"/>
    <mergeCell ref="AF253:AF255"/>
    <mergeCell ref="AG253:AG255"/>
    <mergeCell ref="AH253:AH255"/>
    <mergeCell ref="AE285:AE287"/>
    <mergeCell ref="AC288:AC290"/>
    <mergeCell ref="AD291:AD293"/>
    <mergeCell ref="AI253:AI255"/>
    <mergeCell ref="AI259:AI261"/>
    <mergeCell ref="AE319:AE321"/>
    <mergeCell ref="AF319:AF321"/>
    <mergeCell ref="AD262:AD264"/>
    <mergeCell ref="AD250:AD252"/>
    <mergeCell ref="AD309:AD312"/>
    <mergeCell ref="AD306:AD308"/>
    <mergeCell ref="AD275:AD278"/>
    <mergeCell ref="AE275:AE278"/>
    <mergeCell ref="AF275:AF278"/>
    <mergeCell ref="AG275:AG278"/>
    <mergeCell ref="AH275:AH278"/>
    <mergeCell ref="AI275:AI278"/>
    <mergeCell ref="AE279:AE281"/>
    <mergeCell ref="AF279:AF281"/>
    <mergeCell ref="AG279:AG281"/>
    <mergeCell ref="AH279:AH281"/>
    <mergeCell ref="AI279:AI281"/>
    <mergeCell ref="AG309:AG312"/>
    <mergeCell ref="AH309:AH312"/>
    <mergeCell ref="AI309:AI312"/>
    <mergeCell ref="AF304:AF305"/>
    <mergeCell ref="AG304:AG305"/>
    <mergeCell ref="AH301:AH303"/>
    <mergeCell ref="AI301:AI303"/>
    <mergeCell ref="AH265:AH268"/>
    <mergeCell ref="AF309:AF312"/>
    <mergeCell ref="AG319:AG321"/>
    <mergeCell ref="AF282:AF284"/>
    <mergeCell ref="AG282:AG284"/>
    <mergeCell ref="AG269:AG271"/>
    <mergeCell ref="AE309:AE312"/>
    <mergeCell ref="AD316:AD318"/>
    <mergeCell ref="AE316:AE318"/>
    <mergeCell ref="AF262:AF264"/>
    <mergeCell ref="AE256:AE258"/>
    <mergeCell ref="AG262:AG264"/>
    <mergeCell ref="AG256:AG258"/>
    <mergeCell ref="AF313:AF315"/>
    <mergeCell ref="AG313:AG315"/>
    <mergeCell ref="AI285:AI287"/>
    <mergeCell ref="AI288:AI290"/>
    <mergeCell ref="AD319:AD321"/>
    <mergeCell ref="AI319:AI321"/>
    <mergeCell ref="AC319:AC321"/>
    <mergeCell ref="AD253:AD255"/>
    <mergeCell ref="AD259:AD261"/>
    <mergeCell ref="AC272:AC274"/>
    <mergeCell ref="AC275:AC278"/>
    <mergeCell ref="AC253:AC255"/>
    <mergeCell ref="AC291:AC293"/>
    <mergeCell ref="AE288:AE290"/>
    <mergeCell ref="AH304:AH305"/>
    <mergeCell ref="AI304:AI305"/>
    <mergeCell ref="AI291:AI293"/>
    <mergeCell ref="AD288:AD290"/>
    <mergeCell ref="AE304:AE305"/>
    <mergeCell ref="AG325:AG328"/>
    <mergeCell ref="AG322:AG324"/>
    <mergeCell ref="AA379:AA381"/>
    <mergeCell ref="P285:P287"/>
    <mergeCell ref="AI382:AI384"/>
    <mergeCell ref="U351:U353"/>
    <mergeCell ref="AJ279:AJ281"/>
    <mergeCell ref="AJ301:AJ303"/>
    <mergeCell ref="AI265:AI268"/>
    <mergeCell ref="AI341:AI344"/>
    <mergeCell ref="AB332:AB334"/>
    <mergeCell ref="AB319:AB321"/>
    <mergeCell ref="AJ256:AJ258"/>
    <mergeCell ref="AH262:AH264"/>
    <mergeCell ref="AI262:AI264"/>
    <mergeCell ref="AE259:AE261"/>
    <mergeCell ref="AF259:AF261"/>
    <mergeCell ref="AI369:AI372"/>
    <mergeCell ref="AD256:AD258"/>
    <mergeCell ref="AH325:AH328"/>
    <mergeCell ref="AB363:AB365"/>
    <mergeCell ref="AJ269:AJ271"/>
    <mergeCell ref="AB322:AB324"/>
    <mergeCell ref="AJ259:AJ261"/>
    <mergeCell ref="AJ265:AJ268"/>
    <mergeCell ref="AG298:AG300"/>
    <mergeCell ref="AC298:AC300"/>
    <mergeCell ref="AD298:AD300"/>
    <mergeCell ref="AE298:AE300"/>
    <mergeCell ref="AE306:AE308"/>
    <mergeCell ref="AB301:AB303"/>
    <mergeCell ref="AC301:AC303"/>
    <mergeCell ref="AD301:AD303"/>
    <mergeCell ref="AC366:AC368"/>
    <mergeCell ref="AC338:AC340"/>
    <mergeCell ref="AJ291:AJ293"/>
    <mergeCell ref="AJ272:AJ274"/>
    <mergeCell ref="AB357:AB359"/>
    <mergeCell ref="AD294:AD297"/>
    <mergeCell ref="AJ335:AJ337"/>
    <mergeCell ref="AJ338:AJ340"/>
    <mergeCell ref="AB348:AB350"/>
    <mergeCell ref="AB351:AB353"/>
    <mergeCell ref="AD348:AD350"/>
    <mergeCell ref="AD369:AD372"/>
    <mergeCell ref="AH348:AH350"/>
    <mergeCell ref="U265:U268"/>
    <mergeCell ref="AC304:AC305"/>
    <mergeCell ref="AC285:AC287"/>
    <mergeCell ref="V354:V356"/>
    <mergeCell ref="V282:V284"/>
    <mergeCell ref="Y322:Y324"/>
    <mergeCell ref="W354:W356"/>
    <mergeCell ref="X329:X331"/>
    <mergeCell ref="W329:W331"/>
    <mergeCell ref="V379:V381"/>
    <mergeCell ref="U291:U293"/>
    <mergeCell ref="U294:U297"/>
    <mergeCell ref="U285:U287"/>
    <mergeCell ref="U360:U362"/>
    <mergeCell ref="Y259:Y261"/>
    <mergeCell ref="AA256:AA258"/>
    <mergeCell ref="P379:P381"/>
    <mergeCell ref="S316:S318"/>
    <mergeCell ref="AD313:AD315"/>
    <mergeCell ref="AE313:AE315"/>
    <mergeCell ref="AD366:AD368"/>
    <mergeCell ref="AE329:AE331"/>
    <mergeCell ref="AD360:AD362"/>
    <mergeCell ref="AE360:AE362"/>
    <mergeCell ref="AD285:AD287"/>
    <mergeCell ref="U304:U305"/>
    <mergeCell ref="V301:V303"/>
    <mergeCell ref="Y301:Y303"/>
    <mergeCell ref="Z301:Z303"/>
    <mergeCell ref="S382:S384"/>
    <mergeCell ref="S388:S390"/>
    <mergeCell ref="Q319:Q321"/>
    <mergeCell ref="U319:U321"/>
    <mergeCell ref="Z319:Z321"/>
    <mergeCell ref="U379:U381"/>
    <mergeCell ref="V373:V375"/>
    <mergeCell ref="U382:U384"/>
    <mergeCell ref="U366:U368"/>
    <mergeCell ref="V385:V387"/>
    <mergeCell ref="V388:V390"/>
    <mergeCell ref="U391:U394"/>
    <mergeCell ref="U325:U328"/>
    <mergeCell ref="AD351:AD353"/>
    <mergeCell ref="AE351:AE353"/>
    <mergeCell ref="AF351:AF353"/>
    <mergeCell ref="AE332:AE334"/>
    <mergeCell ref="AF332:AF334"/>
    <mergeCell ref="U385:U387"/>
    <mergeCell ref="U388:U390"/>
    <mergeCell ref="U357:U359"/>
    <mergeCell ref="AD338:AD340"/>
    <mergeCell ref="Q335:Q337"/>
    <mergeCell ref="R335:R337"/>
    <mergeCell ref="AD357:AD359"/>
    <mergeCell ref="W373:W375"/>
    <mergeCell ref="Y373:Y375"/>
    <mergeCell ref="X360:X362"/>
    <mergeCell ref="W325:W328"/>
    <mergeCell ref="AE363:AE365"/>
    <mergeCell ref="W285:W287"/>
    <mergeCell ref="W298:W300"/>
    <mergeCell ref="Y379:Y381"/>
    <mergeCell ref="Z354:Z356"/>
    <mergeCell ref="AA329:AA331"/>
    <mergeCell ref="Z322:Z324"/>
    <mergeCell ref="X366:X368"/>
    <mergeCell ref="X322:X324"/>
    <mergeCell ref="R291:R293"/>
    <mergeCell ref="W301:W303"/>
    <mergeCell ref="Q285:Q287"/>
    <mergeCell ref="AB304:AB305"/>
    <mergeCell ref="AB285:AB287"/>
    <mergeCell ref="AB325:AB328"/>
    <mergeCell ref="AB338:AB340"/>
    <mergeCell ref="V357:V359"/>
    <mergeCell ref="AA360:AA362"/>
    <mergeCell ref="Y354:Y356"/>
    <mergeCell ref="AC379:AC381"/>
    <mergeCell ref="T329:T331"/>
    <mergeCell ref="T325:T328"/>
    <mergeCell ref="T309:T312"/>
    <mergeCell ref="S309:S312"/>
    <mergeCell ref="T288:T290"/>
    <mergeCell ref="U316:U318"/>
    <mergeCell ref="V319:V321"/>
    <mergeCell ref="U322:U324"/>
    <mergeCell ref="R322:R324"/>
    <mergeCell ref="U329:U331"/>
    <mergeCell ref="S348:S350"/>
    <mergeCell ref="R345:R347"/>
    <mergeCell ref="S345:S347"/>
    <mergeCell ref="T345:T347"/>
    <mergeCell ref="U345:U347"/>
    <mergeCell ref="N357:N359"/>
    <mergeCell ref="O357:O359"/>
    <mergeCell ref="O369:O372"/>
    <mergeCell ref="N360:N362"/>
    <mergeCell ref="O360:O362"/>
    <mergeCell ref="Q366:Q368"/>
    <mergeCell ref="O316:O318"/>
    <mergeCell ref="AA319:AA321"/>
    <mergeCell ref="AB306:AB308"/>
    <mergeCell ref="AC306:AC308"/>
    <mergeCell ref="S285:S287"/>
    <mergeCell ref="T285:T287"/>
    <mergeCell ref="AB291:AB293"/>
    <mergeCell ref="X363:X365"/>
    <mergeCell ref="Y366:Y368"/>
    <mergeCell ref="S306:S308"/>
    <mergeCell ref="W304:W305"/>
    <mergeCell ref="X304:X305"/>
    <mergeCell ref="S298:S300"/>
    <mergeCell ref="T298:T300"/>
    <mergeCell ref="U298:U300"/>
    <mergeCell ref="U348:U350"/>
    <mergeCell ref="O329:O331"/>
    <mergeCell ref="Q322:Q324"/>
    <mergeCell ref="N335:N337"/>
    <mergeCell ref="O335:O337"/>
    <mergeCell ref="N319:N321"/>
    <mergeCell ref="T354:T356"/>
    <mergeCell ref="S325:S328"/>
    <mergeCell ref="Z313:Z315"/>
    <mergeCell ref="AA313:AA315"/>
    <mergeCell ref="AB313:AB315"/>
    <mergeCell ref="U301:U303"/>
    <mergeCell ref="R354:R356"/>
    <mergeCell ref="T322:T324"/>
    <mergeCell ref="U341:U344"/>
    <mergeCell ref="Q304:Q305"/>
    <mergeCell ref="N348:N350"/>
    <mergeCell ref="O348:O350"/>
    <mergeCell ref="W369:W372"/>
    <mergeCell ref="X369:X372"/>
    <mergeCell ref="S291:S293"/>
    <mergeCell ref="T291:T293"/>
    <mergeCell ref="AC313:AC315"/>
    <mergeCell ref="AJ1226:AJ1228"/>
    <mergeCell ref="T1229:T1231"/>
    <mergeCell ref="S1211:S1213"/>
    <mergeCell ref="AH1202:AH1204"/>
    <mergeCell ref="AC420:AC422"/>
    <mergeCell ref="AI1202:AI1204"/>
    <mergeCell ref="S1235:S1238"/>
    <mergeCell ref="Z395:Z397"/>
    <mergeCell ref="AC414:AC416"/>
    <mergeCell ref="AG1226:AG1228"/>
    <mergeCell ref="V1229:V1231"/>
    <mergeCell ref="AB1232:AB1234"/>
    <mergeCell ref="V1211:V1213"/>
    <mergeCell ref="AH1222:AH1225"/>
    <mergeCell ref="AH1214:AH1217"/>
    <mergeCell ref="V285:V287"/>
    <mergeCell ref="Y285:Y287"/>
    <mergeCell ref="W288:W290"/>
    <mergeCell ref="W294:W297"/>
    <mergeCell ref="V304:V305"/>
    <mergeCell ref="Y298:Y300"/>
    <mergeCell ref="Z298:Z300"/>
    <mergeCell ref="AA298:AA300"/>
    <mergeCell ref="X285:X287"/>
    <mergeCell ref="W335:W337"/>
    <mergeCell ref="W360:W362"/>
    <mergeCell ref="AB373:AB375"/>
    <mergeCell ref="O294:O297"/>
    <mergeCell ref="P294:P297"/>
    <mergeCell ref="Q294:Q297"/>
    <mergeCell ref="R288:R290"/>
    <mergeCell ref="Q379:Q381"/>
    <mergeCell ref="Q369:Q372"/>
    <mergeCell ref="O319:O321"/>
    <mergeCell ref="O351:O353"/>
    <mergeCell ref="P351:P353"/>
    <mergeCell ref="Q351:Q353"/>
    <mergeCell ref="W820:W822"/>
    <mergeCell ref="X820:X822"/>
    <mergeCell ref="U1138:U1140"/>
    <mergeCell ref="V1138:V1140"/>
    <mergeCell ref="V930:V932"/>
    <mergeCell ref="Q942:Q945"/>
    <mergeCell ref="R942:R945"/>
    <mergeCell ref="P936:P938"/>
    <mergeCell ref="V893:V895"/>
    <mergeCell ref="V858:V860"/>
    <mergeCell ref="W881:W883"/>
    <mergeCell ref="V874:V876"/>
    <mergeCell ref="P851:P854"/>
    <mergeCell ref="Q851:Q854"/>
    <mergeCell ref="T855:T857"/>
    <mergeCell ref="Q845:Q847"/>
    <mergeCell ref="P958:P960"/>
    <mergeCell ref="R845:R847"/>
    <mergeCell ref="S845:S847"/>
    <mergeCell ref="T845:T847"/>
    <mergeCell ref="O1205:O1207"/>
    <mergeCell ref="Q1205:Q1207"/>
    <mergeCell ref="AC395:AC397"/>
    <mergeCell ref="AA382:AA384"/>
    <mergeCell ref="AB388:AB390"/>
    <mergeCell ref="AB395:AB397"/>
    <mergeCell ref="AC391:AC394"/>
    <mergeCell ref="C1183:C1185"/>
    <mergeCell ref="D1183:D1185"/>
    <mergeCell ref="E1183:E1185"/>
    <mergeCell ref="F1183:F1185"/>
    <mergeCell ref="G1183:G1185"/>
    <mergeCell ref="I1176:I1179"/>
    <mergeCell ref="I1180:I1182"/>
    <mergeCell ref="I1183:I1185"/>
    <mergeCell ref="C230:C232"/>
    <mergeCell ref="D230:D232"/>
    <mergeCell ref="E230:E232"/>
    <mergeCell ref="B1235:B1238"/>
    <mergeCell ref="F1229:F1231"/>
    <mergeCell ref="B1229:B1231"/>
    <mergeCell ref="B1232:B1234"/>
    <mergeCell ref="C1232:C1234"/>
    <mergeCell ref="H1208:H1210"/>
    <mergeCell ref="P1218:P1221"/>
    <mergeCell ref="F1222:F1225"/>
    <mergeCell ref="G1222:G1225"/>
    <mergeCell ref="H1222:H1225"/>
    <mergeCell ref="G1226:G1228"/>
    <mergeCell ref="H1226:H1228"/>
    <mergeCell ref="R1205:R1207"/>
    <mergeCell ref="B1211:B1213"/>
    <mergeCell ref="C1211:C1213"/>
    <mergeCell ref="D1211:D1213"/>
    <mergeCell ref="D1232:D1234"/>
    <mergeCell ref="D1226:D1228"/>
    <mergeCell ref="E1226:E1228"/>
    <mergeCell ref="Q1199:Q1201"/>
    <mergeCell ref="R1199:R1201"/>
    <mergeCell ref="P1232:P1234"/>
    <mergeCell ref="F1226:F1228"/>
    <mergeCell ref="P1211:P1213"/>
    <mergeCell ref="Q1211:Q1213"/>
    <mergeCell ref="R1211:R1213"/>
    <mergeCell ref="N1229:N1231"/>
    <mergeCell ref="C1202:C1204"/>
    <mergeCell ref="D1202:D1204"/>
    <mergeCell ref="E1202:E1204"/>
    <mergeCell ref="D1205:D1207"/>
    <mergeCell ref="E1205:E1207"/>
    <mergeCell ref="I262:I264"/>
    <mergeCell ref="N414:N416"/>
    <mergeCell ref="F1202:F1204"/>
    <mergeCell ref="P1235:P1238"/>
    <mergeCell ref="Q1235:Q1238"/>
    <mergeCell ref="B236:B239"/>
    <mergeCell ref="E319:E321"/>
    <mergeCell ref="F319:F321"/>
    <mergeCell ref="H253:H255"/>
    <mergeCell ref="B262:B264"/>
    <mergeCell ref="D288:D290"/>
    <mergeCell ref="E288:E290"/>
    <mergeCell ref="F288:F290"/>
    <mergeCell ref="C282:C284"/>
    <mergeCell ref="D282:D284"/>
    <mergeCell ref="E294:E297"/>
    <mergeCell ref="C301:C303"/>
    <mergeCell ref="D301:D303"/>
    <mergeCell ref="C298:C300"/>
    <mergeCell ref="D298:D300"/>
    <mergeCell ref="E298:E300"/>
    <mergeCell ref="O1202:O1204"/>
    <mergeCell ref="I1202:I1204"/>
    <mergeCell ref="AF1202:AF1204"/>
    <mergeCell ref="R1229:R1231"/>
    <mergeCell ref="S1229:S1231"/>
    <mergeCell ref="S1232:S1234"/>
    <mergeCell ref="S1239:S1241"/>
    <mergeCell ref="R1218:R1221"/>
    <mergeCell ref="F1218:F1221"/>
    <mergeCell ref="G1218:G1221"/>
    <mergeCell ref="H1218:H1221"/>
    <mergeCell ref="I1218:I1221"/>
    <mergeCell ref="H1211:H1213"/>
    <mergeCell ref="U1232:U1234"/>
    <mergeCell ref="U1235:U1238"/>
    <mergeCell ref="Q1229:Q1231"/>
    <mergeCell ref="AD1232:AD1234"/>
    <mergeCell ref="AE1232:AE1234"/>
    <mergeCell ref="G1232:G1234"/>
    <mergeCell ref="H1232:H1234"/>
    <mergeCell ref="Q1232:Q1234"/>
    <mergeCell ref="I1239:I1241"/>
    <mergeCell ref="F1232:F1234"/>
    <mergeCell ref="W1232:W1234"/>
    <mergeCell ref="F1235:F1238"/>
    <mergeCell ref="AG1232:AG1234"/>
    <mergeCell ref="Z1202:Z1204"/>
    <mergeCell ref="R1239:R1241"/>
    <mergeCell ref="Q1239:Q1241"/>
    <mergeCell ref="T1239:T1241"/>
    <mergeCell ref="V1232:V1234"/>
    <mergeCell ref="W1235:W1238"/>
    <mergeCell ref="Z1205:Z1207"/>
    <mergeCell ref="U1229:U1231"/>
    <mergeCell ref="S1218:S1221"/>
    <mergeCell ref="G1214:G1217"/>
    <mergeCell ref="H1214:H1217"/>
    <mergeCell ref="I1214:I1217"/>
    <mergeCell ref="N1214:N1217"/>
    <mergeCell ref="O1214:O1217"/>
    <mergeCell ref="V1235:V1238"/>
    <mergeCell ref="W1229:W1231"/>
    <mergeCell ref="AC1232:AC1234"/>
    <mergeCell ref="W1226:W1228"/>
    <mergeCell ref="X1226:X1228"/>
    <mergeCell ref="Z1229:Z1231"/>
    <mergeCell ref="I1226:I1228"/>
    <mergeCell ref="AE1208:AE1210"/>
    <mergeCell ref="AE1229:AE1231"/>
    <mergeCell ref="H1235:H1238"/>
    <mergeCell ref="I1235:I1238"/>
    <mergeCell ref="N1235:N1238"/>
    <mergeCell ref="O1235:O1238"/>
    <mergeCell ref="N1222:N1225"/>
    <mergeCell ref="AA1202:AA1204"/>
    <mergeCell ref="Y1208:Y1210"/>
    <mergeCell ref="Y1211:Y1213"/>
    <mergeCell ref="N1208:N1210"/>
    <mergeCell ref="AC1226:AC1228"/>
    <mergeCell ref="AD1226:AD1228"/>
    <mergeCell ref="AE1226:AE1228"/>
    <mergeCell ref="C91:C93"/>
    <mergeCell ref="D91:D93"/>
    <mergeCell ref="E91:E93"/>
    <mergeCell ref="D47:D49"/>
    <mergeCell ref="E47:E49"/>
    <mergeCell ref="P50:P52"/>
    <mergeCell ref="C60:C64"/>
    <mergeCell ref="C94:C96"/>
    <mergeCell ref="O100:O102"/>
    <mergeCell ref="J44:J45"/>
    <mergeCell ref="N78:N80"/>
    <mergeCell ref="V84:V86"/>
    <mergeCell ref="W84:W86"/>
    <mergeCell ref="N53:N55"/>
    <mergeCell ref="O53:O55"/>
    <mergeCell ref="C44:C46"/>
    <mergeCell ref="D44:D46"/>
    <mergeCell ref="E44:E46"/>
    <mergeCell ref="F44:F46"/>
    <mergeCell ref="D50:D52"/>
    <mergeCell ref="E50:E52"/>
    <mergeCell ref="F50:F52"/>
    <mergeCell ref="G50:G52"/>
    <mergeCell ref="H50:H52"/>
    <mergeCell ref="I50:I52"/>
    <mergeCell ref="O50:O52"/>
    <mergeCell ref="W50:W52"/>
    <mergeCell ref="N50:N52"/>
    <mergeCell ref="P44:P46"/>
    <mergeCell ref="T97:T99"/>
    <mergeCell ref="F100:F102"/>
    <mergeCell ref="G100:G102"/>
    <mergeCell ref="H100:H102"/>
    <mergeCell ref="I100:I102"/>
    <mergeCell ref="P87:P90"/>
    <mergeCell ref="Q87:Q90"/>
    <mergeCell ref="H65:H66"/>
    <mergeCell ref="I65:I66"/>
    <mergeCell ref="H91:H93"/>
    <mergeCell ref="I91:I93"/>
    <mergeCell ref="D87:D90"/>
    <mergeCell ref="E87:E90"/>
    <mergeCell ref="F87:F90"/>
    <mergeCell ref="G87:G90"/>
    <mergeCell ref="H87:H90"/>
    <mergeCell ref="H94:H96"/>
    <mergeCell ref="N91:N93"/>
    <mergeCell ref="O94:O96"/>
    <mergeCell ref="P94:P96"/>
    <mergeCell ref="F47:F49"/>
    <mergeCell ref="G47:G49"/>
    <mergeCell ref="C47:C49"/>
    <mergeCell ref="C53:C55"/>
    <mergeCell ref="D53:D55"/>
    <mergeCell ref="Q81:Q83"/>
    <mergeCell ref="G91:G93"/>
    <mergeCell ref="I47:I49"/>
    <mergeCell ref="N47:N49"/>
    <mergeCell ref="G81:G83"/>
    <mergeCell ref="S87:S90"/>
    <mergeCell ref="H81:H83"/>
    <mergeCell ref="E94:E96"/>
    <mergeCell ref="F94:F96"/>
    <mergeCell ref="F91:F93"/>
    <mergeCell ref="B113:B116"/>
    <mergeCell ref="N1176:N1179"/>
    <mergeCell ref="N1180:N1182"/>
    <mergeCell ref="N1131:N1134"/>
    <mergeCell ref="F1123:F1126"/>
    <mergeCell ref="I223:I226"/>
    <mergeCell ref="N215:N217"/>
    <mergeCell ref="I189:I191"/>
    <mergeCell ref="I218:I219"/>
    <mergeCell ref="N243:N245"/>
    <mergeCell ref="H227:H229"/>
    <mergeCell ref="I230:I232"/>
    <mergeCell ref="N230:N232"/>
    <mergeCell ref="I269:I271"/>
    <mergeCell ref="B504:B507"/>
    <mergeCell ref="H501:H503"/>
    <mergeCell ref="C588:C591"/>
    <mergeCell ref="H582:H584"/>
    <mergeCell ref="H585:H587"/>
    <mergeCell ref="B414:B416"/>
    <mergeCell ref="B405:B407"/>
    <mergeCell ref="F417:F419"/>
    <mergeCell ref="B417:B419"/>
    <mergeCell ref="C417:C419"/>
    <mergeCell ref="D417:D419"/>
    <mergeCell ref="C176:C178"/>
    <mergeCell ref="I220:I222"/>
    <mergeCell ref="C304:C305"/>
    <mergeCell ref="B176:B178"/>
    <mergeCell ref="E179:E181"/>
    <mergeCell ref="F179:F181"/>
    <mergeCell ref="G179:G181"/>
    <mergeCell ref="H179:H181"/>
    <mergeCell ref="I179:I181"/>
    <mergeCell ref="G199:G202"/>
    <mergeCell ref="D246:D249"/>
    <mergeCell ref="E246:E249"/>
    <mergeCell ref="F246:F249"/>
    <mergeCell ref="E218:E219"/>
    <mergeCell ref="F218:F219"/>
    <mergeCell ref="E192:E194"/>
    <mergeCell ref="N1135:N1137"/>
    <mergeCell ref="F1138:F1140"/>
    <mergeCell ref="G1138:G1140"/>
    <mergeCell ref="H1138:H1140"/>
    <mergeCell ref="I1138:I1140"/>
    <mergeCell ref="G1131:G1134"/>
    <mergeCell ref="B179:B181"/>
    <mergeCell ref="I209:I211"/>
    <mergeCell ref="N195:N198"/>
    <mergeCell ref="N220:N222"/>
    <mergeCell ref="D291:D293"/>
    <mergeCell ref="E291:E293"/>
    <mergeCell ref="F291:F293"/>
    <mergeCell ref="D240:D242"/>
    <mergeCell ref="E240:E242"/>
    <mergeCell ref="F240:F242"/>
    <mergeCell ref="C212:C214"/>
    <mergeCell ref="F185:F186"/>
    <mergeCell ref="B240:B242"/>
    <mergeCell ref="C240:C242"/>
    <mergeCell ref="B215:B217"/>
    <mergeCell ref="H162:H164"/>
    <mergeCell ref="I162:I164"/>
    <mergeCell ref="D156:D158"/>
    <mergeCell ref="E156:E158"/>
    <mergeCell ref="G138:G139"/>
    <mergeCell ref="H138:H139"/>
    <mergeCell ref="G145:G148"/>
    <mergeCell ref="H145:H148"/>
    <mergeCell ref="E141:E144"/>
    <mergeCell ref="F141:F144"/>
    <mergeCell ref="G141:G144"/>
    <mergeCell ref="B141:B144"/>
    <mergeCell ref="C141:C144"/>
    <mergeCell ref="B138:B139"/>
    <mergeCell ref="B145:B148"/>
    <mergeCell ref="B132:B134"/>
    <mergeCell ref="C199:C202"/>
    <mergeCell ref="M159:M160"/>
    <mergeCell ref="K162:K163"/>
    <mergeCell ref="L162:L163"/>
    <mergeCell ref="M162:M163"/>
    <mergeCell ref="N159:N161"/>
    <mergeCell ref="I185:I186"/>
    <mergeCell ref="F182:F184"/>
    <mergeCell ref="G182:G184"/>
    <mergeCell ref="H182:H184"/>
    <mergeCell ref="I182:I184"/>
    <mergeCell ref="F206:F207"/>
    <mergeCell ref="G206:G207"/>
    <mergeCell ref="C203:C205"/>
    <mergeCell ref="D203:D205"/>
    <mergeCell ref="E203:E205"/>
    <mergeCell ref="F203:F205"/>
    <mergeCell ref="G203:G205"/>
    <mergeCell ref="H199:H202"/>
    <mergeCell ref="H141:H144"/>
    <mergeCell ref="I141:I144"/>
    <mergeCell ref="M145:M146"/>
    <mergeCell ref="B159:B161"/>
    <mergeCell ref="C159:C161"/>
    <mergeCell ref="D159:D161"/>
    <mergeCell ref="I176:I178"/>
    <mergeCell ref="F159:F161"/>
    <mergeCell ref="G176:G178"/>
    <mergeCell ref="H176:H178"/>
    <mergeCell ref="F145:F148"/>
    <mergeCell ref="C156:C158"/>
    <mergeCell ref="B192:B194"/>
    <mergeCell ref="C192:C194"/>
    <mergeCell ref="B166:B167"/>
    <mergeCell ref="C166:C167"/>
    <mergeCell ref="D166:D167"/>
    <mergeCell ref="E166:E167"/>
    <mergeCell ref="E176:E178"/>
    <mergeCell ref="C179:C181"/>
    <mergeCell ref="D179:D181"/>
    <mergeCell ref="G159:G161"/>
    <mergeCell ref="H159:H161"/>
    <mergeCell ref="G192:G194"/>
    <mergeCell ref="E189:E191"/>
    <mergeCell ref="F189:F191"/>
    <mergeCell ref="G189:G191"/>
    <mergeCell ref="H189:H191"/>
    <mergeCell ref="F176:F178"/>
    <mergeCell ref="F149:F151"/>
    <mergeCell ref="B203:B205"/>
    <mergeCell ref="I227:I229"/>
    <mergeCell ref="F230:F232"/>
    <mergeCell ref="D192:D194"/>
    <mergeCell ref="F166:F167"/>
    <mergeCell ref="G166:G167"/>
    <mergeCell ref="H156:H158"/>
    <mergeCell ref="I156:I158"/>
    <mergeCell ref="D189:D191"/>
    <mergeCell ref="B120:B122"/>
    <mergeCell ref="C120:C122"/>
    <mergeCell ref="D120:D122"/>
    <mergeCell ref="G44:G46"/>
    <mergeCell ref="N75:N77"/>
    <mergeCell ref="O75:O77"/>
    <mergeCell ref="B65:B66"/>
    <mergeCell ref="C65:C66"/>
    <mergeCell ref="B185:B186"/>
    <mergeCell ref="C185:C186"/>
    <mergeCell ref="D185:D186"/>
    <mergeCell ref="B209:B211"/>
    <mergeCell ref="C209:C211"/>
    <mergeCell ref="D209:D211"/>
    <mergeCell ref="E209:E211"/>
    <mergeCell ref="F209:F211"/>
    <mergeCell ref="G209:G211"/>
    <mergeCell ref="B212:B214"/>
    <mergeCell ref="B170:B171"/>
    <mergeCell ref="C168:C171"/>
    <mergeCell ref="D168:D171"/>
    <mergeCell ref="E168:E171"/>
    <mergeCell ref="F168:F171"/>
    <mergeCell ref="G168:G171"/>
    <mergeCell ref="H168:H171"/>
    <mergeCell ref="I168:I171"/>
    <mergeCell ref="E53:E55"/>
    <mergeCell ref="F53:F55"/>
    <mergeCell ref="G53:G55"/>
    <mergeCell ref="H53:H55"/>
    <mergeCell ref="E81:E83"/>
    <mergeCell ref="N81:N83"/>
    <mergeCell ref="O81:O83"/>
    <mergeCell ref="F60:F64"/>
    <mergeCell ref="G60:G64"/>
    <mergeCell ref="H60:H64"/>
    <mergeCell ref="I60:I64"/>
    <mergeCell ref="D65:D66"/>
    <mergeCell ref="E65:E66"/>
    <mergeCell ref="N152:N155"/>
    <mergeCell ref="G65:G66"/>
    <mergeCell ref="G135:G137"/>
    <mergeCell ref="L168:L169"/>
    <mergeCell ref="M168:M169"/>
    <mergeCell ref="B149:B151"/>
    <mergeCell ref="N168:N171"/>
    <mergeCell ref="D199:D202"/>
    <mergeCell ref="E199:E202"/>
    <mergeCell ref="F199:F202"/>
    <mergeCell ref="C189:C191"/>
    <mergeCell ref="F192:F194"/>
    <mergeCell ref="B189:B191"/>
    <mergeCell ref="D110:D112"/>
    <mergeCell ref="E110:E112"/>
    <mergeCell ref="B152:B155"/>
    <mergeCell ref="C152:C155"/>
    <mergeCell ref="C220:C222"/>
    <mergeCell ref="H220:H222"/>
    <mergeCell ref="G220:G222"/>
    <mergeCell ref="F220:F222"/>
    <mergeCell ref="E220:E222"/>
    <mergeCell ref="H262:H264"/>
    <mergeCell ref="C227:C229"/>
    <mergeCell ref="D227:D229"/>
    <mergeCell ref="E227:E229"/>
    <mergeCell ref="I199:I202"/>
    <mergeCell ref="B195:B198"/>
    <mergeCell ref="C195:C198"/>
    <mergeCell ref="D195:D198"/>
    <mergeCell ref="E195:E198"/>
    <mergeCell ref="F195:F198"/>
    <mergeCell ref="G195:G198"/>
    <mergeCell ref="H195:H198"/>
    <mergeCell ref="I195:I198"/>
    <mergeCell ref="D215:D217"/>
    <mergeCell ref="C215:C217"/>
    <mergeCell ref="H215:H217"/>
    <mergeCell ref="G215:G217"/>
    <mergeCell ref="F215:F217"/>
    <mergeCell ref="E215:E217"/>
    <mergeCell ref="B218:B219"/>
    <mergeCell ref="C218:C219"/>
    <mergeCell ref="D218:D219"/>
    <mergeCell ref="B233:B235"/>
    <mergeCell ref="C233:C235"/>
    <mergeCell ref="D233:D235"/>
    <mergeCell ref="E233:E235"/>
    <mergeCell ref="F233:F235"/>
    <mergeCell ref="G233:G235"/>
    <mergeCell ref="H233:H235"/>
    <mergeCell ref="I233:I235"/>
    <mergeCell ref="G250:G252"/>
    <mergeCell ref="H250:H252"/>
    <mergeCell ref="G218:G219"/>
    <mergeCell ref="H218:H219"/>
    <mergeCell ref="E212:E214"/>
    <mergeCell ref="D212:D214"/>
    <mergeCell ref="B256:B258"/>
    <mergeCell ref="G262:G264"/>
    <mergeCell ref="B250:B252"/>
    <mergeCell ref="F212:F214"/>
    <mergeCell ref="G223:G226"/>
    <mergeCell ref="H223:H226"/>
    <mergeCell ref="B220:B222"/>
    <mergeCell ref="D220:D222"/>
    <mergeCell ref="I212:I214"/>
    <mergeCell ref="H212:H214"/>
    <mergeCell ref="G212:G214"/>
    <mergeCell ref="C253:C255"/>
    <mergeCell ref="I253:I255"/>
    <mergeCell ref="C236:C239"/>
    <mergeCell ref="D236:D239"/>
    <mergeCell ref="E236:E239"/>
    <mergeCell ref="F236:F239"/>
    <mergeCell ref="G236:G239"/>
    <mergeCell ref="H236:H239"/>
    <mergeCell ref="I236:I239"/>
    <mergeCell ref="F250:F252"/>
    <mergeCell ref="C246:C249"/>
    <mergeCell ref="I246:I249"/>
    <mergeCell ref="I203:I205"/>
    <mergeCell ref="B206:B207"/>
    <mergeCell ref="C206:C207"/>
    <mergeCell ref="D206:D207"/>
    <mergeCell ref="E206:E207"/>
    <mergeCell ref="D152:D155"/>
    <mergeCell ref="E152:E155"/>
    <mergeCell ref="F152:F155"/>
    <mergeCell ref="G152:G155"/>
    <mergeCell ref="H152:H155"/>
    <mergeCell ref="I152:I155"/>
    <mergeCell ref="G149:G151"/>
    <mergeCell ref="N259:N261"/>
    <mergeCell ref="R269:R271"/>
    <mergeCell ref="R309:R312"/>
    <mergeCell ref="R298:R300"/>
    <mergeCell ref="E253:E255"/>
    <mergeCell ref="F262:F264"/>
    <mergeCell ref="H259:H261"/>
    <mergeCell ref="I250:I252"/>
    <mergeCell ref="P265:P268"/>
    <mergeCell ref="Q265:Q268"/>
    <mergeCell ref="F259:F261"/>
    <mergeCell ref="G246:G249"/>
    <mergeCell ref="G227:G229"/>
    <mergeCell ref="B230:B232"/>
    <mergeCell ref="B199:B202"/>
    <mergeCell ref="G240:G242"/>
    <mergeCell ref="H240:H242"/>
    <mergeCell ref="I240:I242"/>
    <mergeCell ref="I243:I245"/>
    <mergeCell ref="B227:B229"/>
    <mergeCell ref="D306:D308"/>
    <mergeCell ref="E306:E308"/>
    <mergeCell ref="F306:F308"/>
    <mergeCell ref="G306:G308"/>
    <mergeCell ref="H306:H308"/>
    <mergeCell ref="I306:I308"/>
    <mergeCell ref="H269:H271"/>
    <mergeCell ref="I265:I268"/>
    <mergeCell ref="E250:E252"/>
    <mergeCell ref="B298:B300"/>
    <mergeCell ref="B223:B226"/>
    <mergeCell ref="C223:C226"/>
    <mergeCell ref="D223:D226"/>
    <mergeCell ref="E223:E226"/>
    <mergeCell ref="F223:F226"/>
    <mergeCell ref="B243:B245"/>
    <mergeCell ref="B246:B249"/>
    <mergeCell ref="G285:G287"/>
    <mergeCell ref="D250:D252"/>
    <mergeCell ref="F243:F245"/>
    <mergeCell ref="G243:G245"/>
    <mergeCell ref="H243:H245"/>
    <mergeCell ref="F253:F255"/>
    <mergeCell ref="C250:C252"/>
    <mergeCell ref="C243:C245"/>
    <mergeCell ref="D243:D245"/>
    <mergeCell ref="H272:H274"/>
    <mergeCell ref="G265:G268"/>
    <mergeCell ref="H294:H297"/>
    <mergeCell ref="F301:F303"/>
    <mergeCell ref="O304:O305"/>
    <mergeCell ref="G253:G255"/>
    <mergeCell ref="D253:D255"/>
    <mergeCell ref="I319:I321"/>
    <mergeCell ref="K291:K292"/>
    <mergeCell ref="I301:I303"/>
    <mergeCell ref="H298:H300"/>
    <mergeCell ref="H304:H305"/>
    <mergeCell ref="N304:N305"/>
    <mergeCell ref="B279:B281"/>
    <mergeCell ref="C279:C281"/>
    <mergeCell ref="D279:D281"/>
    <mergeCell ref="E279:E281"/>
    <mergeCell ref="F279:F281"/>
    <mergeCell ref="G279:G281"/>
    <mergeCell ref="H279:H281"/>
    <mergeCell ref="I279:I281"/>
    <mergeCell ref="H246:H249"/>
    <mergeCell ref="B282:B284"/>
    <mergeCell ref="I288:I290"/>
    <mergeCell ref="D262:D264"/>
    <mergeCell ref="I285:I287"/>
    <mergeCell ref="G301:G303"/>
    <mergeCell ref="H301:H303"/>
    <mergeCell ref="U282:U284"/>
    <mergeCell ref="W265:W268"/>
    <mergeCell ref="Q256:Q258"/>
    <mergeCell ref="S259:S261"/>
    <mergeCell ref="T265:T268"/>
    <mergeCell ref="R265:R268"/>
    <mergeCell ref="S265:S268"/>
    <mergeCell ref="U272:U274"/>
    <mergeCell ref="V272:V274"/>
    <mergeCell ref="C291:C293"/>
    <mergeCell ref="C272:C274"/>
    <mergeCell ref="D294:D297"/>
    <mergeCell ref="L291:L292"/>
    <mergeCell ref="H282:H284"/>
    <mergeCell ref="G282:G284"/>
    <mergeCell ref="H288:H290"/>
    <mergeCell ref="C285:C287"/>
    <mergeCell ref="B259:B261"/>
    <mergeCell ref="C259:C261"/>
    <mergeCell ref="D259:D261"/>
    <mergeCell ref="E259:E261"/>
    <mergeCell ref="B253:B255"/>
    <mergeCell ref="C288:C290"/>
    <mergeCell ref="N256:N258"/>
    <mergeCell ref="O256:O258"/>
    <mergeCell ref="R256:R258"/>
    <mergeCell ref="S256:S258"/>
    <mergeCell ref="O259:O261"/>
    <mergeCell ref="N285:N287"/>
    <mergeCell ref="I294:I297"/>
    <mergeCell ref="G256:G258"/>
    <mergeCell ref="P256:P258"/>
    <mergeCell ref="N291:N293"/>
    <mergeCell ref="O291:O293"/>
    <mergeCell ref="Q291:Q293"/>
    <mergeCell ref="L250:L251"/>
    <mergeCell ref="M250:M251"/>
    <mergeCell ref="E285:E287"/>
    <mergeCell ref="P282:P284"/>
    <mergeCell ref="D265:D268"/>
    <mergeCell ref="B272:B274"/>
    <mergeCell ref="C256:C258"/>
    <mergeCell ref="D256:D258"/>
    <mergeCell ref="E256:E258"/>
    <mergeCell ref="F256:F258"/>
    <mergeCell ref="B301:B303"/>
    <mergeCell ref="N301:N303"/>
    <mergeCell ref="O301:O303"/>
    <mergeCell ref="P301:P303"/>
    <mergeCell ref="Q301:Q303"/>
    <mergeCell ref="G291:G293"/>
    <mergeCell ref="H291:H293"/>
    <mergeCell ref="S304:S305"/>
    <mergeCell ref="T304:T305"/>
    <mergeCell ref="G309:G312"/>
    <mergeCell ref="H309:H312"/>
    <mergeCell ref="N298:N300"/>
    <mergeCell ref="O298:O300"/>
    <mergeCell ref="T259:T261"/>
    <mergeCell ref="B304:B305"/>
    <mergeCell ref="O262:O264"/>
    <mergeCell ref="P262:P264"/>
    <mergeCell ref="N262:N264"/>
    <mergeCell ref="H265:H268"/>
    <mergeCell ref="O265:O268"/>
    <mergeCell ref="D309:D312"/>
    <mergeCell ref="F298:F300"/>
    <mergeCell ref="G298:G300"/>
    <mergeCell ref="F294:F297"/>
    <mergeCell ref="N272:N274"/>
    <mergeCell ref="O272:O274"/>
    <mergeCell ref="F265:F268"/>
    <mergeCell ref="I291:I293"/>
    <mergeCell ref="Q272:Q274"/>
    <mergeCell ref="D285:D287"/>
    <mergeCell ref="I309:I312"/>
    <mergeCell ref="K306:K307"/>
    <mergeCell ref="L306:L307"/>
    <mergeCell ref="I304:I305"/>
    <mergeCell ref="H285:H287"/>
    <mergeCell ref="M306:M307"/>
    <mergeCell ref="T256:T258"/>
    <mergeCell ref="R262:R264"/>
    <mergeCell ref="P298:P300"/>
    <mergeCell ref="Q298:Q300"/>
    <mergeCell ref="P306:P308"/>
    <mergeCell ref="H256:H258"/>
    <mergeCell ref="I256:I258"/>
    <mergeCell ref="R301:R303"/>
    <mergeCell ref="E262:E264"/>
    <mergeCell ref="D272:D274"/>
    <mergeCell ref="E272:E274"/>
    <mergeCell ref="F272:F274"/>
    <mergeCell ref="E265:E268"/>
    <mergeCell ref="D369:D372"/>
    <mergeCell ref="C376:C378"/>
    <mergeCell ref="D376:D378"/>
    <mergeCell ref="F373:F375"/>
    <mergeCell ref="D360:D362"/>
    <mergeCell ref="B306:B308"/>
    <mergeCell ref="C306:C308"/>
    <mergeCell ref="B275:B278"/>
    <mergeCell ref="C275:C278"/>
    <mergeCell ref="D275:D278"/>
    <mergeCell ref="E275:E278"/>
    <mergeCell ref="F275:F278"/>
    <mergeCell ref="G275:G278"/>
    <mergeCell ref="H275:H278"/>
    <mergeCell ref="I275:I278"/>
    <mergeCell ref="N275:N278"/>
    <mergeCell ref="O275:O278"/>
    <mergeCell ref="P275:P278"/>
    <mergeCell ref="Q275:Q278"/>
    <mergeCell ref="R275:R278"/>
    <mergeCell ref="S275:S278"/>
    <mergeCell ref="T275:T278"/>
    <mergeCell ref="I272:I274"/>
    <mergeCell ref="T348:T350"/>
    <mergeCell ref="F285:F287"/>
    <mergeCell ref="F332:F334"/>
    <mergeCell ref="G338:G340"/>
    <mergeCell ref="F316:F318"/>
    <mergeCell ref="G316:G318"/>
    <mergeCell ref="G294:G297"/>
    <mergeCell ref="G272:G274"/>
    <mergeCell ref="I298:I300"/>
    <mergeCell ref="R325:R328"/>
    <mergeCell ref="S294:S297"/>
    <mergeCell ref="T294:T297"/>
    <mergeCell ref="P304:P305"/>
    <mergeCell ref="C294:C297"/>
    <mergeCell ref="B285:B287"/>
    <mergeCell ref="B288:B290"/>
    <mergeCell ref="B294:B297"/>
    <mergeCell ref="B291:B293"/>
    <mergeCell ref="P288:P290"/>
    <mergeCell ref="Q288:Q290"/>
    <mergeCell ref="E282:E284"/>
    <mergeCell ref="F282:F284"/>
    <mergeCell ref="F304:F305"/>
    <mergeCell ref="G304:G305"/>
    <mergeCell ref="E309:E312"/>
    <mergeCell ref="S319:S321"/>
    <mergeCell ref="D341:D344"/>
    <mergeCell ref="T319:T321"/>
    <mergeCell ref="C348:C350"/>
    <mergeCell ref="B348:B350"/>
    <mergeCell ref="I316:I318"/>
    <mergeCell ref="Q316:Q318"/>
    <mergeCell ref="H316:H318"/>
    <mergeCell ref="M291:M292"/>
    <mergeCell ref="P272:P274"/>
    <mergeCell ref="O282:O284"/>
    <mergeCell ref="E301:E303"/>
    <mergeCell ref="J291:J292"/>
    <mergeCell ref="Q282:Q284"/>
    <mergeCell ref="R282:R284"/>
    <mergeCell ref="N294:N297"/>
    <mergeCell ref="E335:E337"/>
    <mergeCell ref="F335:F337"/>
    <mergeCell ref="E329:E331"/>
    <mergeCell ref="D357:D359"/>
    <mergeCell ref="E357:E359"/>
    <mergeCell ref="D325:D328"/>
    <mergeCell ref="N322:N324"/>
    <mergeCell ref="G288:G290"/>
    <mergeCell ref="I259:I261"/>
    <mergeCell ref="I282:I284"/>
    <mergeCell ref="B269:B271"/>
    <mergeCell ref="C269:C271"/>
    <mergeCell ref="D269:D271"/>
    <mergeCell ref="E269:E271"/>
    <mergeCell ref="F269:F271"/>
    <mergeCell ref="G269:G271"/>
    <mergeCell ref="C262:C264"/>
    <mergeCell ref="P259:P261"/>
    <mergeCell ref="Q259:Q261"/>
    <mergeCell ref="C265:C268"/>
    <mergeCell ref="B338:B340"/>
    <mergeCell ref="C338:C340"/>
    <mergeCell ref="B332:B334"/>
    <mergeCell ref="B329:B331"/>
    <mergeCell ref="B316:B318"/>
    <mergeCell ref="I379:I381"/>
    <mergeCell ref="E376:E378"/>
    <mergeCell ref="R304:R305"/>
    <mergeCell ref="U369:U372"/>
    <mergeCell ref="R316:R318"/>
    <mergeCell ref="U373:U375"/>
    <mergeCell ref="S373:S375"/>
    <mergeCell ref="D304:D305"/>
    <mergeCell ref="B325:B328"/>
    <mergeCell ref="H369:H372"/>
    <mergeCell ref="I369:I372"/>
    <mergeCell ref="P316:P318"/>
    <mergeCell ref="R319:R321"/>
    <mergeCell ref="E369:E372"/>
    <mergeCell ref="P360:P362"/>
    <mergeCell ref="G369:G372"/>
    <mergeCell ref="B335:B337"/>
    <mergeCell ref="N379:N381"/>
    <mergeCell ref="O379:O381"/>
    <mergeCell ref="H366:H368"/>
    <mergeCell ref="B373:B375"/>
    <mergeCell ref="T332:T334"/>
    <mergeCell ref="U332:U334"/>
    <mergeCell ref="S354:S356"/>
    <mergeCell ref="B357:B359"/>
    <mergeCell ref="C357:C359"/>
    <mergeCell ref="C379:C381"/>
    <mergeCell ref="D379:D381"/>
    <mergeCell ref="B369:B372"/>
    <mergeCell ref="C360:C362"/>
    <mergeCell ref="B309:B312"/>
    <mergeCell ref="C309:C312"/>
    <mergeCell ref="B319:B321"/>
    <mergeCell ref="F309:F312"/>
    <mergeCell ref="C369:C372"/>
    <mergeCell ref="S322:S324"/>
    <mergeCell ref="B354:B356"/>
    <mergeCell ref="B366:B368"/>
    <mergeCell ref="B363:B365"/>
    <mergeCell ref="I357:I359"/>
    <mergeCell ref="F363:F365"/>
    <mergeCell ref="R369:R372"/>
    <mergeCell ref="R376:R378"/>
    <mergeCell ref="C325:C328"/>
    <mergeCell ref="D335:D337"/>
    <mergeCell ref="G335:G337"/>
    <mergeCell ref="H335:H337"/>
    <mergeCell ref="I335:I337"/>
    <mergeCell ref="P332:P334"/>
    <mergeCell ref="C332:C334"/>
    <mergeCell ref="P329:P331"/>
    <mergeCell ref="I354:I356"/>
    <mergeCell ref="I373:I375"/>
    <mergeCell ref="I341:I344"/>
    <mergeCell ref="I332:I334"/>
    <mergeCell ref="I325:I328"/>
    <mergeCell ref="P366:P368"/>
    <mergeCell ref="P341:P344"/>
    <mergeCell ref="B341:B344"/>
    <mergeCell ref="Q373:Q375"/>
    <mergeCell ref="E366:E368"/>
    <mergeCell ref="B360:B362"/>
    <mergeCell ref="R329:R331"/>
    <mergeCell ref="Q332:Q334"/>
    <mergeCell ref="G391:G394"/>
    <mergeCell ref="H329:H331"/>
    <mergeCell ref="R373:R375"/>
    <mergeCell ref="B388:B390"/>
    <mergeCell ref="P373:P375"/>
    <mergeCell ref="B385:B387"/>
    <mergeCell ref="I391:I394"/>
    <mergeCell ref="N382:N384"/>
    <mergeCell ref="P357:P359"/>
    <mergeCell ref="Q357:Q359"/>
    <mergeCell ref="G382:G384"/>
    <mergeCell ref="H382:H384"/>
    <mergeCell ref="O382:O384"/>
    <mergeCell ref="P382:P384"/>
    <mergeCell ref="I385:I387"/>
    <mergeCell ref="F366:F368"/>
    <mergeCell ref="H385:H387"/>
    <mergeCell ref="R366:R368"/>
    <mergeCell ref="H373:H375"/>
    <mergeCell ref="G329:G331"/>
    <mergeCell ref="E325:E328"/>
    <mergeCell ref="N373:N375"/>
    <mergeCell ref="O373:O375"/>
    <mergeCell ref="G345:G347"/>
    <mergeCell ref="H345:H347"/>
    <mergeCell ref="I345:I347"/>
    <mergeCell ref="F379:F381"/>
    <mergeCell ref="H338:H340"/>
    <mergeCell ref="F388:F390"/>
    <mergeCell ref="C329:C331"/>
    <mergeCell ref="D329:D331"/>
    <mergeCell ref="C341:C344"/>
    <mergeCell ref="R338:R340"/>
    <mergeCell ref="H341:H344"/>
    <mergeCell ref="H379:H381"/>
    <mergeCell ref="G376:G378"/>
    <mergeCell ref="H376:H378"/>
    <mergeCell ref="D332:D334"/>
    <mergeCell ref="E332:E334"/>
    <mergeCell ref="B427:B430"/>
    <mergeCell ref="E417:E419"/>
    <mergeCell ref="D423:D426"/>
    <mergeCell ref="R360:R362"/>
    <mergeCell ref="D366:D368"/>
    <mergeCell ref="C411:C413"/>
    <mergeCell ref="N408:N410"/>
    <mergeCell ref="O408:O410"/>
    <mergeCell ref="C405:C407"/>
    <mergeCell ref="E408:E410"/>
    <mergeCell ref="G411:G413"/>
    <mergeCell ref="H411:H413"/>
    <mergeCell ref="T379:T381"/>
    <mergeCell ref="F354:F356"/>
    <mergeCell ref="E360:E362"/>
    <mergeCell ref="D363:D365"/>
    <mergeCell ref="E363:E365"/>
    <mergeCell ref="B345:B347"/>
    <mergeCell ref="O345:O347"/>
    <mergeCell ref="P345:P347"/>
    <mergeCell ref="Q345:Q347"/>
    <mergeCell ref="N369:N372"/>
    <mergeCell ref="O391:O394"/>
    <mergeCell ref="R382:R384"/>
    <mergeCell ref="B391:B394"/>
    <mergeCell ref="C391:C394"/>
    <mergeCell ref="N395:N397"/>
    <mergeCell ref="O395:O397"/>
    <mergeCell ref="I348:I350"/>
    <mergeCell ref="C382:C384"/>
    <mergeCell ref="D382:D384"/>
    <mergeCell ref="Q388:Q390"/>
    <mergeCell ref="S357:S359"/>
    <mergeCell ref="S360:S362"/>
    <mergeCell ref="B398:B400"/>
    <mergeCell ref="C398:C400"/>
    <mergeCell ref="D398:D400"/>
    <mergeCell ref="E398:E400"/>
    <mergeCell ref="F382:F384"/>
    <mergeCell ref="C388:C390"/>
    <mergeCell ref="G366:G368"/>
    <mergeCell ref="C366:C368"/>
    <mergeCell ref="C363:C365"/>
    <mergeCell ref="Q385:Q387"/>
    <mergeCell ref="N388:N390"/>
    <mergeCell ref="T423:T426"/>
    <mergeCell ref="P423:P426"/>
    <mergeCell ref="Q423:Q426"/>
    <mergeCell ref="T417:T419"/>
    <mergeCell ref="I417:I419"/>
    <mergeCell ref="G414:G416"/>
    <mergeCell ref="P395:P397"/>
    <mergeCell ref="Q395:Q397"/>
    <mergeCell ref="Q354:Q356"/>
    <mergeCell ref="N354:N356"/>
    <mergeCell ref="Q360:Q362"/>
    <mergeCell ref="D408:D410"/>
    <mergeCell ref="D354:D356"/>
    <mergeCell ref="E354:E356"/>
    <mergeCell ref="D373:D375"/>
    <mergeCell ref="H388:H390"/>
    <mergeCell ref="I388:I390"/>
    <mergeCell ref="I395:I397"/>
    <mergeCell ref="B382:B384"/>
    <mergeCell ref="G319:G321"/>
    <mergeCell ref="H319:H321"/>
    <mergeCell ref="F322:F324"/>
    <mergeCell ref="T357:T359"/>
    <mergeCell ref="T341:T344"/>
    <mergeCell ref="O388:O390"/>
    <mergeCell ref="I382:I384"/>
    <mergeCell ref="R357:R359"/>
    <mergeCell ref="R332:R334"/>
    <mergeCell ref="P335:P337"/>
    <mergeCell ref="O332:O334"/>
    <mergeCell ref="H395:H397"/>
    <mergeCell ref="S408:S410"/>
    <mergeCell ref="F408:F410"/>
    <mergeCell ref="I405:I407"/>
    <mergeCell ref="P405:P407"/>
    <mergeCell ref="E395:E397"/>
    <mergeCell ref="S332:S334"/>
    <mergeCell ref="R385:R387"/>
    <mergeCell ref="P338:P340"/>
    <mergeCell ref="D388:D390"/>
    <mergeCell ref="E388:E390"/>
    <mergeCell ref="N332:N334"/>
    <mergeCell ref="I366:I368"/>
    <mergeCell ref="N366:N368"/>
    <mergeCell ref="O366:O368"/>
    <mergeCell ref="T376:T378"/>
    <mergeCell ref="R363:R365"/>
    <mergeCell ref="N345:N347"/>
    <mergeCell ref="S329:S331"/>
    <mergeCell ref="S385:S387"/>
    <mergeCell ref="N376:N378"/>
    <mergeCell ref="O376:O378"/>
    <mergeCell ref="Q363:Q365"/>
    <mergeCell ref="P322:P324"/>
    <mergeCell ref="F360:F362"/>
    <mergeCell ref="G360:G362"/>
    <mergeCell ref="H360:H362"/>
    <mergeCell ref="I360:I362"/>
    <mergeCell ref="E385:E387"/>
    <mergeCell ref="F385:F387"/>
    <mergeCell ref="G385:G387"/>
    <mergeCell ref="R351:R353"/>
    <mergeCell ref="S351:S353"/>
    <mergeCell ref="F405:F407"/>
    <mergeCell ref="G405:G407"/>
    <mergeCell ref="H405:H407"/>
    <mergeCell ref="R379:R381"/>
    <mergeCell ref="D405:D407"/>
    <mergeCell ref="I408:I410"/>
    <mergeCell ref="P319:P321"/>
    <mergeCell ref="D395:D397"/>
    <mergeCell ref="G395:G397"/>
    <mergeCell ref="R405:R407"/>
    <mergeCell ref="N405:N407"/>
    <mergeCell ref="S338:S340"/>
    <mergeCell ref="S376:S378"/>
    <mergeCell ref="G379:G381"/>
    <mergeCell ref="F329:F331"/>
    <mergeCell ref="F341:F344"/>
    <mergeCell ref="G341:G344"/>
    <mergeCell ref="G363:G365"/>
    <mergeCell ref="H363:H365"/>
    <mergeCell ref="D322:D324"/>
    <mergeCell ref="C414:C416"/>
    <mergeCell ref="C408:C410"/>
    <mergeCell ref="B411:B413"/>
    <mergeCell ref="S420:S422"/>
    <mergeCell ref="S423:S426"/>
    <mergeCell ref="E423:E426"/>
    <mergeCell ref="F423:F426"/>
    <mergeCell ref="G423:G426"/>
    <mergeCell ref="C423:C426"/>
    <mergeCell ref="E420:E422"/>
    <mergeCell ref="H414:H416"/>
    <mergeCell ref="B395:B397"/>
    <mergeCell ref="F411:F413"/>
    <mergeCell ref="B408:B410"/>
    <mergeCell ref="P411:P413"/>
    <mergeCell ref="C354:C356"/>
    <mergeCell ref="C373:C375"/>
    <mergeCell ref="G332:G334"/>
    <mergeCell ref="H332:H334"/>
    <mergeCell ref="P325:P328"/>
    <mergeCell ref="Q325:Q328"/>
    <mergeCell ref="Q329:Q331"/>
    <mergeCell ref="Q338:Q340"/>
    <mergeCell ref="I427:I430"/>
    <mergeCell ref="N427:N430"/>
    <mergeCell ref="N385:N387"/>
    <mergeCell ref="P414:P416"/>
    <mergeCell ref="I329:I331"/>
    <mergeCell ref="I376:I378"/>
    <mergeCell ref="I338:I340"/>
    <mergeCell ref="F369:F372"/>
    <mergeCell ref="I363:I365"/>
    <mergeCell ref="O411:O413"/>
    <mergeCell ref="D348:D350"/>
    <mergeCell ref="E373:E375"/>
    <mergeCell ref="O363:O365"/>
    <mergeCell ref="G373:G375"/>
    <mergeCell ref="E379:E381"/>
    <mergeCell ref="D345:D347"/>
    <mergeCell ref="E345:E347"/>
    <mergeCell ref="F345:F347"/>
    <mergeCell ref="F398:F400"/>
    <mergeCell ref="G398:G400"/>
    <mergeCell ref="H398:H400"/>
    <mergeCell ref="O341:O344"/>
    <mergeCell ref="Q382:Q384"/>
    <mergeCell ref="P388:P390"/>
    <mergeCell ref="Q391:Q394"/>
    <mergeCell ref="F348:F350"/>
    <mergeCell ref="G348:G350"/>
    <mergeCell ref="F376:F378"/>
    <mergeCell ref="H348:H350"/>
    <mergeCell ref="F357:F359"/>
    <mergeCell ref="G357:G359"/>
    <mergeCell ref="H357:H359"/>
    <mergeCell ref="B376:B378"/>
    <mergeCell ref="B379:B381"/>
    <mergeCell ref="B351:B353"/>
    <mergeCell ref="D351:D353"/>
    <mergeCell ref="E351:E353"/>
    <mergeCell ref="F351:F353"/>
    <mergeCell ref="F395:F397"/>
    <mergeCell ref="F338:F340"/>
    <mergeCell ref="B423:B426"/>
    <mergeCell ref="E322:E324"/>
    <mergeCell ref="D338:D340"/>
    <mergeCell ref="E341:E344"/>
    <mergeCell ref="G322:G324"/>
    <mergeCell ref="P369:P372"/>
    <mergeCell ref="P376:P378"/>
    <mergeCell ref="N309:N312"/>
    <mergeCell ref="O309:O312"/>
    <mergeCell ref="P309:P312"/>
    <mergeCell ref="Q309:Q312"/>
    <mergeCell ref="P385:P387"/>
    <mergeCell ref="E304:E305"/>
    <mergeCell ref="J306:J307"/>
    <mergeCell ref="H322:H324"/>
    <mergeCell ref="I322:I324"/>
    <mergeCell ref="U1029:U1031"/>
    <mergeCell ref="V1029:V1031"/>
    <mergeCell ref="T1006:T1008"/>
    <mergeCell ref="U1006:U1008"/>
    <mergeCell ref="Q877:Q880"/>
    <mergeCell ref="Q889:Q892"/>
    <mergeCell ref="R889:R892"/>
    <mergeCell ref="R877:R880"/>
    <mergeCell ref="V976:V978"/>
    <mergeCell ref="V955:V957"/>
    <mergeCell ref="P855:P857"/>
    <mergeCell ref="U976:U978"/>
    <mergeCell ref="S958:S960"/>
    <mergeCell ref="T949:T951"/>
    <mergeCell ref="U949:U951"/>
    <mergeCell ref="V851:V854"/>
    <mergeCell ref="O893:O895"/>
    <mergeCell ref="O884:O886"/>
    <mergeCell ref="V816:V819"/>
    <mergeCell ref="P1019:P1021"/>
    <mergeCell ref="P970:P972"/>
    <mergeCell ref="Q970:Q972"/>
    <mergeCell ref="U858:U860"/>
    <mergeCell ref="Q848:Q850"/>
    <mergeCell ref="P848:P850"/>
    <mergeCell ref="R871:R873"/>
    <mergeCell ref="H871:H873"/>
    <mergeCell ref="I871:I873"/>
    <mergeCell ref="N871:N873"/>
    <mergeCell ref="O871:O873"/>
    <mergeCell ref="H916:H919"/>
    <mergeCell ref="Q927:Q929"/>
    <mergeCell ref="P989:P991"/>
    <mergeCell ref="N1012:N1015"/>
    <mergeCell ref="O1012:O1015"/>
    <mergeCell ref="P1012:P1015"/>
    <mergeCell ref="Q1012:Q1015"/>
    <mergeCell ref="I851:I854"/>
    <mergeCell ref="Q833:Q835"/>
    <mergeCell ref="R833:R835"/>
    <mergeCell ref="Q836:Q838"/>
    <mergeCell ref="N816:N819"/>
    <mergeCell ref="O816:O819"/>
    <mergeCell ref="P820:P822"/>
    <mergeCell ref="T833:T835"/>
    <mergeCell ref="F836:F838"/>
    <mergeCell ref="D855:D857"/>
    <mergeCell ref="E855:E857"/>
    <mergeCell ref="D930:D932"/>
    <mergeCell ref="C316:C318"/>
    <mergeCell ref="D316:D318"/>
    <mergeCell ref="E316:E318"/>
    <mergeCell ref="C322:C324"/>
    <mergeCell ref="F325:F328"/>
    <mergeCell ref="G325:G328"/>
    <mergeCell ref="H325:H328"/>
    <mergeCell ref="E348:E350"/>
    <mergeCell ref="G354:G356"/>
    <mergeCell ref="H354:H356"/>
    <mergeCell ref="P354:P356"/>
    <mergeCell ref="C335:C337"/>
    <mergeCell ref="C345:C347"/>
    <mergeCell ref="H431:H433"/>
    <mergeCell ref="G420:G422"/>
    <mergeCell ref="R408:R410"/>
    <mergeCell ref="T391:T394"/>
    <mergeCell ref="T434:T436"/>
    <mergeCell ref="R391:R394"/>
    <mergeCell ref="S411:S413"/>
    <mergeCell ref="S395:S397"/>
    <mergeCell ref="R417:R419"/>
    <mergeCell ref="D414:D416"/>
    <mergeCell ref="E414:E416"/>
    <mergeCell ref="H427:H430"/>
    <mergeCell ref="G417:G419"/>
    <mergeCell ref="H423:H426"/>
    <mergeCell ref="F434:F436"/>
    <mergeCell ref="G408:G410"/>
    <mergeCell ref="H408:H410"/>
    <mergeCell ref="D391:D394"/>
    <mergeCell ref="E391:E394"/>
    <mergeCell ref="F391:F394"/>
    <mergeCell ref="T351:T353"/>
    <mergeCell ref="C385:C387"/>
    <mergeCell ref="D385:D387"/>
    <mergeCell ref="D411:D413"/>
    <mergeCell ref="E338:E340"/>
    <mergeCell ref="D319:D321"/>
    <mergeCell ref="C319:C321"/>
    <mergeCell ref="S379:S381"/>
    <mergeCell ref="N316:N318"/>
    <mergeCell ref="R348:R350"/>
    <mergeCell ref="E405:E407"/>
    <mergeCell ref="E382:E384"/>
    <mergeCell ref="T385:T387"/>
    <mergeCell ref="S369:S372"/>
    <mergeCell ref="C395:C397"/>
    <mergeCell ref="O405:O407"/>
    <mergeCell ref="T360:T362"/>
    <mergeCell ref="Q405:Q407"/>
    <mergeCell ref="I420:I422"/>
    <mergeCell ref="T427:T430"/>
    <mergeCell ref="S431:S433"/>
    <mergeCell ref="P434:P436"/>
    <mergeCell ref="S417:S419"/>
    <mergeCell ref="F420:F422"/>
    <mergeCell ref="Q434:Q436"/>
    <mergeCell ref="S366:S368"/>
    <mergeCell ref="G388:G390"/>
    <mergeCell ref="I398:I400"/>
    <mergeCell ref="N398:N400"/>
    <mergeCell ref="O398:O400"/>
    <mergeCell ref="C351:C353"/>
    <mergeCell ref="B1087:B1090"/>
    <mergeCell ref="X1109:X1111"/>
    <mergeCell ref="C1087:C1090"/>
    <mergeCell ref="D1087:D1090"/>
    <mergeCell ref="E1087:E1090"/>
    <mergeCell ref="F1087:F1090"/>
    <mergeCell ref="G1087:G1090"/>
    <mergeCell ref="H1087:H1090"/>
    <mergeCell ref="I1087:I1090"/>
    <mergeCell ref="V1103:V1105"/>
    <mergeCell ref="U1078:U1080"/>
    <mergeCell ref="V1078:V1080"/>
    <mergeCell ref="B1068:B1071"/>
    <mergeCell ref="B1075:B1077"/>
    <mergeCell ref="C1075:C1077"/>
    <mergeCell ref="G1075:G1077"/>
    <mergeCell ref="H1075:H1077"/>
    <mergeCell ref="D1075:D1077"/>
    <mergeCell ref="U1019:U1021"/>
    <mergeCell ref="V986:V988"/>
    <mergeCell ref="X967:X969"/>
    <mergeCell ref="W976:W978"/>
    <mergeCell ref="X1044:X1047"/>
    <mergeCell ref="U1016:U1018"/>
    <mergeCell ref="V1016:V1018"/>
    <mergeCell ref="U1002:U1005"/>
    <mergeCell ref="V1002:V1005"/>
    <mergeCell ref="O967:O969"/>
    <mergeCell ref="R986:R988"/>
    <mergeCell ref="W992:W994"/>
    <mergeCell ref="Q999:Q1001"/>
    <mergeCell ref="N1016:N1018"/>
    <mergeCell ref="O1016:O1018"/>
    <mergeCell ref="S1022:S1024"/>
    <mergeCell ref="W973:W975"/>
    <mergeCell ref="V1012:V1015"/>
    <mergeCell ref="X995:X998"/>
    <mergeCell ref="P986:P988"/>
    <mergeCell ref="I1068:I1071"/>
    <mergeCell ref="I1072:I1074"/>
    <mergeCell ref="B1084:B1086"/>
    <mergeCell ref="B1078:B1080"/>
    <mergeCell ref="C1078:C1080"/>
    <mergeCell ref="Q979:Q981"/>
    <mergeCell ref="B970:B972"/>
    <mergeCell ref="G1002:G1005"/>
    <mergeCell ref="H1002:H1005"/>
    <mergeCell ref="I1002:I1005"/>
    <mergeCell ref="N1002:N1005"/>
    <mergeCell ref="I976:I978"/>
    <mergeCell ref="F986:F988"/>
    <mergeCell ref="G986:G988"/>
    <mergeCell ref="I995:I998"/>
    <mergeCell ref="O986:O988"/>
    <mergeCell ref="C992:C994"/>
    <mergeCell ref="G999:G1001"/>
    <mergeCell ref="B995:B998"/>
    <mergeCell ref="D986:D988"/>
    <mergeCell ref="N986:N988"/>
    <mergeCell ref="E979:E981"/>
    <mergeCell ref="F979:F981"/>
    <mergeCell ref="G979:G981"/>
    <mergeCell ref="H979:H981"/>
    <mergeCell ref="O1002:O1005"/>
    <mergeCell ref="F1075:F1077"/>
    <mergeCell ref="U1072:U1074"/>
    <mergeCell ref="D1048:D1050"/>
    <mergeCell ref="E1048:E1050"/>
    <mergeCell ref="F1048:F1050"/>
    <mergeCell ref="G1048:G1050"/>
    <mergeCell ref="P1048:P1050"/>
    <mergeCell ref="Q1048:Q1050"/>
    <mergeCell ref="Q1068:Q1071"/>
    <mergeCell ref="R1068:R1071"/>
    <mergeCell ref="D1044:D1047"/>
    <mergeCell ref="E1044:E1047"/>
    <mergeCell ref="F1044:F1047"/>
    <mergeCell ref="G1044:G1047"/>
    <mergeCell ref="H1044:H1047"/>
    <mergeCell ref="I1044:I1047"/>
    <mergeCell ref="N1044:N1047"/>
    <mergeCell ref="O1044:O1047"/>
    <mergeCell ref="V1044:V1047"/>
    <mergeCell ref="E1072:E1074"/>
    <mergeCell ref="W1087:W1090"/>
    <mergeCell ref="X1087:X1090"/>
    <mergeCell ref="Y1087:Y1090"/>
    <mergeCell ref="Z1087:Z1090"/>
    <mergeCell ref="S1087:S1090"/>
    <mergeCell ref="T1087:T1090"/>
    <mergeCell ref="W1012:W1015"/>
    <mergeCell ref="X1012:X1015"/>
    <mergeCell ref="V1032:V1034"/>
    <mergeCell ref="Z1035:Z1037"/>
    <mergeCell ref="X1078:X1080"/>
    <mergeCell ref="R1087:R1090"/>
    <mergeCell ref="Q1016:Q1018"/>
    <mergeCell ref="U1022:U1024"/>
    <mergeCell ref="V1022:V1024"/>
    <mergeCell ref="T1016:T1018"/>
    <mergeCell ref="U1012:U1015"/>
    <mergeCell ref="T1019:T1021"/>
    <mergeCell ref="Z1019:Z1021"/>
    <mergeCell ref="X1025:X1028"/>
    <mergeCell ref="I1025:I1028"/>
    <mergeCell ref="N1025:N1028"/>
    <mergeCell ref="F1025:F1028"/>
    <mergeCell ref="H1084:H1086"/>
    <mergeCell ref="S1032:S1034"/>
    <mergeCell ref="N1075:N1077"/>
    <mergeCell ref="Q1100:Q1102"/>
    <mergeCell ref="Q1106:Q1108"/>
    <mergeCell ref="R1106:R1108"/>
    <mergeCell ref="S1106:S1108"/>
    <mergeCell ref="T1106:T1108"/>
    <mergeCell ref="S1103:S1105"/>
    <mergeCell ref="X1106:X1108"/>
    <mergeCell ref="T1078:T1080"/>
    <mergeCell ref="O1084:O1086"/>
    <mergeCell ref="S1081:S1083"/>
    <mergeCell ref="T1081:T1083"/>
    <mergeCell ref="T1123:T1126"/>
    <mergeCell ref="N1078:N1080"/>
    <mergeCell ref="D1078:D1080"/>
    <mergeCell ref="F1078:F1080"/>
    <mergeCell ref="G1078:G1080"/>
    <mergeCell ref="H1078:H1080"/>
    <mergeCell ref="I1078:I1080"/>
    <mergeCell ref="E1078:E1080"/>
    <mergeCell ref="P1078:P1080"/>
    <mergeCell ref="Q1078:Q1080"/>
    <mergeCell ref="V1115:V1118"/>
    <mergeCell ref="W1115:W1118"/>
    <mergeCell ref="O1078:O1080"/>
    <mergeCell ref="S1078:S1080"/>
    <mergeCell ref="N901:N903"/>
    <mergeCell ref="O901:O903"/>
    <mergeCell ref="L884:L886"/>
    <mergeCell ref="S904:S905"/>
    <mergeCell ref="S916:S919"/>
    <mergeCell ref="V939:V941"/>
    <mergeCell ref="V942:V945"/>
    <mergeCell ref="X942:X945"/>
    <mergeCell ref="X939:X941"/>
    <mergeCell ref="Q930:Q932"/>
    <mergeCell ref="Q976:Q978"/>
    <mergeCell ref="W964:W966"/>
    <mergeCell ref="W986:W988"/>
    <mergeCell ref="W955:W957"/>
    <mergeCell ref="X955:X957"/>
    <mergeCell ref="X933:X935"/>
    <mergeCell ref="S970:S972"/>
    <mergeCell ref="T970:T972"/>
    <mergeCell ref="R967:R969"/>
    <mergeCell ref="S967:S969"/>
    <mergeCell ref="T967:T969"/>
    <mergeCell ref="X1072:X1074"/>
    <mergeCell ref="T992:T994"/>
    <mergeCell ref="U979:U981"/>
    <mergeCell ref="V961:V963"/>
    <mergeCell ref="T982:T985"/>
    <mergeCell ref="V949:V951"/>
    <mergeCell ref="W949:W951"/>
    <mergeCell ref="Q949:Q951"/>
    <mergeCell ref="R949:R951"/>
    <mergeCell ref="S949:S951"/>
    <mergeCell ref="V992:V994"/>
    <mergeCell ref="V1025:V1028"/>
    <mergeCell ref="Q973:Q975"/>
    <mergeCell ref="T958:T960"/>
    <mergeCell ref="U958:U960"/>
    <mergeCell ref="X973:X975"/>
    <mergeCell ref="V970:V972"/>
    <mergeCell ref="T973:T975"/>
    <mergeCell ref="V923:V926"/>
    <mergeCell ref="W923:W926"/>
    <mergeCell ref="X923:X926"/>
    <mergeCell ref="P939:P941"/>
    <mergeCell ref="S855:S857"/>
    <mergeCell ref="X884:X886"/>
    <mergeCell ref="R858:R860"/>
    <mergeCell ref="W970:W972"/>
    <mergeCell ref="U982:U985"/>
    <mergeCell ref="V958:V960"/>
    <mergeCell ref="P973:P975"/>
    <mergeCell ref="R973:R975"/>
    <mergeCell ref="R976:R978"/>
    <mergeCell ref="Q964:Q966"/>
    <mergeCell ref="R964:R966"/>
    <mergeCell ref="U927:U929"/>
    <mergeCell ref="X861:X863"/>
    <mergeCell ref="U933:U935"/>
    <mergeCell ref="P964:P966"/>
    <mergeCell ref="Q939:Q941"/>
    <mergeCell ref="S920:S922"/>
    <mergeCell ref="U910:U912"/>
    <mergeCell ref="U901:U903"/>
    <mergeCell ref="P901:P903"/>
    <mergeCell ref="Q899:Q900"/>
    <mergeCell ref="T976:T978"/>
    <mergeCell ref="W896:W898"/>
    <mergeCell ref="T979:T981"/>
    <mergeCell ref="X920:X922"/>
    <mergeCell ref="W920:W922"/>
    <mergeCell ref="X927:X929"/>
    <mergeCell ref="W930:W932"/>
    <mergeCell ref="V855:V857"/>
    <mergeCell ref="V871:V873"/>
    <mergeCell ref="Q893:Q895"/>
    <mergeCell ref="P899:P900"/>
    <mergeCell ref="P979:P981"/>
    <mergeCell ref="P976:P978"/>
    <mergeCell ref="Q958:Q960"/>
    <mergeCell ref="X889:X892"/>
    <mergeCell ref="V881:V883"/>
    <mergeCell ref="U913:U915"/>
    <mergeCell ref="V967:V969"/>
    <mergeCell ref="X877:X880"/>
    <mergeCell ref="U896:U898"/>
    <mergeCell ref="U877:U880"/>
    <mergeCell ref="R955:R957"/>
    <mergeCell ref="U916:U919"/>
    <mergeCell ref="X952:X954"/>
    <mergeCell ref="T933:T935"/>
    <mergeCell ref="S923:S926"/>
    <mergeCell ref="T923:T926"/>
    <mergeCell ref="U923:U926"/>
    <mergeCell ref="S976:S978"/>
    <mergeCell ref="V794:V796"/>
    <mergeCell ref="S734:S736"/>
    <mergeCell ref="U874:U876"/>
    <mergeCell ref="U855:U857"/>
    <mergeCell ref="W855:W857"/>
    <mergeCell ref="W708:W711"/>
    <mergeCell ref="V788:V790"/>
    <mergeCell ref="P750:P752"/>
    <mergeCell ref="P839:P841"/>
    <mergeCell ref="Q839:Q841"/>
    <mergeCell ref="I845:I847"/>
    <mergeCell ref="X712:X714"/>
    <mergeCell ref="U734:U736"/>
    <mergeCell ref="J884:J886"/>
    <mergeCell ref="M881:M882"/>
    <mergeCell ref="V697:V699"/>
    <mergeCell ref="V685:V687"/>
    <mergeCell ref="W685:W687"/>
    <mergeCell ref="P691:P693"/>
    <mergeCell ref="P697:P699"/>
    <mergeCell ref="V712:V714"/>
    <mergeCell ref="S768:S770"/>
    <mergeCell ref="U778:U780"/>
    <mergeCell ref="V778:V780"/>
    <mergeCell ref="N804:N806"/>
    <mergeCell ref="O804:O806"/>
    <mergeCell ref="V768:V770"/>
    <mergeCell ref="W845:W847"/>
    <mergeCell ref="X836:X838"/>
    <mergeCell ref="W761:W764"/>
    <mergeCell ref="X761:X764"/>
    <mergeCell ref="W706:W707"/>
    <mergeCell ref="R697:R699"/>
    <mergeCell ref="R706:R707"/>
    <mergeCell ref="T884:T886"/>
    <mergeCell ref="X833:X835"/>
    <mergeCell ref="X791:X793"/>
    <mergeCell ref="X807:X809"/>
    <mergeCell ref="X797:X799"/>
    <mergeCell ref="X727:X730"/>
    <mergeCell ref="W743:W745"/>
    <mergeCell ref="W734:W736"/>
    <mergeCell ref="P703:P705"/>
    <mergeCell ref="X746:X749"/>
    <mergeCell ref="N740:N742"/>
    <mergeCell ref="Q810:Q812"/>
    <mergeCell ref="U797:U799"/>
    <mergeCell ref="I804:I806"/>
    <mergeCell ref="O797:O799"/>
    <mergeCell ref="O800:O803"/>
    <mergeCell ref="N755:N758"/>
    <mergeCell ref="R813:R815"/>
    <mergeCell ref="T797:T799"/>
    <mergeCell ref="R816:R819"/>
    <mergeCell ref="I775:I777"/>
    <mergeCell ref="T816:T819"/>
    <mergeCell ref="N775:N777"/>
    <mergeCell ref="T810:T812"/>
    <mergeCell ref="Q759:Q760"/>
    <mergeCell ref="V807:V809"/>
    <mergeCell ref="O781:O784"/>
    <mergeCell ref="X685:X687"/>
    <mergeCell ref="S691:S693"/>
    <mergeCell ref="I800:I803"/>
    <mergeCell ref="U602:U604"/>
    <mergeCell ref="U588:U591"/>
    <mergeCell ref="P592:P594"/>
    <mergeCell ref="S628:S630"/>
    <mergeCell ref="U675:U677"/>
    <mergeCell ref="R678:R680"/>
    <mergeCell ref="Y653:Y655"/>
    <mergeCell ref="X619:X621"/>
    <mergeCell ref="S639:S641"/>
    <mergeCell ref="T639:T641"/>
    <mergeCell ref="U639:U641"/>
    <mergeCell ref="Z668:Z670"/>
    <mergeCell ref="P685:P687"/>
    <mergeCell ref="Q858:Q860"/>
    <mergeCell ref="N861:N863"/>
    <mergeCell ref="O861:O863"/>
    <mergeCell ref="I861:I863"/>
    <mergeCell ref="W721:W723"/>
    <mergeCell ref="S761:S764"/>
    <mergeCell ref="I765:I767"/>
    <mergeCell ref="R765:R767"/>
    <mergeCell ref="R771:R774"/>
    <mergeCell ref="T731:T733"/>
    <mergeCell ref="S712:S714"/>
    <mergeCell ref="T712:T714"/>
    <mergeCell ref="U775:U777"/>
    <mergeCell ref="N778:N780"/>
    <mergeCell ref="O778:O780"/>
    <mergeCell ref="P778:P780"/>
    <mergeCell ref="T775:T777"/>
    <mergeCell ref="S721:S723"/>
    <mergeCell ref="W775:W777"/>
    <mergeCell ref="S703:S705"/>
    <mergeCell ref="S681:S684"/>
    <mergeCell ref="Q675:Q677"/>
    <mergeCell ref="T681:T684"/>
    <mergeCell ref="R681:R684"/>
    <mergeCell ref="Q724:Q726"/>
    <mergeCell ref="I727:I730"/>
    <mergeCell ref="U688:U690"/>
    <mergeCell ref="V688:V690"/>
    <mergeCell ref="O759:O760"/>
    <mergeCell ref="P678:P680"/>
    <mergeCell ref="P675:P677"/>
    <mergeCell ref="V813:V815"/>
    <mergeCell ref="U813:U815"/>
    <mergeCell ref="W794:W796"/>
    <mergeCell ref="P823:P825"/>
    <mergeCell ref="W712:W714"/>
    <mergeCell ref="T761:T764"/>
    <mergeCell ref="U761:U764"/>
    <mergeCell ref="V761:V764"/>
    <mergeCell ref="W694:W696"/>
    <mergeCell ref="T718:T720"/>
    <mergeCell ref="U718:U720"/>
    <mergeCell ref="V718:V720"/>
    <mergeCell ref="W718:W720"/>
    <mergeCell ref="T771:T774"/>
    <mergeCell ref="U771:U774"/>
    <mergeCell ref="W740:W742"/>
    <mergeCell ref="W753:W754"/>
    <mergeCell ref="T755:T758"/>
    <mergeCell ref="N761:N764"/>
    <mergeCell ref="P845:P847"/>
    <mergeCell ref="S642:S644"/>
    <mergeCell ref="R615:R618"/>
    <mergeCell ref="R688:R690"/>
    <mergeCell ref="S688:S690"/>
    <mergeCell ref="R700:R702"/>
    <mergeCell ref="S631:S634"/>
    <mergeCell ref="P659:P661"/>
    <mergeCell ref="T675:T677"/>
    <mergeCell ref="T678:T680"/>
    <mergeCell ref="V691:V693"/>
    <mergeCell ref="T697:T699"/>
    <mergeCell ref="P700:P702"/>
    <mergeCell ref="S665:S667"/>
    <mergeCell ref="S668:S670"/>
    <mergeCell ref="T668:T670"/>
    <mergeCell ref="W615:W618"/>
    <mergeCell ref="Y639:Y641"/>
    <mergeCell ref="Z639:Z641"/>
    <mergeCell ref="T659:T661"/>
    <mergeCell ref="T628:T630"/>
    <mergeCell ref="Z653:Z655"/>
    <mergeCell ref="Y656:Y658"/>
    <mergeCell ref="Z678:Z680"/>
    <mergeCell ref="V659:V661"/>
    <mergeCell ref="V628:V630"/>
    <mergeCell ref="U671:U674"/>
    <mergeCell ref="U628:U630"/>
    <mergeCell ref="P615:P618"/>
    <mergeCell ref="P631:P634"/>
    <mergeCell ref="R631:R634"/>
    <mergeCell ref="T631:T634"/>
    <mergeCell ref="S653:S655"/>
    <mergeCell ref="U656:U658"/>
    <mergeCell ref="T656:T658"/>
    <mergeCell ref="Q678:Q680"/>
    <mergeCell ref="T688:T690"/>
    <mergeCell ref="X697:X699"/>
    <mergeCell ref="X665:X667"/>
    <mergeCell ref="Q691:Q693"/>
    <mergeCell ref="X691:X693"/>
    <mergeCell ref="T685:T687"/>
    <mergeCell ref="U685:U687"/>
    <mergeCell ref="R622:R624"/>
    <mergeCell ref="R659:R661"/>
    <mergeCell ref="C545:C548"/>
    <mergeCell ref="U530:U533"/>
    <mergeCell ref="U549:U551"/>
    <mergeCell ref="T549:T551"/>
    <mergeCell ref="V545:V548"/>
    <mergeCell ref="U542:U544"/>
    <mergeCell ref="S545:S548"/>
    <mergeCell ref="T542:T544"/>
    <mergeCell ref="T576:T578"/>
    <mergeCell ref="S592:S594"/>
    <mergeCell ref="D588:D591"/>
    <mergeCell ref="S588:S591"/>
    <mergeCell ref="R545:R548"/>
    <mergeCell ref="R561:R563"/>
    <mergeCell ref="S585:S587"/>
    <mergeCell ref="G585:G587"/>
    <mergeCell ref="D576:D578"/>
    <mergeCell ref="E576:E578"/>
    <mergeCell ref="AE628:AE630"/>
    <mergeCell ref="AE579:AE581"/>
    <mergeCell ref="Q662:Q664"/>
    <mergeCell ref="R662:R664"/>
    <mergeCell ref="R628:R630"/>
    <mergeCell ref="Y665:Y667"/>
    <mergeCell ref="W571:W572"/>
    <mergeCell ref="X571:X572"/>
    <mergeCell ref="Y571:Y572"/>
    <mergeCell ref="R564:R566"/>
    <mergeCell ref="Q608:Q610"/>
    <mergeCell ref="S564:S566"/>
    <mergeCell ref="E545:E548"/>
    <mergeCell ref="S530:S533"/>
    <mergeCell ref="G537:G539"/>
    <mergeCell ref="U537:U539"/>
    <mergeCell ref="N534:N536"/>
    <mergeCell ref="O530:O533"/>
    <mergeCell ref="I595:I597"/>
    <mergeCell ref="P582:P584"/>
    <mergeCell ref="Q557:Q560"/>
    <mergeCell ref="O576:O578"/>
    <mergeCell ref="X542:X544"/>
    <mergeCell ref="X564:X566"/>
    <mergeCell ref="O588:O591"/>
    <mergeCell ref="N588:N591"/>
    <mergeCell ref="G567:G570"/>
    <mergeCell ref="H567:H570"/>
    <mergeCell ref="I567:I570"/>
    <mergeCell ref="N567:N570"/>
    <mergeCell ref="O567:O570"/>
    <mergeCell ref="P567:P570"/>
    <mergeCell ref="N542:N544"/>
    <mergeCell ref="W540:W541"/>
    <mergeCell ref="U545:U548"/>
    <mergeCell ref="W542:W544"/>
    <mergeCell ref="W564:W566"/>
    <mergeCell ref="Y557:Y560"/>
    <mergeCell ref="AE582:AE584"/>
    <mergeCell ref="AE592:AE594"/>
    <mergeCell ref="T605:T607"/>
    <mergeCell ref="T615:T618"/>
    <mergeCell ref="I588:I591"/>
    <mergeCell ref="V579:V581"/>
    <mergeCell ref="U576:U578"/>
    <mergeCell ref="Q571:Q572"/>
    <mergeCell ref="C576:C578"/>
    <mergeCell ref="T592:T594"/>
    <mergeCell ref="T588:T591"/>
    <mergeCell ref="T571:T572"/>
    <mergeCell ref="U592:U594"/>
    <mergeCell ref="T555:T556"/>
    <mergeCell ref="I555:I556"/>
    <mergeCell ref="Q555:Q556"/>
    <mergeCell ref="V588:V591"/>
    <mergeCell ref="W588:W591"/>
    <mergeCell ref="V582:V584"/>
    <mergeCell ref="X592:X594"/>
    <mergeCell ref="D555:D556"/>
    <mergeCell ref="E555:E556"/>
    <mergeCell ref="V511:V513"/>
    <mergeCell ref="W511:W513"/>
    <mergeCell ref="X511:X513"/>
    <mergeCell ref="AI486:AI488"/>
    <mergeCell ref="AJ557:AJ560"/>
    <mergeCell ref="Y469:Y471"/>
    <mergeCell ref="V501:V503"/>
    <mergeCell ref="W501:W503"/>
    <mergeCell ref="AF545:AF548"/>
    <mergeCell ref="V555:V556"/>
    <mergeCell ref="AB504:AB507"/>
    <mergeCell ref="AC504:AC507"/>
    <mergeCell ref="AD504:AD507"/>
    <mergeCell ref="AE504:AE507"/>
    <mergeCell ref="AF504:AF507"/>
    <mergeCell ref="AD540:AD541"/>
    <mergeCell ref="AA549:AA551"/>
    <mergeCell ref="AC549:AC551"/>
    <mergeCell ref="AF501:AF503"/>
    <mergeCell ref="AF552:AF554"/>
    <mergeCell ref="AH476:AH479"/>
    <mergeCell ref="AI476:AI479"/>
    <mergeCell ref="W489:W491"/>
    <mergeCell ref="X489:X491"/>
    <mergeCell ref="X476:X479"/>
    <mergeCell ref="Y498:Y500"/>
    <mergeCell ref="AD498:AD500"/>
    <mergeCell ref="X501:X503"/>
    <mergeCell ref="X534:X536"/>
    <mergeCell ref="AE511:AE513"/>
    <mergeCell ref="AF511:AF513"/>
    <mergeCell ref="AD530:AD533"/>
    <mergeCell ref="AD527:AD529"/>
    <mergeCell ref="W557:W560"/>
    <mergeCell ref="X557:X560"/>
    <mergeCell ref="Y545:Y548"/>
    <mergeCell ref="Z545:Z548"/>
    <mergeCell ref="AA552:AA554"/>
    <mergeCell ref="AA557:AA560"/>
    <mergeCell ref="Y552:Y554"/>
    <mergeCell ref="Z552:Z554"/>
    <mergeCell ref="X540:X541"/>
    <mergeCell ref="AE492:AE494"/>
    <mergeCell ref="AF498:AF500"/>
    <mergeCell ref="V549:V551"/>
    <mergeCell ref="AH555:AH556"/>
    <mergeCell ref="AI537:AI539"/>
    <mergeCell ref="Y555:Y556"/>
    <mergeCell ref="AD537:AD539"/>
    <mergeCell ref="AG552:AG554"/>
    <mergeCell ref="AJ501:AJ503"/>
    <mergeCell ref="AJ504:AJ507"/>
    <mergeCell ref="AJ527:AJ529"/>
    <mergeCell ref="AC472:AC475"/>
    <mergeCell ref="AH483:AH485"/>
    <mergeCell ref="AI480:AI482"/>
    <mergeCell ref="Z480:Z482"/>
    <mergeCell ref="AG483:AG485"/>
    <mergeCell ref="AJ508:AJ510"/>
    <mergeCell ref="W527:W529"/>
    <mergeCell ref="AJ434:AJ436"/>
    <mergeCell ref="AJ486:AJ488"/>
    <mergeCell ref="AA476:AA479"/>
    <mergeCell ref="AC552:AC554"/>
    <mergeCell ref="W549:W551"/>
    <mergeCell ref="AB542:AB544"/>
    <mergeCell ref="Y530:Y533"/>
    <mergeCell ref="AD534:AD536"/>
    <mergeCell ref="AJ437:AJ439"/>
    <mergeCell ref="AG495:AG497"/>
    <mergeCell ref="AC576:AC578"/>
    <mergeCell ref="AD576:AD578"/>
    <mergeCell ref="Z579:Z581"/>
    <mergeCell ref="V476:V479"/>
    <mergeCell ref="S440:S442"/>
    <mergeCell ref="S443:S445"/>
    <mergeCell ref="S469:S471"/>
    <mergeCell ref="S511:S513"/>
    <mergeCell ref="T511:T513"/>
    <mergeCell ref="V486:V488"/>
    <mergeCell ref="Y549:Y551"/>
    <mergeCell ref="AI437:AI439"/>
    <mergeCell ref="AH440:AH442"/>
    <mergeCell ref="AI440:AI442"/>
    <mergeCell ref="Z457:Z459"/>
    <mergeCell ref="AA457:AA459"/>
    <mergeCell ref="AB457:AB459"/>
    <mergeCell ref="AB498:AB500"/>
    <mergeCell ref="Z504:Z507"/>
    <mergeCell ref="AA530:AA533"/>
    <mergeCell ref="AA504:AA507"/>
    <mergeCell ref="Z540:Z541"/>
    <mergeCell ref="AC457:AC459"/>
    <mergeCell ref="AD457:AD459"/>
    <mergeCell ref="AE457:AE459"/>
    <mergeCell ref="AF457:AF459"/>
    <mergeCell ref="AG457:AG459"/>
    <mergeCell ref="AH457:AH459"/>
    <mergeCell ref="AI457:AI459"/>
    <mergeCell ref="AC527:AC529"/>
    <mergeCell ref="AE527:AE529"/>
    <mergeCell ref="Z537:Z539"/>
    <mergeCell ref="AE561:AE563"/>
    <mergeCell ref="AC542:AC544"/>
    <mergeCell ref="AE549:AE551"/>
    <mergeCell ref="AB555:AB556"/>
    <mergeCell ref="AI576:AI578"/>
    <mergeCell ref="AA561:AA563"/>
    <mergeCell ref="AB561:AB563"/>
    <mergeCell ref="AC561:AC563"/>
    <mergeCell ref="Y573:Y575"/>
    <mergeCell ref="V576:V578"/>
    <mergeCell ref="S576:S578"/>
    <mergeCell ref="S579:S581"/>
    <mergeCell ref="AF469:AF471"/>
    <mergeCell ref="AE469:AE471"/>
    <mergeCell ref="AC469:AC471"/>
    <mergeCell ref="AG437:AG439"/>
    <mergeCell ref="AE443:AE445"/>
    <mergeCell ref="AF443:AF445"/>
    <mergeCell ref="AH469:AH471"/>
    <mergeCell ref="AD437:AD439"/>
    <mergeCell ref="AE437:AE439"/>
    <mergeCell ref="AH437:AH439"/>
    <mergeCell ref="AF573:AF575"/>
    <mergeCell ref="AG573:AG575"/>
    <mergeCell ref="AH573:AH575"/>
    <mergeCell ref="AI573:AI575"/>
    <mergeCell ref="AJ573:AJ575"/>
    <mergeCell ref="AE557:AE560"/>
    <mergeCell ref="AF557:AF560"/>
    <mergeCell ref="U555:U556"/>
    <mergeCell ref="T579:T581"/>
    <mergeCell ref="V552:V554"/>
    <mergeCell ref="AH567:AH570"/>
    <mergeCell ref="AG557:AG560"/>
    <mergeCell ref="AD549:AD551"/>
    <mergeCell ref="AD545:AD548"/>
    <mergeCell ref="AG555:AG556"/>
    <mergeCell ref="X576:X578"/>
    <mergeCell ref="W576:W578"/>
    <mergeCell ref="AH542:AH544"/>
    <mergeCell ref="AJ564:AJ566"/>
    <mergeCell ref="T567:T570"/>
    <mergeCell ref="Z555:Z556"/>
    <mergeCell ref="AA555:AA556"/>
    <mergeCell ref="AC557:AC560"/>
    <mergeCell ref="AJ542:AJ544"/>
    <mergeCell ref="AC571:AC572"/>
    <mergeCell ref="AD571:AD572"/>
    <mergeCell ref="AE571:AE572"/>
    <mergeCell ref="AF571:AF572"/>
    <mergeCell ref="AB564:AB566"/>
    <mergeCell ref="AC564:AC566"/>
    <mergeCell ref="AD564:AD566"/>
    <mergeCell ref="AE564:AE566"/>
    <mergeCell ref="AF564:AF566"/>
    <mergeCell ref="Z549:Z551"/>
    <mergeCell ref="X549:X551"/>
    <mergeCell ref="AJ567:AJ570"/>
    <mergeCell ref="AJ579:AJ581"/>
    <mergeCell ref="Y576:Y578"/>
    <mergeCell ref="U571:U572"/>
    <mergeCell ref="V571:V572"/>
    <mergeCell ref="AJ552:AJ554"/>
    <mergeCell ref="Z571:Z572"/>
    <mergeCell ref="AA571:AA572"/>
    <mergeCell ref="W561:W563"/>
    <mergeCell ref="X561:X563"/>
    <mergeCell ref="Y561:Y563"/>
    <mergeCell ref="Z564:Z566"/>
    <mergeCell ref="AA564:AA566"/>
    <mergeCell ref="Y564:Y566"/>
    <mergeCell ref="T564:T566"/>
    <mergeCell ref="AB557:AB560"/>
    <mergeCell ref="AH537:AH539"/>
    <mergeCell ref="V495:V497"/>
    <mergeCell ref="V469:V471"/>
    <mergeCell ref="AG498:AG500"/>
    <mergeCell ref="AI552:AI554"/>
    <mergeCell ref="AE552:AE554"/>
    <mergeCell ref="AG545:AG548"/>
    <mergeCell ref="AH549:AH551"/>
    <mergeCell ref="AB530:AB533"/>
    <mergeCell ref="AJ605:AJ607"/>
    <mergeCell ref="AG576:AG578"/>
    <mergeCell ref="AH576:AH578"/>
    <mergeCell ref="AD582:AD584"/>
    <mergeCell ref="AB585:AB587"/>
    <mergeCell ref="AB576:AB578"/>
    <mergeCell ref="AG534:AG536"/>
    <mergeCell ref="AH552:AH554"/>
    <mergeCell ref="AH530:AH533"/>
    <mergeCell ref="AH540:AH541"/>
    <mergeCell ref="Q514:Q517"/>
    <mergeCell ref="R514:R517"/>
    <mergeCell ref="S514:S517"/>
    <mergeCell ref="T514:T517"/>
    <mergeCell ref="U514:U517"/>
    <mergeCell ref="AJ595:AJ597"/>
    <mergeCell ref="AF561:AF563"/>
    <mergeCell ref="AG561:AG563"/>
    <mergeCell ref="AH561:AH563"/>
    <mergeCell ref="AI561:AI563"/>
    <mergeCell ref="AJ561:AJ563"/>
    <mergeCell ref="Y579:Y581"/>
    <mergeCell ref="AH579:AH581"/>
    <mergeCell ref="AI579:AI581"/>
    <mergeCell ref="AE555:AE556"/>
    <mergeCell ref="AJ555:AJ556"/>
    <mergeCell ref="Z576:Z578"/>
    <mergeCell ref="AI555:AI556"/>
    <mergeCell ref="AF555:AF556"/>
    <mergeCell ref="AI567:AI570"/>
    <mergeCell ref="AJ582:AJ584"/>
    <mergeCell ref="AH557:AH560"/>
    <mergeCell ref="AI557:AI560"/>
    <mergeCell ref="AH508:AH510"/>
    <mergeCell ref="AI508:AI510"/>
    <mergeCell ref="AA588:AA591"/>
    <mergeCell ref="AA595:AA597"/>
    <mergeCell ref="Z557:Z560"/>
    <mergeCell ref="Y595:Y597"/>
    <mergeCell ref="Z595:Z597"/>
    <mergeCell ref="Z561:Z563"/>
    <mergeCell ref="AC555:AC556"/>
    <mergeCell ref="Z582:Z584"/>
    <mergeCell ref="AA582:AA584"/>
    <mergeCell ref="AG571:AG572"/>
    <mergeCell ref="AI514:AI517"/>
    <mergeCell ref="AJ514:AJ517"/>
    <mergeCell ref="AG524:AG526"/>
    <mergeCell ref="AH524:AH526"/>
    <mergeCell ref="AI524:AI526"/>
    <mergeCell ref="AJ524:AJ526"/>
    <mergeCell ref="AB595:AB597"/>
    <mergeCell ref="AD592:AD594"/>
    <mergeCell ref="AA585:AA587"/>
    <mergeCell ref="AC588:AC591"/>
    <mergeCell ref="Z511:Z513"/>
    <mergeCell ref="Z588:Z591"/>
    <mergeCell ref="AD557:AD560"/>
    <mergeCell ref="Y608:Y610"/>
    <mergeCell ref="AE588:AE591"/>
    <mergeCell ref="Z514:Z517"/>
    <mergeCell ref="AA514:AA517"/>
    <mergeCell ref="AB514:AB517"/>
    <mergeCell ref="AC514:AC517"/>
    <mergeCell ref="Q530:Q533"/>
    <mergeCell ref="V514:V517"/>
    <mergeCell ref="W514:W517"/>
    <mergeCell ref="X514:X517"/>
    <mergeCell ref="Y514:Y517"/>
    <mergeCell ref="AJ588:AJ591"/>
    <mergeCell ref="AG585:AG587"/>
    <mergeCell ref="AI585:AI587"/>
    <mergeCell ref="AJ585:AJ587"/>
    <mergeCell ref="AG588:AG591"/>
    <mergeCell ref="AH588:AH591"/>
    <mergeCell ref="AI588:AI591"/>
    <mergeCell ref="AI564:AI566"/>
    <mergeCell ref="AG564:AG566"/>
    <mergeCell ref="AH564:AH566"/>
    <mergeCell ref="AG595:AG597"/>
    <mergeCell ref="AA602:AA604"/>
    <mergeCell ref="AB602:AB604"/>
    <mergeCell ref="AC602:AC604"/>
    <mergeCell ref="AF595:AF597"/>
    <mergeCell ref="W598:W601"/>
    <mergeCell ref="AG567:AG570"/>
    <mergeCell ref="Z524:Z526"/>
    <mergeCell ref="AA524:AA526"/>
    <mergeCell ref="AB524:AB526"/>
    <mergeCell ref="AC524:AC526"/>
    <mergeCell ref="AI545:AI548"/>
    <mergeCell ref="AI549:AI551"/>
    <mergeCell ref="AF549:AF551"/>
    <mergeCell ref="AJ545:AJ548"/>
    <mergeCell ref="AG549:AG551"/>
    <mergeCell ref="AJ549:AJ551"/>
    <mergeCell ref="AJ576:AJ578"/>
    <mergeCell ref="AG579:AG581"/>
    <mergeCell ref="AJ571:AJ572"/>
    <mergeCell ref="AA576:AA578"/>
    <mergeCell ref="AB552:AB554"/>
    <mergeCell ref="AB571:AB572"/>
    <mergeCell ref="AD542:AD544"/>
    <mergeCell ref="AJ592:AJ594"/>
    <mergeCell ref="AD514:AD517"/>
    <mergeCell ref="AE514:AE517"/>
    <mergeCell ref="Z573:Z575"/>
    <mergeCell ref="AA573:AA575"/>
    <mergeCell ref="AB573:AB575"/>
    <mergeCell ref="AC573:AC575"/>
    <mergeCell ref="AD573:AD575"/>
    <mergeCell ref="AE573:AE575"/>
    <mergeCell ref="AD561:AD563"/>
    <mergeCell ref="AI542:AI544"/>
    <mergeCell ref="AA545:AA548"/>
    <mergeCell ref="AD555:AD556"/>
    <mergeCell ref="U582:U584"/>
    <mergeCell ref="R588:R591"/>
    <mergeCell ref="U585:U587"/>
    <mergeCell ref="R585:R587"/>
    <mergeCell ref="R592:R594"/>
    <mergeCell ref="W592:W594"/>
    <mergeCell ref="G557:G560"/>
    <mergeCell ref="H557:H560"/>
    <mergeCell ref="Q518:Q520"/>
    <mergeCell ref="R518:R520"/>
    <mergeCell ref="S518:S520"/>
    <mergeCell ref="T518:T520"/>
    <mergeCell ref="AE472:AE475"/>
    <mergeCell ref="AF472:AF475"/>
    <mergeCell ref="R595:R597"/>
    <mergeCell ref="AD524:AD526"/>
    <mergeCell ref="AE524:AE526"/>
    <mergeCell ref="AF524:AF526"/>
    <mergeCell ref="AE480:AE482"/>
    <mergeCell ref="AE545:AE548"/>
    <mergeCell ref="AE537:AE539"/>
    <mergeCell ref="AF537:AF539"/>
    <mergeCell ref="S615:S618"/>
    <mergeCell ref="T540:T541"/>
    <mergeCell ref="S561:S563"/>
    <mergeCell ref="T561:T563"/>
    <mergeCell ref="U561:U563"/>
    <mergeCell ref="V561:V563"/>
    <mergeCell ref="Y567:Y570"/>
    <mergeCell ref="Z567:Z570"/>
    <mergeCell ref="AA567:AA570"/>
    <mergeCell ref="AB567:AB570"/>
    <mergeCell ref="AC567:AC570"/>
    <mergeCell ref="AD567:AD570"/>
    <mergeCell ref="AE567:AE570"/>
    <mergeCell ref="AF567:AF570"/>
    <mergeCell ref="W552:W554"/>
    <mergeCell ref="AB537:AB539"/>
    <mergeCell ref="AC540:AC541"/>
    <mergeCell ref="Z530:Z533"/>
    <mergeCell ref="AA492:AA494"/>
    <mergeCell ref="AE483:AE485"/>
    <mergeCell ref="Q508:Q510"/>
    <mergeCell ref="Q561:Q563"/>
    <mergeCell ref="Q545:Q548"/>
    <mergeCell ref="AD588:AD591"/>
    <mergeCell ref="AD585:AD587"/>
    <mergeCell ref="AE608:AE610"/>
    <mergeCell ref="AE598:AE601"/>
    <mergeCell ref="R602:R604"/>
    <mergeCell ref="Z476:Z479"/>
    <mergeCell ref="Z472:Z475"/>
    <mergeCell ref="W492:W494"/>
    <mergeCell ref="AF514:AF517"/>
    <mergeCell ref="X527:X529"/>
    <mergeCell ref="AA542:AA544"/>
    <mergeCell ref="S540:S541"/>
    <mergeCell ref="Y483:Y485"/>
    <mergeCell ref="Z483:Z485"/>
    <mergeCell ref="Y537:Y539"/>
    <mergeCell ref="AB588:AB591"/>
    <mergeCell ref="AC585:AC587"/>
    <mergeCell ref="Y611:Y614"/>
    <mergeCell ref="Z608:Z610"/>
    <mergeCell ref="W611:W614"/>
    <mergeCell ref="V611:V614"/>
    <mergeCell ref="V608:V610"/>
    <mergeCell ref="AC608:AC610"/>
    <mergeCell ref="W608:W610"/>
    <mergeCell ref="X608:X610"/>
    <mergeCell ref="I423:I426"/>
    <mergeCell ref="N472:N475"/>
    <mergeCell ref="E434:E436"/>
    <mergeCell ref="V434:V436"/>
    <mergeCell ref="H434:H436"/>
    <mergeCell ref="V466:V468"/>
    <mergeCell ref="C427:C430"/>
    <mergeCell ref="D427:D430"/>
    <mergeCell ref="C431:C433"/>
    <mergeCell ref="P463:P465"/>
    <mergeCell ref="P508:P510"/>
    <mergeCell ref="H534:H536"/>
    <mergeCell ref="H498:H500"/>
    <mergeCell ref="H527:H529"/>
    <mergeCell ref="N561:N563"/>
    <mergeCell ref="N501:N503"/>
    <mergeCell ref="P579:P581"/>
    <mergeCell ref="Q585:Q587"/>
    <mergeCell ref="N552:N554"/>
    <mergeCell ref="I579:I581"/>
    <mergeCell ref="Q492:Q494"/>
    <mergeCell ref="I501:I503"/>
    <mergeCell ref="D545:D548"/>
    <mergeCell ref="D542:D544"/>
    <mergeCell ref="E542:E544"/>
    <mergeCell ref="S486:S488"/>
    <mergeCell ref="H483:H485"/>
    <mergeCell ref="N527:N529"/>
    <mergeCell ref="F498:F500"/>
    <mergeCell ref="P576:P578"/>
    <mergeCell ref="N537:N539"/>
    <mergeCell ref="Q540:Q541"/>
    <mergeCell ref="F537:F539"/>
    <mergeCell ref="E582:E584"/>
    <mergeCell ref="O492:O494"/>
    <mergeCell ref="Q486:Q488"/>
    <mergeCell ref="I483:I485"/>
    <mergeCell ref="G530:G533"/>
    <mergeCell ref="T486:T488"/>
    <mergeCell ref="G486:G488"/>
    <mergeCell ref="I545:I548"/>
    <mergeCell ref="P542:P544"/>
    <mergeCell ref="S542:S544"/>
    <mergeCell ref="R530:R533"/>
    <mergeCell ref="P530:P533"/>
    <mergeCell ref="Q564:Q566"/>
    <mergeCell ref="H489:H491"/>
    <mergeCell ref="I489:I491"/>
    <mergeCell ref="I492:I494"/>
    <mergeCell ref="F527:F529"/>
    <mergeCell ref="G552:G554"/>
    <mergeCell ref="N483:N485"/>
    <mergeCell ref="O483:O485"/>
    <mergeCell ref="H555:H556"/>
    <mergeCell ref="O549:O551"/>
    <mergeCell ref="D585:D587"/>
    <mergeCell ref="E585:E587"/>
    <mergeCell ref="F585:F587"/>
    <mergeCell ref="Q552:Q554"/>
    <mergeCell ref="G495:G497"/>
    <mergeCell ref="N498:N500"/>
    <mergeCell ref="O498:O500"/>
    <mergeCell ref="E557:E560"/>
    <mergeCell ref="F557:F560"/>
    <mergeCell ref="C585:C587"/>
    <mergeCell ref="C534:C536"/>
    <mergeCell ref="C530:C533"/>
    <mergeCell ref="C557:C560"/>
    <mergeCell ref="C540:C541"/>
    <mergeCell ref="C542:C544"/>
    <mergeCell ref="E411:E413"/>
    <mergeCell ref="Q431:Q433"/>
    <mergeCell ref="O427:O430"/>
    <mergeCell ref="D476:D479"/>
    <mergeCell ref="F414:F416"/>
    <mergeCell ref="V414:V416"/>
    <mergeCell ref="W420:W422"/>
    <mergeCell ref="H472:H475"/>
    <mergeCell ref="R466:R468"/>
    <mergeCell ref="O423:O426"/>
    <mergeCell ref="T466:T468"/>
    <mergeCell ref="N420:N422"/>
    <mergeCell ref="P420:P422"/>
    <mergeCell ref="O472:O475"/>
    <mergeCell ref="Q472:Q475"/>
    <mergeCell ref="Q446:Q448"/>
    <mergeCell ref="R446:R448"/>
    <mergeCell ref="P446:P448"/>
    <mergeCell ref="E446:E448"/>
    <mergeCell ref="F446:F448"/>
    <mergeCell ref="G446:G448"/>
    <mergeCell ref="H446:H448"/>
    <mergeCell ref="I446:I448"/>
    <mergeCell ref="D480:D482"/>
    <mergeCell ref="E480:E482"/>
    <mergeCell ref="F480:F482"/>
    <mergeCell ref="D440:D442"/>
    <mergeCell ref="E440:E442"/>
    <mergeCell ref="F440:F442"/>
    <mergeCell ref="D431:D433"/>
    <mergeCell ref="E431:E433"/>
    <mergeCell ref="F431:F433"/>
    <mergeCell ref="G431:G433"/>
    <mergeCell ref="S446:S448"/>
    <mergeCell ref="R469:R471"/>
    <mergeCell ref="N423:N426"/>
    <mergeCell ref="T446:T448"/>
    <mergeCell ref="U446:U448"/>
    <mergeCell ref="R431:R433"/>
    <mergeCell ref="S434:S436"/>
    <mergeCell ref="I440:I442"/>
    <mergeCell ref="D437:D439"/>
    <mergeCell ref="E427:E430"/>
    <mergeCell ref="F427:F430"/>
    <mergeCell ref="T414:T416"/>
    <mergeCell ref="T480:T482"/>
    <mergeCell ref="F476:F479"/>
    <mergeCell ref="H417:H419"/>
    <mergeCell ref="Q411:Q413"/>
    <mergeCell ref="G427:G430"/>
    <mergeCell ref="S466:S468"/>
    <mergeCell ref="T469:T471"/>
    <mergeCell ref="P469:P471"/>
    <mergeCell ref="U466:U468"/>
    <mergeCell ref="R449:R452"/>
    <mergeCell ref="S449:S452"/>
    <mergeCell ref="N411:N413"/>
    <mergeCell ref="G434:G436"/>
    <mergeCell ref="E511:E513"/>
    <mergeCell ref="H460:H462"/>
    <mergeCell ref="I460:I462"/>
    <mergeCell ref="B460:B462"/>
    <mergeCell ref="C460:C462"/>
    <mergeCell ref="D460:D462"/>
    <mergeCell ref="E460:E462"/>
    <mergeCell ref="F460:F462"/>
    <mergeCell ref="I437:I439"/>
    <mergeCell ref="N437:N439"/>
    <mergeCell ref="B585:B587"/>
    <mergeCell ref="B534:B536"/>
    <mergeCell ref="C555:C556"/>
    <mergeCell ref="I530:I533"/>
    <mergeCell ref="B492:B494"/>
    <mergeCell ref="B480:B482"/>
    <mergeCell ref="B466:B468"/>
    <mergeCell ref="B489:B491"/>
    <mergeCell ref="D489:D491"/>
    <mergeCell ref="D492:D494"/>
    <mergeCell ref="E492:E494"/>
    <mergeCell ref="N653:N655"/>
    <mergeCell ref="H678:H680"/>
    <mergeCell ref="Q639:Q641"/>
    <mergeCell ref="B753:B754"/>
    <mergeCell ref="N750:N752"/>
    <mergeCell ref="D750:D752"/>
    <mergeCell ref="P737:P739"/>
    <mergeCell ref="C724:C726"/>
    <mergeCell ref="D724:D726"/>
    <mergeCell ref="B659:B661"/>
    <mergeCell ref="E721:E723"/>
    <mergeCell ref="F721:F723"/>
    <mergeCell ref="D703:D705"/>
    <mergeCell ref="B628:B630"/>
    <mergeCell ref="B656:B658"/>
    <mergeCell ref="B691:B693"/>
    <mergeCell ref="D671:D674"/>
    <mergeCell ref="G694:G696"/>
    <mergeCell ref="H700:H702"/>
    <mergeCell ref="D694:D696"/>
    <mergeCell ref="D721:D723"/>
    <mergeCell ref="B737:B739"/>
    <mergeCell ref="F595:F597"/>
    <mergeCell ref="E588:E591"/>
    <mergeCell ref="F588:F591"/>
    <mergeCell ref="B545:B548"/>
    <mergeCell ref="Q592:Q594"/>
    <mergeCell ref="Q595:Q597"/>
    <mergeCell ref="C552:C554"/>
    <mergeCell ref="C549:C551"/>
    <mergeCell ref="O557:O560"/>
    <mergeCell ref="P557:P560"/>
    <mergeCell ref="B498:B500"/>
    <mergeCell ref="N592:N594"/>
    <mergeCell ref="P480:P482"/>
    <mergeCell ref="C480:C482"/>
    <mergeCell ref="G483:G485"/>
    <mergeCell ref="F750:F752"/>
    <mergeCell ref="H706:H707"/>
    <mergeCell ref="H737:H739"/>
    <mergeCell ref="G681:G684"/>
    <mergeCell ref="G656:G658"/>
    <mergeCell ref="C703:C705"/>
    <mergeCell ref="E595:E597"/>
    <mergeCell ref="D579:D581"/>
    <mergeCell ref="E579:E581"/>
    <mergeCell ref="D508:D510"/>
    <mergeCell ref="E508:E510"/>
    <mergeCell ref="F508:F510"/>
    <mergeCell ref="B469:B471"/>
    <mergeCell ref="B449:B452"/>
    <mergeCell ref="C449:C452"/>
    <mergeCell ref="D449:D452"/>
    <mergeCell ref="E449:E452"/>
    <mergeCell ref="G440:G442"/>
    <mergeCell ref="H440:H442"/>
    <mergeCell ref="C453:C456"/>
    <mergeCell ref="C469:C471"/>
    <mergeCell ref="D469:D471"/>
    <mergeCell ref="P460:P462"/>
    <mergeCell ref="Q460:Q462"/>
    <mergeCell ref="F534:F536"/>
    <mergeCell ref="D540:D541"/>
    <mergeCell ref="P564:P566"/>
    <mergeCell ref="D567:D570"/>
    <mergeCell ref="E567:E570"/>
    <mergeCell ref="O486:O488"/>
    <mergeCell ref="I549:I551"/>
    <mergeCell ref="O537:O539"/>
    <mergeCell ref="O527:O529"/>
    <mergeCell ref="Q511:Q513"/>
    <mergeCell ref="O555:O556"/>
    <mergeCell ref="O501:O503"/>
    <mergeCell ref="P585:P587"/>
    <mergeCell ref="G476:G479"/>
    <mergeCell ref="H476:H479"/>
    <mergeCell ref="P495:P497"/>
    <mergeCell ref="B576:B578"/>
    <mergeCell ref="B582:B584"/>
    <mergeCell ref="B557:B560"/>
    <mergeCell ref="Q495:Q497"/>
    <mergeCell ref="I476:I479"/>
    <mergeCell ref="B443:B445"/>
    <mergeCell ref="C476:C479"/>
    <mergeCell ref="C498:C500"/>
    <mergeCell ref="P486:P488"/>
    <mergeCell ref="B542:B544"/>
    <mergeCell ref="H564:H566"/>
    <mergeCell ref="H579:H581"/>
    <mergeCell ref="I561:I563"/>
    <mergeCell ref="B564:B566"/>
    <mergeCell ref="Q463:Q465"/>
    <mergeCell ref="B463:B465"/>
    <mergeCell ref="G466:G468"/>
    <mergeCell ref="F466:F468"/>
    <mergeCell ref="F449:F452"/>
    <mergeCell ref="G449:G452"/>
    <mergeCell ref="H449:H452"/>
    <mergeCell ref="I449:I452"/>
    <mergeCell ref="D466:D468"/>
    <mergeCell ref="E472:E475"/>
    <mergeCell ref="E476:E479"/>
    <mergeCell ref="I469:I471"/>
    <mergeCell ref="F489:F491"/>
    <mergeCell ref="H486:H488"/>
    <mergeCell ref="O466:O468"/>
    <mergeCell ref="D511:D513"/>
    <mergeCell ref="G595:G597"/>
    <mergeCell ref="H595:H597"/>
    <mergeCell ref="O671:O674"/>
    <mergeCell ref="F561:F563"/>
    <mergeCell ref="G592:G594"/>
    <mergeCell ref="C592:C594"/>
    <mergeCell ref="B552:B554"/>
    <mergeCell ref="B555:B556"/>
    <mergeCell ref="B588:B591"/>
    <mergeCell ref="D537:D539"/>
    <mergeCell ref="F530:F533"/>
    <mergeCell ref="B636:B638"/>
    <mergeCell ref="C636:C638"/>
    <mergeCell ref="B579:B581"/>
    <mergeCell ref="B592:B594"/>
    <mergeCell ref="P595:P597"/>
    <mergeCell ref="B602:B604"/>
    <mergeCell ref="C602:C604"/>
    <mergeCell ref="D602:D604"/>
    <mergeCell ref="P588:P591"/>
    <mergeCell ref="C564:C566"/>
    <mergeCell ref="D564:D566"/>
    <mergeCell ref="E564:E566"/>
    <mergeCell ref="F564:F566"/>
    <mergeCell ref="G564:G566"/>
    <mergeCell ref="P498:P500"/>
    <mergeCell ref="H514:H517"/>
    <mergeCell ref="I514:I517"/>
    <mergeCell ref="N514:N517"/>
    <mergeCell ref="O514:O517"/>
    <mergeCell ref="P514:P517"/>
    <mergeCell ref="B573:B575"/>
    <mergeCell ref="C573:C575"/>
    <mergeCell ref="D573:D575"/>
    <mergeCell ref="B571:B572"/>
    <mergeCell ref="C571:C572"/>
    <mergeCell ref="D571:D572"/>
    <mergeCell ref="E592:E594"/>
    <mergeCell ref="F592:F594"/>
    <mergeCell ref="P552:P554"/>
    <mergeCell ref="N555:N556"/>
    <mergeCell ref="P527:P529"/>
    <mergeCell ref="I631:I634"/>
    <mergeCell ref="H561:H563"/>
    <mergeCell ref="C579:C581"/>
    <mergeCell ref="C537:C539"/>
    <mergeCell ref="B605:B607"/>
    <mergeCell ref="C611:C614"/>
    <mergeCell ref="D527:D529"/>
    <mergeCell ref="E527:E529"/>
    <mergeCell ref="D530:D533"/>
    <mergeCell ref="E530:E533"/>
    <mergeCell ref="D534:D536"/>
    <mergeCell ref="E534:E536"/>
    <mergeCell ref="I585:I587"/>
    <mergeCell ref="O511:O513"/>
    <mergeCell ref="P511:P513"/>
    <mergeCell ref="I564:I566"/>
    <mergeCell ref="N564:N566"/>
    <mergeCell ref="O564:O566"/>
    <mergeCell ref="E561:E563"/>
    <mergeCell ref="F602:F604"/>
    <mergeCell ref="D557:D560"/>
    <mergeCell ref="B501:B503"/>
    <mergeCell ref="Q615:Q618"/>
    <mergeCell ref="B708:B711"/>
    <mergeCell ref="G615:G618"/>
    <mergeCell ref="H615:H618"/>
    <mergeCell ref="Q665:Q667"/>
    <mergeCell ref="G631:G634"/>
    <mergeCell ref="B675:B677"/>
    <mergeCell ref="B685:B687"/>
    <mergeCell ref="E706:E707"/>
    <mergeCell ref="D615:D618"/>
    <mergeCell ref="G712:G714"/>
    <mergeCell ref="G668:G670"/>
    <mergeCell ref="H668:H670"/>
    <mergeCell ref="C631:C634"/>
    <mergeCell ref="C615:C618"/>
    <mergeCell ref="C595:C597"/>
    <mergeCell ref="F524:F526"/>
    <mergeCell ref="G524:G526"/>
    <mergeCell ref="H524:H526"/>
    <mergeCell ref="I524:I526"/>
    <mergeCell ref="N524:N526"/>
    <mergeCell ref="O524:O526"/>
    <mergeCell ref="P524:P526"/>
    <mergeCell ref="Q524:Q526"/>
    <mergeCell ref="N495:N497"/>
    <mergeCell ref="I540:I541"/>
    <mergeCell ref="E727:E730"/>
    <mergeCell ref="N595:N597"/>
    <mergeCell ref="O595:O597"/>
    <mergeCell ref="P483:P485"/>
    <mergeCell ref="Q466:Q468"/>
    <mergeCell ref="O469:O471"/>
    <mergeCell ref="D463:D465"/>
    <mergeCell ref="H495:H497"/>
    <mergeCell ref="F495:F497"/>
    <mergeCell ref="F472:F475"/>
    <mergeCell ref="Q659:Q661"/>
    <mergeCell ref="G691:G693"/>
    <mergeCell ref="D675:D677"/>
    <mergeCell ref="E675:E677"/>
    <mergeCell ref="E694:E696"/>
    <mergeCell ref="H665:H667"/>
    <mergeCell ref="H681:H684"/>
    <mergeCell ref="F697:F699"/>
    <mergeCell ref="D636:D638"/>
    <mergeCell ref="E636:E638"/>
    <mergeCell ref="I602:I604"/>
    <mergeCell ref="F582:F584"/>
    <mergeCell ref="G582:G584"/>
    <mergeCell ref="F579:F581"/>
    <mergeCell ref="G579:G581"/>
    <mergeCell ref="I552:I554"/>
    <mergeCell ref="P545:P548"/>
    <mergeCell ref="I557:I560"/>
    <mergeCell ref="G534:G536"/>
    <mergeCell ref="G542:G544"/>
    <mergeCell ref="F504:F507"/>
    <mergeCell ref="G504:G507"/>
    <mergeCell ref="H504:H507"/>
    <mergeCell ref="E622:E624"/>
    <mergeCell ref="F622:F624"/>
    <mergeCell ref="I625:I627"/>
    <mergeCell ref="D561:D563"/>
    <mergeCell ref="G561:G563"/>
    <mergeCell ref="I740:I742"/>
    <mergeCell ref="B771:B774"/>
    <mergeCell ref="O743:O745"/>
    <mergeCell ref="I753:I754"/>
    <mergeCell ref="C656:C658"/>
    <mergeCell ref="B715:B717"/>
    <mergeCell ref="B718:B720"/>
    <mergeCell ref="G628:G630"/>
    <mergeCell ref="H628:H630"/>
    <mergeCell ref="I628:I630"/>
    <mergeCell ref="O628:O630"/>
    <mergeCell ref="E615:E618"/>
    <mergeCell ref="C659:C661"/>
    <mergeCell ref="R645:R648"/>
    <mergeCell ref="S645:S648"/>
    <mergeCell ref="R619:R621"/>
    <mergeCell ref="G619:G621"/>
    <mergeCell ref="B706:B707"/>
    <mergeCell ref="I706:I707"/>
    <mergeCell ref="N700:N702"/>
    <mergeCell ref="B595:B597"/>
    <mergeCell ref="D718:D720"/>
    <mergeCell ref="E718:E720"/>
    <mergeCell ref="B678:B680"/>
    <mergeCell ref="C678:C680"/>
    <mergeCell ref="D678:D680"/>
    <mergeCell ref="E681:E684"/>
    <mergeCell ref="F576:F578"/>
    <mergeCell ref="G576:G578"/>
    <mergeCell ref="H576:H578"/>
    <mergeCell ref="B668:B670"/>
    <mergeCell ref="B653:B655"/>
    <mergeCell ref="B619:B621"/>
    <mergeCell ref="B622:B624"/>
    <mergeCell ref="B615:B618"/>
    <mergeCell ref="B608:B610"/>
    <mergeCell ref="B611:B614"/>
    <mergeCell ref="C619:C621"/>
    <mergeCell ref="D619:D621"/>
    <mergeCell ref="E619:E621"/>
    <mergeCell ref="D622:D624"/>
    <mergeCell ref="B645:B648"/>
    <mergeCell ref="H605:H607"/>
    <mergeCell ref="O678:O680"/>
    <mergeCell ref="O675:O677"/>
    <mergeCell ref="G671:G674"/>
    <mergeCell ref="H671:H674"/>
    <mergeCell ref="O665:O667"/>
    <mergeCell ref="O691:O693"/>
    <mergeCell ref="N706:N707"/>
    <mergeCell ref="D631:D634"/>
    <mergeCell ref="E631:E634"/>
    <mergeCell ref="F631:F634"/>
    <mergeCell ref="C706:C707"/>
    <mergeCell ref="E671:E674"/>
    <mergeCell ref="R605:R607"/>
    <mergeCell ref="S605:S607"/>
    <mergeCell ref="C622:C624"/>
    <mergeCell ref="D611:D614"/>
    <mergeCell ref="G642:G644"/>
    <mergeCell ref="H642:H644"/>
    <mergeCell ref="I642:I644"/>
    <mergeCell ref="J642:J644"/>
    <mergeCell ref="K642:K644"/>
    <mergeCell ref="H631:H634"/>
    <mergeCell ref="G665:G667"/>
    <mergeCell ref="F662:F664"/>
    <mergeCell ref="G662:G664"/>
    <mergeCell ref="I645:I648"/>
    <mergeCell ref="N645:N648"/>
    <mergeCell ref="H625:H627"/>
    <mergeCell ref="E625:E627"/>
    <mergeCell ref="L642:L644"/>
    <mergeCell ref="M642:M644"/>
    <mergeCell ref="N642:N644"/>
    <mergeCell ref="O642:O644"/>
    <mergeCell ref="P642:P644"/>
    <mergeCell ref="C645:C648"/>
    <mergeCell ref="Q622:Q624"/>
    <mergeCell ref="F700:F702"/>
    <mergeCell ref="H703:H705"/>
    <mergeCell ref="O653:O655"/>
    <mergeCell ref="C668:C670"/>
    <mergeCell ref="I668:I670"/>
    <mergeCell ref="B694:B696"/>
    <mergeCell ref="B697:B699"/>
    <mergeCell ref="E688:E690"/>
    <mergeCell ref="F688:F690"/>
    <mergeCell ref="G688:G690"/>
    <mergeCell ref="H688:H690"/>
    <mergeCell ref="I688:I690"/>
    <mergeCell ref="N688:N690"/>
    <mergeCell ref="O688:O690"/>
    <mergeCell ref="P688:P690"/>
    <mergeCell ref="Q688:Q690"/>
    <mergeCell ref="C625:C627"/>
    <mergeCell ref="D625:D627"/>
    <mergeCell ref="C688:C690"/>
    <mergeCell ref="N668:N670"/>
    <mergeCell ref="Q681:Q684"/>
    <mergeCell ref="Q697:Q699"/>
    <mergeCell ref="O694:O696"/>
    <mergeCell ref="I681:I684"/>
    <mergeCell ref="I671:I674"/>
    <mergeCell ref="H653:H655"/>
    <mergeCell ref="I656:I658"/>
    <mergeCell ref="N656:N658"/>
    <mergeCell ref="I691:I693"/>
    <mergeCell ref="B662:B664"/>
    <mergeCell ref="B631:B634"/>
    <mergeCell ref="G645:G648"/>
    <mergeCell ref="H645:H648"/>
    <mergeCell ref="Q625:Q627"/>
    <mergeCell ref="E715:E717"/>
    <mergeCell ref="E877:E880"/>
    <mergeCell ref="E874:E876"/>
    <mergeCell ref="B781:B784"/>
    <mergeCell ref="B743:B745"/>
    <mergeCell ref="B740:B742"/>
    <mergeCell ref="C874:C876"/>
    <mergeCell ref="B874:B876"/>
    <mergeCell ref="I619:I621"/>
    <mergeCell ref="P611:P614"/>
    <mergeCell ref="C685:C687"/>
    <mergeCell ref="B688:B690"/>
    <mergeCell ref="N697:N699"/>
    <mergeCell ref="O697:O699"/>
    <mergeCell ref="Q700:Q702"/>
    <mergeCell ref="U904:U905"/>
    <mergeCell ref="G731:G733"/>
    <mergeCell ref="F753:F754"/>
    <mergeCell ref="Q731:Q733"/>
    <mergeCell ref="G771:G774"/>
    <mergeCell ref="H771:H774"/>
    <mergeCell ref="I771:I774"/>
    <mergeCell ref="C826:C828"/>
    <mergeCell ref="D826:D828"/>
    <mergeCell ref="J874:J875"/>
    <mergeCell ref="K874:K875"/>
    <mergeCell ref="B785:B787"/>
    <mergeCell ref="B788:B790"/>
    <mergeCell ref="C788:C790"/>
    <mergeCell ref="D788:D790"/>
    <mergeCell ref="E788:E790"/>
    <mergeCell ref="F788:F790"/>
    <mergeCell ref="G788:G790"/>
    <mergeCell ref="G858:G860"/>
    <mergeCell ref="D851:D854"/>
    <mergeCell ref="E851:E854"/>
    <mergeCell ref="I858:I860"/>
    <mergeCell ref="O848:O850"/>
    <mergeCell ref="S889:S892"/>
    <mergeCell ref="N858:N860"/>
    <mergeCell ref="F746:F749"/>
    <mergeCell ref="Q778:Q780"/>
    <mergeCell ref="O753:O754"/>
    <mergeCell ref="O721:O723"/>
    <mergeCell ref="N794:N796"/>
    <mergeCell ref="P791:P793"/>
    <mergeCell ref="P797:P799"/>
    <mergeCell ref="N759:N760"/>
    <mergeCell ref="F794:F796"/>
    <mergeCell ref="O775:O777"/>
    <mergeCell ref="Q842:Q844"/>
    <mergeCell ref="Q791:Q793"/>
    <mergeCell ref="I842:I844"/>
    <mergeCell ref="O788:O790"/>
    <mergeCell ref="P788:P790"/>
    <mergeCell ref="Q788:Q790"/>
    <mergeCell ref="C755:C758"/>
    <mergeCell ref="F731:F733"/>
    <mergeCell ref="O839:O841"/>
    <mergeCell ref="Q785:Q787"/>
    <mergeCell ref="H743:H745"/>
    <mergeCell ref="Q715:Q717"/>
    <mergeCell ref="B826:B828"/>
    <mergeCell ref="F800:F803"/>
    <mergeCell ref="C851:C854"/>
    <mergeCell ref="I718:I720"/>
    <mergeCell ref="N718:N720"/>
    <mergeCell ref="O718:O720"/>
    <mergeCell ref="P718:P720"/>
    <mergeCell ref="I715:I717"/>
    <mergeCell ref="N715:N717"/>
    <mergeCell ref="O715:O717"/>
    <mergeCell ref="P715:P717"/>
    <mergeCell ref="Q718:Q720"/>
    <mergeCell ref="F715:F717"/>
    <mergeCell ref="H759:H760"/>
    <mergeCell ref="I759:I760"/>
    <mergeCell ref="I820:I822"/>
    <mergeCell ref="N820:N822"/>
    <mergeCell ref="O836:O838"/>
    <mergeCell ref="P836:P838"/>
    <mergeCell ref="H755:H758"/>
    <mergeCell ref="G833:G835"/>
    <mergeCell ref="I791:I793"/>
    <mergeCell ref="I794:I796"/>
    <mergeCell ref="G755:G758"/>
    <mergeCell ref="B833:B835"/>
    <mergeCell ref="D791:D793"/>
    <mergeCell ref="B791:B793"/>
    <mergeCell ref="F820:F822"/>
    <mergeCell ref="F768:F770"/>
    <mergeCell ref="E775:E777"/>
    <mergeCell ref="E768:E770"/>
    <mergeCell ref="C768:C770"/>
    <mergeCell ref="D771:D774"/>
    <mergeCell ref="E791:E793"/>
    <mergeCell ref="D836:D838"/>
    <mergeCell ref="E836:E838"/>
    <mergeCell ref="D781:D784"/>
    <mergeCell ref="E804:E806"/>
    <mergeCell ref="C794:C796"/>
    <mergeCell ref="D794:D796"/>
    <mergeCell ref="C771:C774"/>
    <mergeCell ref="C800:C803"/>
    <mergeCell ref="E800:E803"/>
    <mergeCell ref="E813:E815"/>
    <mergeCell ref="F813:F815"/>
    <mergeCell ref="E839:E841"/>
    <mergeCell ref="F839:F841"/>
    <mergeCell ref="B810:B812"/>
    <mergeCell ref="H785:H787"/>
    <mergeCell ref="B775:B777"/>
    <mergeCell ref="D755:D758"/>
    <mergeCell ref="C761:C764"/>
    <mergeCell ref="E759:E760"/>
    <mergeCell ref="F759:F760"/>
    <mergeCell ref="G759:G760"/>
    <mergeCell ref="N829:N832"/>
    <mergeCell ref="O829:O832"/>
    <mergeCell ref="N807:N809"/>
    <mergeCell ref="N768:N770"/>
    <mergeCell ref="F778:F780"/>
    <mergeCell ref="F771:F774"/>
    <mergeCell ref="C778:C780"/>
    <mergeCell ref="D778:D780"/>
    <mergeCell ref="B797:B799"/>
    <mergeCell ref="Q781:Q784"/>
    <mergeCell ref="I848:I850"/>
    <mergeCell ref="B836:B838"/>
    <mergeCell ref="E833:E835"/>
    <mergeCell ref="F816:F819"/>
    <mergeCell ref="C785:C787"/>
    <mergeCell ref="G785:G787"/>
    <mergeCell ref="H800:H803"/>
    <mergeCell ref="D813:D815"/>
    <mergeCell ref="H813:H815"/>
    <mergeCell ref="G845:G847"/>
    <mergeCell ref="D829:D832"/>
    <mergeCell ref="E829:E832"/>
    <mergeCell ref="F829:F832"/>
    <mergeCell ref="G829:G832"/>
    <mergeCell ref="H829:H832"/>
    <mergeCell ref="H826:H828"/>
    <mergeCell ref="F833:F835"/>
    <mergeCell ref="S829:S832"/>
    <mergeCell ref="T829:T832"/>
    <mergeCell ref="U829:U832"/>
    <mergeCell ref="V829:V832"/>
    <mergeCell ref="V797:V799"/>
    <mergeCell ref="V740:V742"/>
    <mergeCell ref="U737:U739"/>
    <mergeCell ref="S759:S760"/>
    <mergeCell ref="D759:D760"/>
    <mergeCell ref="R740:R742"/>
    <mergeCell ref="I737:I739"/>
    <mergeCell ref="E753:E754"/>
    <mergeCell ref="R823:R825"/>
    <mergeCell ref="S823:S825"/>
    <mergeCell ref="T823:T825"/>
    <mergeCell ref="U823:U825"/>
    <mergeCell ref="V823:V825"/>
    <mergeCell ref="U839:U841"/>
    <mergeCell ref="S794:S796"/>
    <mergeCell ref="B800:B803"/>
    <mergeCell ref="D800:D803"/>
    <mergeCell ref="C810:C812"/>
    <mergeCell ref="C813:C815"/>
    <mergeCell ref="B794:B796"/>
    <mergeCell ref="E794:E796"/>
    <mergeCell ref="N791:N793"/>
    <mergeCell ref="H842:H844"/>
    <mergeCell ref="B845:B847"/>
    <mergeCell ref="B761:B764"/>
    <mergeCell ref="U820:U822"/>
    <mergeCell ref="V833:V835"/>
    <mergeCell ref="O842:O844"/>
    <mergeCell ref="S800:S803"/>
    <mergeCell ref="T800:T803"/>
    <mergeCell ref="R759:R760"/>
    <mergeCell ref="U791:U793"/>
    <mergeCell ref="V791:V793"/>
    <mergeCell ref="S740:S742"/>
    <mergeCell ref="H791:H793"/>
    <mergeCell ref="B842:B844"/>
    <mergeCell ref="G800:G803"/>
    <mergeCell ref="H794:H796"/>
    <mergeCell ref="H788:H790"/>
    <mergeCell ref="I788:I790"/>
    <mergeCell ref="B768:B770"/>
    <mergeCell ref="B755:B758"/>
    <mergeCell ref="H765:H767"/>
    <mergeCell ref="P781:P784"/>
    <mergeCell ref="Y836:Y838"/>
    <mergeCell ref="Y804:Y806"/>
    <mergeCell ref="Y816:Y819"/>
    <mergeCell ref="Y810:Y812"/>
    <mergeCell ref="Y797:Y799"/>
    <mergeCell ref="S791:S793"/>
    <mergeCell ref="Q794:Q796"/>
    <mergeCell ref="Q813:Q815"/>
    <mergeCell ref="S813:S815"/>
    <mergeCell ref="P810:P812"/>
    <mergeCell ref="R794:R796"/>
    <mergeCell ref="W833:W835"/>
    <mergeCell ref="F797:F799"/>
    <mergeCell ref="D842:D844"/>
    <mergeCell ref="C836:C838"/>
    <mergeCell ref="C839:C841"/>
    <mergeCell ref="E845:E847"/>
    <mergeCell ref="C861:C863"/>
    <mergeCell ref="D861:D863"/>
    <mergeCell ref="E861:E863"/>
    <mergeCell ref="F861:F863"/>
    <mergeCell ref="X845:X847"/>
    <mergeCell ref="X816:X819"/>
    <mergeCell ref="X842:X844"/>
    <mergeCell ref="Y842:Y844"/>
    <mergeCell ref="Y884:Y886"/>
    <mergeCell ref="W836:W838"/>
    <mergeCell ref="Y887:Y888"/>
    <mergeCell ref="E826:E828"/>
    <mergeCell ref="F826:F828"/>
    <mergeCell ref="G826:G828"/>
    <mergeCell ref="L874:L875"/>
    <mergeCell ref="N877:N880"/>
    <mergeCell ref="O877:O880"/>
    <mergeCell ref="F855:F857"/>
    <mergeCell ref="R810:R812"/>
    <mergeCell ref="R820:R822"/>
    <mergeCell ref="P861:P863"/>
    <mergeCell ref="T848:T850"/>
    <mergeCell ref="R804:R806"/>
    <mergeCell ref="P807:P809"/>
    <mergeCell ref="S810:S812"/>
    <mergeCell ref="R807:R809"/>
    <mergeCell ref="V804:V806"/>
    <mergeCell ref="U807:U809"/>
    <mergeCell ref="N855:N857"/>
    <mergeCell ref="O855:O857"/>
    <mergeCell ref="S877:S880"/>
    <mergeCell ref="T874:T876"/>
    <mergeCell ref="X794:X796"/>
    <mergeCell ref="R851:R854"/>
    <mergeCell ref="R848:R850"/>
    <mergeCell ref="W791:W793"/>
    <mergeCell ref="F848:F850"/>
    <mergeCell ref="D884:D886"/>
    <mergeCell ref="E884:E886"/>
    <mergeCell ref="S848:S850"/>
    <mergeCell ref="W839:W841"/>
    <mergeCell ref="W851:W854"/>
    <mergeCell ref="V836:V838"/>
    <mergeCell ref="I823:I825"/>
    <mergeCell ref="N823:N825"/>
    <mergeCell ref="O823:O825"/>
    <mergeCell ref="D839:D841"/>
    <mergeCell ref="Q901:Q903"/>
    <mergeCell ref="D946:D948"/>
    <mergeCell ref="G961:G963"/>
    <mergeCell ref="N958:N960"/>
    <mergeCell ref="N952:N954"/>
    <mergeCell ref="P906:P909"/>
    <mergeCell ref="Q906:Q909"/>
    <mergeCell ref="R906:R909"/>
    <mergeCell ref="Q923:Q926"/>
    <mergeCell ref="R923:R926"/>
    <mergeCell ref="G899:G900"/>
    <mergeCell ref="P877:P880"/>
    <mergeCell ref="Q874:Q876"/>
    <mergeCell ref="P871:P873"/>
    <mergeCell ref="Q871:Q873"/>
    <mergeCell ref="F884:F886"/>
    <mergeCell ref="D868:D870"/>
    <mergeCell ref="E868:E870"/>
    <mergeCell ref="C871:C873"/>
    <mergeCell ref="D871:D873"/>
    <mergeCell ref="E871:E873"/>
    <mergeCell ref="G871:G873"/>
    <mergeCell ref="C887:C888"/>
    <mergeCell ref="D887:D888"/>
    <mergeCell ref="E887:E888"/>
    <mergeCell ref="E896:E898"/>
    <mergeCell ref="Q955:Q957"/>
    <mergeCell ref="E930:E932"/>
    <mergeCell ref="E904:E905"/>
    <mergeCell ref="E899:E900"/>
    <mergeCell ref="G923:G926"/>
    <mergeCell ref="H923:H926"/>
    <mergeCell ref="I923:I926"/>
    <mergeCell ref="N923:N926"/>
    <mergeCell ref="O923:O926"/>
    <mergeCell ref="P923:P926"/>
    <mergeCell ref="E910:E912"/>
    <mergeCell ref="P927:P929"/>
    <mergeCell ref="H896:H898"/>
    <mergeCell ref="O889:O892"/>
    <mergeCell ref="G881:G883"/>
    <mergeCell ref="H881:H883"/>
    <mergeCell ref="C904:C905"/>
    <mergeCell ref="D904:D905"/>
    <mergeCell ref="F910:F912"/>
    <mergeCell ref="R920:R922"/>
    <mergeCell ref="P910:P912"/>
    <mergeCell ref="Q910:Q912"/>
    <mergeCell ref="R910:R912"/>
    <mergeCell ref="P913:P915"/>
    <mergeCell ref="R901:R903"/>
    <mergeCell ref="I916:I919"/>
    <mergeCell ref="I893:I895"/>
    <mergeCell ref="I896:I898"/>
    <mergeCell ref="N889:N892"/>
    <mergeCell ref="O896:O898"/>
    <mergeCell ref="F877:F880"/>
    <mergeCell ref="Q887:Q888"/>
    <mergeCell ref="J881:J882"/>
    <mergeCell ref="I904:I905"/>
    <mergeCell ref="N904:N905"/>
    <mergeCell ref="O904:O905"/>
    <mergeCell ref="I874:I876"/>
    <mergeCell ref="O933:O935"/>
    <mergeCell ref="G855:G857"/>
    <mergeCell ref="H855:H857"/>
    <mergeCell ref="P955:P957"/>
    <mergeCell ref="P967:P969"/>
    <mergeCell ref="P942:P945"/>
    <mergeCell ref="P949:P951"/>
    <mergeCell ref="G955:G957"/>
    <mergeCell ref="C958:C960"/>
    <mergeCell ref="D958:D960"/>
    <mergeCell ref="D955:D957"/>
    <mergeCell ref="E967:E969"/>
    <mergeCell ref="D967:D969"/>
    <mergeCell ref="C855:C857"/>
    <mergeCell ref="I855:I857"/>
    <mergeCell ref="C927:C929"/>
    <mergeCell ref="H899:H900"/>
    <mergeCell ref="I899:I900"/>
    <mergeCell ref="G887:G888"/>
    <mergeCell ref="G861:G863"/>
    <mergeCell ref="H861:H863"/>
    <mergeCell ref="H904:H905"/>
    <mergeCell ref="D936:D938"/>
    <mergeCell ref="G930:G932"/>
    <mergeCell ref="B961:B963"/>
    <mergeCell ref="D961:D963"/>
    <mergeCell ref="B955:B957"/>
    <mergeCell ref="G910:G912"/>
    <mergeCell ref="G916:G919"/>
    <mergeCell ref="D877:D880"/>
    <mergeCell ref="C939:C941"/>
    <mergeCell ref="B884:B886"/>
    <mergeCell ref="B877:B880"/>
    <mergeCell ref="B939:B941"/>
    <mergeCell ref="D910:D912"/>
    <mergeCell ref="B910:B912"/>
    <mergeCell ref="B930:B932"/>
    <mergeCell ref="B927:B929"/>
    <mergeCell ref="G927:G929"/>
    <mergeCell ref="D927:D929"/>
    <mergeCell ref="F933:F935"/>
    <mergeCell ref="C930:C932"/>
    <mergeCell ref="H955:H957"/>
    <mergeCell ref="H952:H954"/>
    <mergeCell ref="I942:I945"/>
    <mergeCell ref="E946:E948"/>
    <mergeCell ref="M884:M886"/>
    <mergeCell ref="N936:N938"/>
    <mergeCell ref="N864:N867"/>
    <mergeCell ref="N964:N966"/>
    <mergeCell ref="N949:N951"/>
    <mergeCell ref="O949:O951"/>
    <mergeCell ref="O955:O957"/>
    <mergeCell ref="P961:P963"/>
    <mergeCell ref="C881:C883"/>
    <mergeCell ref="E881:E883"/>
    <mergeCell ref="C942:C945"/>
    <mergeCell ref="G884:G886"/>
    <mergeCell ref="H884:H886"/>
    <mergeCell ref="C916:C919"/>
    <mergeCell ref="D916:D919"/>
    <mergeCell ref="E916:E919"/>
    <mergeCell ref="F916:F919"/>
    <mergeCell ref="C920:C922"/>
    <mergeCell ref="B896:B898"/>
    <mergeCell ref="F893:F895"/>
    <mergeCell ref="G893:G895"/>
    <mergeCell ref="D881:D883"/>
    <mergeCell ref="C964:C966"/>
    <mergeCell ref="D964:D966"/>
    <mergeCell ref="B887:B888"/>
    <mergeCell ref="D939:D941"/>
    <mergeCell ref="D899:D900"/>
    <mergeCell ref="C877:C880"/>
    <mergeCell ref="D889:D892"/>
    <mergeCell ref="B942:B945"/>
    <mergeCell ref="C936:C938"/>
    <mergeCell ref="B949:B951"/>
    <mergeCell ref="E913:E915"/>
    <mergeCell ref="H958:H960"/>
    <mergeCell ref="I958:I960"/>
    <mergeCell ref="G936:G938"/>
    <mergeCell ref="C913:C915"/>
    <mergeCell ref="I910:I912"/>
    <mergeCell ref="I889:I892"/>
    <mergeCell ref="B933:B935"/>
    <mergeCell ref="I913:I915"/>
    <mergeCell ref="F913:F915"/>
    <mergeCell ref="G913:G915"/>
    <mergeCell ref="D920:D922"/>
    <mergeCell ref="E920:E922"/>
    <mergeCell ref="F920:F922"/>
    <mergeCell ref="C933:C935"/>
    <mergeCell ref="D933:D935"/>
    <mergeCell ref="E933:E935"/>
    <mergeCell ref="B881:B883"/>
    <mergeCell ref="F889:F892"/>
    <mergeCell ref="E927:E929"/>
    <mergeCell ref="B923:B926"/>
    <mergeCell ref="C923:C926"/>
    <mergeCell ref="D923:D926"/>
    <mergeCell ref="E923:E926"/>
    <mergeCell ref="F923:F926"/>
    <mergeCell ref="F930:F932"/>
    <mergeCell ref="I920:I922"/>
    <mergeCell ref="F896:F898"/>
    <mergeCell ref="F887:F888"/>
    <mergeCell ref="H936:H938"/>
    <mergeCell ref="E936:E938"/>
    <mergeCell ref="F936:F938"/>
    <mergeCell ref="C893:C895"/>
    <mergeCell ref="D893:D895"/>
    <mergeCell ref="D901:D903"/>
    <mergeCell ref="E901:E903"/>
    <mergeCell ref="H920:H922"/>
    <mergeCell ref="D913:D915"/>
    <mergeCell ref="C896:C898"/>
    <mergeCell ref="C899:C900"/>
    <mergeCell ref="D896:D898"/>
    <mergeCell ref="C884:C886"/>
    <mergeCell ref="E889:E892"/>
    <mergeCell ref="C973:C975"/>
    <mergeCell ref="E970:E972"/>
    <mergeCell ref="I901:I903"/>
    <mergeCell ref="C901:C903"/>
    <mergeCell ref="D973:D975"/>
    <mergeCell ref="E973:E975"/>
    <mergeCell ref="F973:F975"/>
    <mergeCell ref="G973:G975"/>
    <mergeCell ref="O964:O966"/>
    <mergeCell ref="F970:F972"/>
    <mergeCell ref="G992:G994"/>
    <mergeCell ref="H992:H994"/>
    <mergeCell ref="B958:B960"/>
    <mergeCell ref="B989:B991"/>
    <mergeCell ref="C989:C991"/>
    <mergeCell ref="D989:D991"/>
    <mergeCell ref="D906:D909"/>
    <mergeCell ref="E906:E909"/>
    <mergeCell ref="F906:F909"/>
    <mergeCell ref="G906:G909"/>
    <mergeCell ref="H906:H909"/>
    <mergeCell ref="I906:I909"/>
    <mergeCell ref="N906:N909"/>
    <mergeCell ref="O906:O909"/>
    <mergeCell ref="B901:B903"/>
    <mergeCell ref="B899:B900"/>
    <mergeCell ref="B916:B919"/>
    <mergeCell ref="B904:B905"/>
    <mergeCell ref="F955:F957"/>
    <mergeCell ref="I949:I951"/>
    <mergeCell ref="O958:O960"/>
    <mergeCell ref="E989:E991"/>
    <mergeCell ref="F989:F991"/>
    <mergeCell ref="G989:G991"/>
    <mergeCell ref="H989:H991"/>
    <mergeCell ref="H927:H929"/>
    <mergeCell ref="H933:H935"/>
    <mergeCell ref="C955:C957"/>
    <mergeCell ref="N955:N957"/>
    <mergeCell ref="N967:N969"/>
    <mergeCell ref="N970:N972"/>
    <mergeCell ref="F967:F969"/>
    <mergeCell ref="B936:B938"/>
    <mergeCell ref="G942:G945"/>
    <mergeCell ref="C970:C972"/>
    <mergeCell ref="D970:D972"/>
    <mergeCell ref="B952:B954"/>
    <mergeCell ref="G946:G948"/>
    <mergeCell ref="G970:G972"/>
    <mergeCell ref="G952:G954"/>
    <mergeCell ref="G967:G969"/>
    <mergeCell ref="H967:H969"/>
    <mergeCell ref="E952:E954"/>
    <mergeCell ref="F952:F954"/>
    <mergeCell ref="I881:I883"/>
    <mergeCell ref="N881:N883"/>
    <mergeCell ref="O881:O883"/>
    <mergeCell ref="P881:P883"/>
    <mergeCell ref="Q881:Q883"/>
    <mergeCell ref="B979:B981"/>
    <mergeCell ref="I877:I880"/>
    <mergeCell ref="D731:D733"/>
    <mergeCell ref="F740:F742"/>
    <mergeCell ref="G740:G742"/>
    <mergeCell ref="C715:C717"/>
    <mergeCell ref="D715:D717"/>
    <mergeCell ref="C727:C730"/>
    <mergeCell ref="B712:B714"/>
    <mergeCell ref="C712:C714"/>
    <mergeCell ref="D712:D714"/>
    <mergeCell ref="S942:S945"/>
    <mergeCell ref="B759:B760"/>
    <mergeCell ref="C759:C760"/>
    <mergeCell ref="C718:C720"/>
    <mergeCell ref="F718:F720"/>
    <mergeCell ref="D807:D809"/>
    <mergeCell ref="G842:G844"/>
    <mergeCell ref="D785:D787"/>
    <mergeCell ref="E785:E787"/>
    <mergeCell ref="F785:F787"/>
    <mergeCell ref="B964:B966"/>
    <mergeCell ref="G889:G892"/>
    <mergeCell ref="G939:G941"/>
    <mergeCell ref="E939:E941"/>
    <mergeCell ref="F939:F941"/>
    <mergeCell ref="B871:B873"/>
    <mergeCell ref="D979:D981"/>
    <mergeCell ref="R961:R963"/>
    <mergeCell ref="S961:S963"/>
    <mergeCell ref="E955:E957"/>
    <mergeCell ref="Q936:Q938"/>
    <mergeCell ref="B724:B726"/>
    <mergeCell ref="R715:R717"/>
    <mergeCell ref="S715:S717"/>
    <mergeCell ref="R718:R720"/>
    <mergeCell ref="S718:S720"/>
    <mergeCell ref="R712:R714"/>
    <mergeCell ref="D753:D754"/>
    <mergeCell ref="C753:C754"/>
    <mergeCell ref="G761:G764"/>
    <mergeCell ref="H761:H764"/>
    <mergeCell ref="I761:I764"/>
    <mergeCell ref="B976:B978"/>
    <mergeCell ref="I946:I948"/>
    <mergeCell ref="I967:I969"/>
    <mergeCell ref="E958:E960"/>
    <mergeCell ref="F958:F960"/>
    <mergeCell ref="E961:E963"/>
    <mergeCell ref="C976:C978"/>
    <mergeCell ref="E964:E966"/>
    <mergeCell ref="R979:R981"/>
    <mergeCell ref="I970:I972"/>
    <mergeCell ref="C952:C954"/>
    <mergeCell ref="D952:D954"/>
    <mergeCell ref="G877:G880"/>
    <mergeCell ref="H877:H880"/>
    <mergeCell ref="H930:H932"/>
    <mergeCell ref="B967:B969"/>
    <mergeCell ref="B986:B988"/>
    <mergeCell ref="E995:E998"/>
    <mergeCell ref="C961:C963"/>
    <mergeCell ref="B889:B892"/>
    <mergeCell ref="C889:C892"/>
    <mergeCell ref="B893:B895"/>
    <mergeCell ref="B920:B922"/>
    <mergeCell ref="C910:C912"/>
    <mergeCell ref="F1022:F1024"/>
    <mergeCell ref="P933:P935"/>
    <mergeCell ref="Q933:Q935"/>
    <mergeCell ref="R933:R935"/>
    <mergeCell ref="S933:S935"/>
    <mergeCell ref="R927:R929"/>
    <mergeCell ref="N893:N895"/>
    <mergeCell ref="F1016:F1018"/>
    <mergeCell ref="G976:G978"/>
    <mergeCell ref="H976:H978"/>
    <mergeCell ref="B1002:B1005"/>
    <mergeCell ref="O976:O978"/>
    <mergeCell ref="E976:E978"/>
    <mergeCell ref="F976:F978"/>
    <mergeCell ref="C949:C951"/>
    <mergeCell ref="D949:D951"/>
    <mergeCell ref="D992:D994"/>
    <mergeCell ref="H995:H998"/>
    <mergeCell ref="C979:C981"/>
    <mergeCell ref="F949:F951"/>
    <mergeCell ref="G949:G951"/>
    <mergeCell ref="P1016:P1018"/>
    <mergeCell ref="S1006:S1008"/>
    <mergeCell ref="Q986:Q988"/>
    <mergeCell ref="C1012:C1015"/>
    <mergeCell ref="D1012:D1015"/>
    <mergeCell ref="E1012:E1015"/>
    <mergeCell ref="F1012:F1015"/>
    <mergeCell ref="G1009:G1011"/>
    <mergeCell ref="H1009:H1011"/>
    <mergeCell ref="C1006:C1008"/>
    <mergeCell ref="B946:B948"/>
    <mergeCell ref="C946:C948"/>
    <mergeCell ref="D1002:D1005"/>
    <mergeCell ref="B999:B1001"/>
    <mergeCell ref="N999:N1001"/>
    <mergeCell ref="O999:O1001"/>
    <mergeCell ref="H949:H951"/>
    <mergeCell ref="C1002:C1005"/>
    <mergeCell ref="H986:H988"/>
    <mergeCell ref="D976:D978"/>
    <mergeCell ref="H913:H915"/>
    <mergeCell ref="F961:F963"/>
    <mergeCell ref="Q961:Q963"/>
    <mergeCell ref="G964:G966"/>
    <mergeCell ref="C999:C1001"/>
    <mergeCell ref="D999:D1001"/>
    <mergeCell ref="C967:C969"/>
    <mergeCell ref="S982:S985"/>
    <mergeCell ref="H999:H1001"/>
    <mergeCell ref="F995:F998"/>
    <mergeCell ref="I986:I988"/>
    <mergeCell ref="G958:G960"/>
    <mergeCell ref="H973:H975"/>
    <mergeCell ref="B913:B915"/>
    <mergeCell ref="B973:B975"/>
    <mergeCell ref="AJ1012:AJ1015"/>
    <mergeCell ref="AJ884:AJ886"/>
    <mergeCell ref="AC933:AC935"/>
    <mergeCell ref="AD933:AD935"/>
    <mergeCell ref="AH884:AH886"/>
    <mergeCell ref="AI884:AI886"/>
    <mergeCell ref="S884:S886"/>
    <mergeCell ref="AI896:AI898"/>
    <mergeCell ref="AJ896:AJ898"/>
    <mergeCell ref="AJ901:AJ903"/>
    <mergeCell ref="U889:U892"/>
    <mergeCell ref="I887:I888"/>
    <mergeCell ref="W884:W886"/>
    <mergeCell ref="I999:I1001"/>
    <mergeCell ref="P887:P888"/>
    <mergeCell ref="W910:W912"/>
    <mergeCell ref="AE986:AE988"/>
    <mergeCell ref="N976:N978"/>
    <mergeCell ref="N995:N998"/>
    <mergeCell ref="X976:X978"/>
    <mergeCell ref="V982:V985"/>
    <mergeCell ref="AJ967:AJ969"/>
    <mergeCell ref="Z967:Z969"/>
    <mergeCell ref="AA967:AA969"/>
    <mergeCell ref="AE999:AE1001"/>
    <mergeCell ref="AF999:AF1001"/>
    <mergeCell ref="AB967:AB969"/>
    <mergeCell ref="AC967:AC969"/>
    <mergeCell ref="R936:R938"/>
    <mergeCell ref="AC955:AC957"/>
    <mergeCell ref="O970:O972"/>
    <mergeCell ref="N961:N963"/>
    <mergeCell ref="O961:O963"/>
    <mergeCell ref="I955:I957"/>
    <mergeCell ref="AJ946:AJ948"/>
    <mergeCell ref="AJ920:AJ922"/>
    <mergeCell ref="I964:I966"/>
    <mergeCell ref="P946:P948"/>
    <mergeCell ref="Q946:Q948"/>
    <mergeCell ref="R946:R948"/>
    <mergeCell ref="AJ989:AJ991"/>
    <mergeCell ref="S955:S957"/>
    <mergeCell ref="T955:T957"/>
    <mergeCell ref="U961:U963"/>
    <mergeCell ref="T961:T963"/>
    <mergeCell ref="R916:R919"/>
    <mergeCell ref="P920:P922"/>
    <mergeCell ref="Q920:Q922"/>
    <mergeCell ref="O927:O929"/>
    <mergeCell ref="R939:R941"/>
    <mergeCell ref="R913:R915"/>
    <mergeCell ref="Q916:Q919"/>
    <mergeCell ref="S946:S948"/>
    <mergeCell ref="V884:V886"/>
    <mergeCell ref="Y973:Y975"/>
    <mergeCell ref="U973:U975"/>
    <mergeCell ref="V973:V975"/>
    <mergeCell ref="W979:W981"/>
    <mergeCell ref="S979:S981"/>
    <mergeCell ref="T913:T915"/>
    <mergeCell ref="AJ970:AJ972"/>
    <mergeCell ref="I927:I929"/>
    <mergeCell ref="S995:S998"/>
    <mergeCell ref="T936:T938"/>
    <mergeCell ref="Y913:Y915"/>
    <mergeCell ref="Z893:Z895"/>
    <mergeCell ref="F946:F948"/>
    <mergeCell ref="Z952:Z954"/>
    <mergeCell ref="S893:S895"/>
    <mergeCell ref="S896:S898"/>
    <mergeCell ref="Y910:Y912"/>
    <mergeCell ref="X881:X883"/>
    <mergeCell ref="Z889:Z892"/>
    <mergeCell ref="S901:S903"/>
    <mergeCell ref="V927:V929"/>
    <mergeCell ref="V910:V912"/>
    <mergeCell ref="T930:T932"/>
    <mergeCell ref="AJ933:AJ935"/>
    <mergeCell ref="AJ949:AJ951"/>
    <mergeCell ref="AH930:AH932"/>
    <mergeCell ref="AG933:AG935"/>
    <mergeCell ref="AI952:AI954"/>
    <mergeCell ref="AH887:AH888"/>
    <mergeCell ref="W939:W941"/>
    <mergeCell ref="X916:X919"/>
    <mergeCell ref="X930:X932"/>
    <mergeCell ref="F927:F929"/>
    <mergeCell ref="P884:P886"/>
    <mergeCell ref="N927:N929"/>
    <mergeCell ref="O910:O912"/>
    <mergeCell ref="N913:N915"/>
    <mergeCell ref="N930:N932"/>
    <mergeCell ref="P916:P919"/>
    <mergeCell ref="O939:O941"/>
    <mergeCell ref="V936:V938"/>
    <mergeCell ref="T904:T905"/>
    <mergeCell ref="AI920:AI922"/>
    <mergeCell ref="AE936:AE938"/>
    <mergeCell ref="AA916:AA919"/>
    <mergeCell ref="Z920:Z922"/>
    <mergeCell ref="Y936:Y938"/>
    <mergeCell ref="AJ939:AJ941"/>
    <mergeCell ref="AJ952:AJ954"/>
    <mergeCell ref="AB916:AB919"/>
    <mergeCell ref="AC916:AC919"/>
    <mergeCell ref="W927:W929"/>
    <mergeCell ref="X896:X898"/>
    <mergeCell ref="H939:H941"/>
    <mergeCell ref="I939:I941"/>
    <mergeCell ref="Q952:Q954"/>
    <mergeCell ref="R952:R954"/>
    <mergeCell ref="S952:S954"/>
    <mergeCell ref="V946:V948"/>
    <mergeCell ref="H910:H912"/>
    <mergeCell ref="H942:H945"/>
    <mergeCell ref="G896:G898"/>
    <mergeCell ref="G904:G905"/>
    <mergeCell ref="AI930:AI932"/>
    <mergeCell ref="AD893:AD895"/>
    <mergeCell ref="AE893:AE895"/>
    <mergeCell ref="AC910:AC912"/>
    <mergeCell ref="AD910:AD912"/>
    <mergeCell ref="AE910:AE912"/>
    <mergeCell ref="P930:P932"/>
    <mergeCell ref="AA920:AA922"/>
    <mergeCell ref="AJ916:AJ919"/>
    <mergeCell ref="AI910:AI912"/>
    <mergeCell ref="I936:I938"/>
    <mergeCell ref="U995:U998"/>
    <mergeCell ref="AF995:AF998"/>
    <mergeCell ref="AH982:AH985"/>
    <mergeCell ref="U970:U972"/>
    <mergeCell ref="AI1022:AI1024"/>
    <mergeCell ref="AI982:AI985"/>
    <mergeCell ref="R1016:R1018"/>
    <mergeCell ref="R1022:R1024"/>
    <mergeCell ref="Y1022:Y1024"/>
    <mergeCell ref="W1002:W1005"/>
    <mergeCell ref="U992:U994"/>
    <mergeCell ref="AE976:AE978"/>
    <mergeCell ref="Q989:Q991"/>
    <mergeCell ref="G1012:G1015"/>
    <mergeCell ref="G1019:G1021"/>
    <mergeCell ref="AG949:AG951"/>
    <mergeCell ref="Y986:Y988"/>
    <mergeCell ref="N982:N985"/>
    <mergeCell ref="O982:O985"/>
    <mergeCell ref="P982:P985"/>
    <mergeCell ref="Q982:Q985"/>
    <mergeCell ref="R982:R985"/>
    <mergeCell ref="AB982:AB985"/>
    <mergeCell ref="AE992:AE994"/>
    <mergeCell ref="AC1016:AC1018"/>
    <mergeCell ref="AD1016:AD1018"/>
    <mergeCell ref="E949:E951"/>
    <mergeCell ref="T1022:T1024"/>
    <mergeCell ref="AH992:AH994"/>
    <mergeCell ref="AG1006:AG1008"/>
    <mergeCell ref="AH989:AH991"/>
    <mergeCell ref="AI989:AI991"/>
    <mergeCell ref="E1002:E1005"/>
    <mergeCell ref="F1002:F1005"/>
    <mergeCell ref="H961:H963"/>
    <mergeCell ref="I961:I963"/>
    <mergeCell ref="P995:P998"/>
    <mergeCell ref="Q995:Q998"/>
    <mergeCell ref="X989:X991"/>
    <mergeCell ref="Q1002:Q1005"/>
    <mergeCell ref="R1002:R1005"/>
    <mergeCell ref="S1002:S1005"/>
    <mergeCell ref="T1002:T1005"/>
    <mergeCell ref="AI958:AI960"/>
    <mergeCell ref="H1016:H1018"/>
    <mergeCell ref="AG986:AG988"/>
    <mergeCell ref="AC973:AC975"/>
    <mergeCell ref="E992:E994"/>
    <mergeCell ref="F992:F994"/>
    <mergeCell ref="AE1016:AE1018"/>
    <mergeCell ref="I979:I981"/>
    <mergeCell ref="H970:H972"/>
    <mergeCell ref="AF982:AF985"/>
    <mergeCell ref="AI949:AI951"/>
    <mergeCell ref="E982:E985"/>
    <mergeCell ref="F982:F985"/>
    <mergeCell ref="G982:G985"/>
    <mergeCell ref="H982:H985"/>
    <mergeCell ref="I982:I985"/>
    <mergeCell ref="E986:E988"/>
    <mergeCell ref="I1019:I1021"/>
    <mergeCell ref="N1019:N1021"/>
    <mergeCell ref="R995:R998"/>
    <mergeCell ref="AI967:AI969"/>
    <mergeCell ref="AC1044:AC1047"/>
    <mergeCell ref="AG1041:AG1043"/>
    <mergeCell ref="AC1029:AC1031"/>
    <mergeCell ref="AC1072:AC1074"/>
    <mergeCell ref="AD1072:AD1074"/>
    <mergeCell ref="N1048:N1050"/>
    <mergeCell ref="AF1058:AF1060"/>
    <mergeCell ref="AG1058:AG1060"/>
    <mergeCell ref="I1051:I1053"/>
    <mergeCell ref="O1068:O1071"/>
    <mergeCell ref="AE1035:AE1037"/>
    <mergeCell ref="AB1035:AB1037"/>
    <mergeCell ref="AG1048:AG1050"/>
    <mergeCell ref="Z1072:Z1074"/>
    <mergeCell ref="Y1048:Y1050"/>
    <mergeCell ref="AB1051:AB1053"/>
    <mergeCell ref="Z1048:Z1050"/>
    <mergeCell ref="R1035:R1037"/>
    <mergeCell ref="S1035:S1037"/>
    <mergeCell ref="U1035:U1037"/>
    <mergeCell ref="V1072:V1074"/>
    <mergeCell ref="O1072:O1074"/>
    <mergeCell ref="AE1048:AE1050"/>
    <mergeCell ref="V1035:V1037"/>
    <mergeCell ref="K1035:K1036"/>
    <mergeCell ref="J1035:J1036"/>
    <mergeCell ref="AC1035:AC1037"/>
    <mergeCell ref="T1032:T1034"/>
    <mergeCell ref="X1032:X1034"/>
    <mergeCell ref="AA1068:AA1071"/>
    <mergeCell ref="W1044:W1047"/>
    <mergeCell ref="W1072:W1074"/>
    <mergeCell ref="P1068:P1071"/>
    <mergeCell ref="R1072:R1074"/>
    <mergeCell ref="I1058:I1060"/>
    <mergeCell ref="N1058:N1060"/>
    <mergeCell ref="N1035:N1037"/>
    <mergeCell ref="N1029:N1031"/>
    <mergeCell ref="AC1032:AC1034"/>
    <mergeCell ref="T1068:T1071"/>
    <mergeCell ref="U1068:U1071"/>
    <mergeCell ref="P1044:P1047"/>
    <mergeCell ref="Q1044:Q1047"/>
    <mergeCell ref="R1044:R1047"/>
    <mergeCell ref="S1044:S1047"/>
    <mergeCell ref="T1044:T1047"/>
    <mergeCell ref="U1044:U1047"/>
    <mergeCell ref="S1072:S1074"/>
    <mergeCell ref="T1072:T1074"/>
    <mergeCell ref="X1035:X1037"/>
    <mergeCell ref="Y1035:Y1037"/>
    <mergeCell ref="T1035:T1037"/>
    <mergeCell ref="AG1065:AG1067"/>
    <mergeCell ref="U1041:U1043"/>
    <mergeCell ref="T1029:T1031"/>
    <mergeCell ref="C1035:C1037"/>
    <mergeCell ref="D1035:D1037"/>
    <mergeCell ref="C1048:C1050"/>
    <mergeCell ref="C1029:C1031"/>
    <mergeCell ref="D1051:D1053"/>
    <mergeCell ref="V1068:V1071"/>
    <mergeCell ref="F1035:F1037"/>
    <mergeCell ref="F1038:F1040"/>
    <mergeCell ref="G1038:G1040"/>
    <mergeCell ref="H1038:H1040"/>
    <mergeCell ref="I1038:I1040"/>
    <mergeCell ref="N1038:N1040"/>
    <mergeCell ref="E1051:E1053"/>
    <mergeCell ref="V1051:V1053"/>
    <mergeCell ref="W1051:W1053"/>
    <mergeCell ref="X1051:X1053"/>
    <mergeCell ref="F1041:F1043"/>
    <mergeCell ref="X1041:X1043"/>
    <mergeCell ref="R1038:R1040"/>
    <mergeCell ref="S1038:S1040"/>
    <mergeCell ref="H1048:H1050"/>
    <mergeCell ref="I1048:I1050"/>
    <mergeCell ref="O1038:O1040"/>
    <mergeCell ref="P1038:P1040"/>
    <mergeCell ref="G1035:G1037"/>
    <mergeCell ref="H1035:H1037"/>
    <mergeCell ref="R1048:R1050"/>
    <mergeCell ref="S1048:S1050"/>
    <mergeCell ref="T1048:T1050"/>
    <mergeCell ref="U1048:U1050"/>
    <mergeCell ref="V1048:V1050"/>
    <mergeCell ref="W1048:W1050"/>
    <mergeCell ref="X1048:X1050"/>
    <mergeCell ref="H1029:H1031"/>
    <mergeCell ref="V1041:V1043"/>
    <mergeCell ref="N1051:N1053"/>
    <mergeCell ref="O1051:O1053"/>
    <mergeCell ref="P1051:P1053"/>
    <mergeCell ref="Q1051:Q1053"/>
    <mergeCell ref="R1051:R1053"/>
    <mergeCell ref="N1068:N1071"/>
    <mergeCell ref="D1029:D1031"/>
    <mergeCell ref="I1029:I1031"/>
    <mergeCell ref="N1041:N1043"/>
    <mergeCell ref="O1041:O1043"/>
    <mergeCell ref="P1041:P1043"/>
    <mergeCell ref="I1035:I1037"/>
    <mergeCell ref="W1029:W1031"/>
    <mergeCell ref="X1029:X1031"/>
    <mergeCell ref="W1041:W1043"/>
    <mergeCell ref="O1029:O1031"/>
    <mergeCell ref="H1068:H1071"/>
    <mergeCell ref="F1072:F1074"/>
    <mergeCell ref="G1072:G1074"/>
    <mergeCell ref="H1072:H1074"/>
    <mergeCell ref="E1075:E1077"/>
    <mergeCell ref="Q1072:Q1074"/>
    <mergeCell ref="D1068:D1071"/>
    <mergeCell ref="D1072:D1074"/>
    <mergeCell ref="F1068:F1071"/>
    <mergeCell ref="F1051:F1053"/>
    <mergeCell ref="G1051:G1053"/>
    <mergeCell ref="N1072:N1074"/>
    <mergeCell ref="T1051:T1053"/>
    <mergeCell ref="U1051:U1053"/>
    <mergeCell ref="S1051:S1053"/>
    <mergeCell ref="O1048:O1050"/>
    <mergeCell ref="H1051:H1053"/>
    <mergeCell ref="T1054:T1057"/>
    <mergeCell ref="U1054:U1057"/>
    <mergeCell ref="V1054:V1057"/>
    <mergeCell ref="E1068:E1071"/>
    <mergeCell ref="Q1075:Q1077"/>
    <mergeCell ref="R1075:R1077"/>
    <mergeCell ref="S1075:S1077"/>
    <mergeCell ref="O1075:O1077"/>
    <mergeCell ref="F1058:F1060"/>
    <mergeCell ref="G1058:G1060"/>
    <mergeCell ref="H1058:H1060"/>
    <mergeCell ref="P1075:P1077"/>
    <mergeCell ref="B1009:B1011"/>
    <mergeCell ref="C1022:C1024"/>
    <mergeCell ref="D1022:D1024"/>
    <mergeCell ref="E1022:E1024"/>
    <mergeCell ref="B1032:B1034"/>
    <mergeCell ref="F1029:F1031"/>
    <mergeCell ref="B1044:B1047"/>
    <mergeCell ref="C1044:C1047"/>
    <mergeCell ref="G1041:G1043"/>
    <mergeCell ref="D1041:D1043"/>
    <mergeCell ref="E1041:E1043"/>
    <mergeCell ref="R1041:R1043"/>
    <mergeCell ref="S1041:S1043"/>
    <mergeCell ref="B1038:B1040"/>
    <mergeCell ref="D1038:D1040"/>
    <mergeCell ref="O1035:O1037"/>
    <mergeCell ref="P1035:P1037"/>
    <mergeCell ref="G1032:G1034"/>
    <mergeCell ref="H1032:H1034"/>
    <mergeCell ref="B1035:B1037"/>
    <mergeCell ref="H1041:H1043"/>
    <mergeCell ref="R1032:R1034"/>
    <mergeCell ref="I1032:I1034"/>
    <mergeCell ref="N1032:N1034"/>
    <mergeCell ref="O1032:O1034"/>
    <mergeCell ref="P1032:P1034"/>
    <mergeCell ref="E1038:E1040"/>
    <mergeCell ref="B1041:B1043"/>
    <mergeCell ref="B1048:B1050"/>
    <mergeCell ref="C1041:C1043"/>
    <mergeCell ref="E1035:E1037"/>
    <mergeCell ref="L1035:L1036"/>
    <mergeCell ref="C1038:C1040"/>
    <mergeCell ref="S1025:S1028"/>
    <mergeCell ref="C1032:C1034"/>
    <mergeCell ref="D1032:D1034"/>
    <mergeCell ref="B1025:B1028"/>
    <mergeCell ref="D1025:D1028"/>
    <mergeCell ref="B992:B994"/>
    <mergeCell ref="B1019:B1021"/>
    <mergeCell ref="E1016:E1018"/>
    <mergeCell ref="Q1019:Q1021"/>
    <mergeCell ref="D1009:D1011"/>
    <mergeCell ref="E1009:E1011"/>
    <mergeCell ref="Q1041:Q1043"/>
    <mergeCell ref="O1019:O1021"/>
    <mergeCell ref="B1006:B1008"/>
    <mergeCell ref="D1006:D1008"/>
    <mergeCell ref="E1006:E1008"/>
    <mergeCell ref="F1006:F1008"/>
    <mergeCell ref="G1006:G1008"/>
    <mergeCell ref="H1006:H1008"/>
    <mergeCell ref="I1006:I1008"/>
    <mergeCell ref="N1006:N1008"/>
    <mergeCell ref="O1006:O1008"/>
    <mergeCell ref="C1016:C1018"/>
    <mergeCell ref="D995:D998"/>
    <mergeCell ref="O995:O998"/>
    <mergeCell ref="S1019:S1021"/>
    <mergeCell ref="Q1035:Q1037"/>
    <mergeCell ref="P1009:P1011"/>
    <mergeCell ref="O1009:O1011"/>
    <mergeCell ref="J1029:J1030"/>
    <mergeCell ref="P999:P1001"/>
    <mergeCell ref="Q1032:Q1034"/>
    <mergeCell ref="K1029:K1030"/>
    <mergeCell ref="L1029:L1030"/>
    <mergeCell ref="I1041:I1043"/>
    <mergeCell ref="M1035:M1036"/>
    <mergeCell ref="I1009:I1011"/>
    <mergeCell ref="R1019:R1021"/>
    <mergeCell ref="C995:C998"/>
    <mergeCell ref="Q1022:Q1024"/>
    <mergeCell ref="I1016:I1018"/>
    <mergeCell ref="Q1025:Q1028"/>
    <mergeCell ref="C1025:C1028"/>
    <mergeCell ref="E1025:E1028"/>
    <mergeCell ref="E1032:E1034"/>
    <mergeCell ref="F1032:F1034"/>
    <mergeCell ref="S1029:S1031"/>
    <mergeCell ref="AJ1035:AJ1037"/>
    <mergeCell ref="AH1029:AH1031"/>
    <mergeCell ref="AH1025:AH1028"/>
    <mergeCell ref="AJ1038:AJ1040"/>
    <mergeCell ref="AJ1006:AJ1008"/>
    <mergeCell ref="AJ1009:AJ1011"/>
    <mergeCell ref="AH995:AH998"/>
    <mergeCell ref="AF979:AF981"/>
    <mergeCell ref="AC979:AC981"/>
    <mergeCell ref="AD979:AD981"/>
    <mergeCell ref="AB986:AB988"/>
    <mergeCell ref="AA992:AA994"/>
    <mergeCell ref="AD992:AD994"/>
    <mergeCell ref="AI1075:AI1077"/>
    <mergeCell ref="AA986:AA988"/>
    <mergeCell ref="AI979:AI981"/>
    <mergeCell ref="AG989:AG991"/>
    <mergeCell ref="B1029:B1031"/>
    <mergeCell ref="W1016:W1018"/>
    <mergeCell ref="Y999:Y1001"/>
    <mergeCell ref="X1016:X1018"/>
    <mergeCell ref="M1029:M1030"/>
    <mergeCell ref="R1029:R1031"/>
    <mergeCell ref="D1016:D1018"/>
    <mergeCell ref="G1025:G1028"/>
    <mergeCell ref="H1012:H1015"/>
    <mergeCell ref="O1025:O1028"/>
    <mergeCell ref="P1025:P1028"/>
    <mergeCell ref="P1029:P1031"/>
    <mergeCell ref="Q1029:Q1031"/>
    <mergeCell ref="R1006:R1008"/>
    <mergeCell ref="I1012:I1015"/>
    <mergeCell ref="G995:G998"/>
    <mergeCell ref="H1025:H1028"/>
    <mergeCell ref="P1022:P1024"/>
    <mergeCell ref="I992:I994"/>
    <mergeCell ref="N992:N994"/>
    <mergeCell ref="O992:O994"/>
    <mergeCell ref="P992:P994"/>
    <mergeCell ref="Q992:Q994"/>
    <mergeCell ref="C982:C985"/>
    <mergeCell ref="D982:D985"/>
    <mergeCell ref="E999:E1001"/>
    <mergeCell ref="F999:F1001"/>
    <mergeCell ref="H1019:H1021"/>
    <mergeCell ref="Q1006:Q1008"/>
    <mergeCell ref="G1022:G1024"/>
    <mergeCell ref="H1022:H1024"/>
    <mergeCell ref="G1029:G1031"/>
    <mergeCell ref="I1022:I1024"/>
    <mergeCell ref="B1022:B1024"/>
    <mergeCell ref="B1016:B1018"/>
    <mergeCell ref="B1012:B1015"/>
    <mergeCell ref="C1009:C1011"/>
    <mergeCell ref="C1019:C1021"/>
    <mergeCell ref="D1019:D1021"/>
    <mergeCell ref="E1019:E1021"/>
    <mergeCell ref="F1019:F1021"/>
    <mergeCell ref="C986:C988"/>
    <mergeCell ref="AH1075:AH1077"/>
    <mergeCell ref="AI1072:AI1074"/>
    <mergeCell ref="AC1075:AC1077"/>
    <mergeCell ref="AA1048:AA1050"/>
    <mergeCell ref="E1029:E1031"/>
    <mergeCell ref="AI1041:AI1043"/>
    <mergeCell ref="AF1084:AF1086"/>
    <mergeCell ref="AI1081:AI1083"/>
    <mergeCell ref="AI1032:AI1034"/>
    <mergeCell ref="AG1009:AG1011"/>
    <mergeCell ref="AB995:AB998"/>
    <mergeCell ref="AC995:AC998"/>
    <mergeCell ref="AD995:AD998"/>
    <mergeCell ref="AE995:AE998"/>
    <mergeCell ref="AG1016:AG1018"/>
    <mergeCell ref="AF1022:AF1024"/>
    <mergeCell ref="AG1022:AG1024"/>
    <mergeCell ref="AF1038:AF1040"/>
    <mergeCell ref="AF1048:AF1050"/>
    <mergeCell ref="AC1068:AC1071"/>
    <mergeCell ref="AI1019:AI1021"/>
    <mergeCell ref="AB1068:AB1071"/>
    <mergeCell ref="AA1075:AA1077"/>
    <mergeCell ref="AB1075:AB1077"/>
    <mergeCell ref="AH1044:AH1047"/>
    <mergeCell ref="AH999:AH1001"/>
    <mergeCell ref="AH1038:AH1040"/>
    <mergeCell ref="AH1032:AH1034"/>
    <mergeCell ref="AH1035:AH1037"/>
    <mergeCell ref="AC1078:AC1080"/>
    <mergeCell ref="AD1012:AD1015"/>
    <mergeCell ref="AB1009:AB1011"/>
    <mergeCell ref="AF1002:AF1005"/>
    <mergeCell ref="AG1002:AG1005"/>
    <mergeCell ref="AH1002:AH1005"/>
    <mergeCell ref="AD1032:AD1034"/>
    <mergeCell ref="AG1051:AG1053"/>
    <mergeCell ref="AH1051:AH1053"/>
    <mergeCell ref="AI1051:AI1053"/>
    <mergeCell ref="AH1048:AH1050"/>
    <mergeCell ref="AG1038:AG1040"/>
    <mergeCell ref="AI1084:AI1086"/>
    <mergeCell ref="AI1035:AI1037"/>
    <mergeCell ref="AG1044:AG1047"/>
    <mergeCell ref="AF1032:AF1034"/>
    <mergeCell ref="AF1041:AF1043"/>
    <mergeCell ref="AF1025:AF1028"/>
    <mergeCell ref="AF1012:AF1015"/>
    <mergeCell ref="AA1012:AA1015"/>
    <mergeCell ref="AC1022:AC1024"/>
    <mergeCell ref="AH1009:AH1011"/>
    <mergeCell ref="AF1009:AF1011"/>
    <mergeCell ref="AA1019:AA1021"/>
    <mergeCell ref="AB1019:AB1021"/>
    <mergeCell ref="AC1019:AC1021"/>
    <mergeCell ref="AD1019:AD1021"/>
    <mergeCell ref="AA999:AA1001"/>
    <mergeCell ref="AE1009:AE1011"/>
    <mergeCell ref="AG1032:AG1034"/>
    <mergeCell ref="AB1041:AB1043"/>
    <mergeCell ref="AC1041:AC1043"/>
    <mergeCell ref="AG1068:AG1071"/>
    <mergeCell ref="AE1072:AE1074"/>
    <mergeCell ref="AD1041:AD1043"/>
    <mergeCell ref="AF1072:AF1074"/>
    <mergeCell ref="AG1072:AG1074"/>
    <mergeCell ref="AE1038:AE1040"/>
    <mergeCell ref="AE1029:AE1031"/>
    <mergeCell ref="AE1041:AE1043"/>
    <mergeCell ref="AJ1048:AJ1050"/>
    <mergeCell ref="AJ1068:AJ1071"/>
    <mergeCell ref="AJ986:AJ988"/>
    <mergeCell ref="AJ1081:AJ1083"/>
    <mergeCell ref="AE1180:AE1182"/>
    <mergeCell ref="AH1163:AH1165"/>
    <mergeCell ref="AI1157:AI1159"/>
    <mergeCell ref="Z1112:Z1114"/>
    <mergeCell ref="AI1112:AI1114"/>
    <mergeCell ref="AJ1176:AJ1179"/>
    <mergeCell ref="AH1097:AH1099"/>
    <mergeCell ref="AF1100:AF1102"/>
    <mergeCell ref="AE1084:AE1086"/>
    <mergeCell ref="AE1100:AE1102"/>
    <mergeCell ref="AE1119:AE1122"/>
    <mergeCell ref="AF1106:AF1108"/>
    <mergeCell ref="AH1087:AH1090"/>
    <mergeCell ref="AF1019:AF1021"/>
    <mergeCell ref="AI1025:AI1028"/>
    <mergeCell ref="AH1022:AH1024"/>
    <mergeCell ref="AI1038:AI1040"/>
    <mergeCell ref="AI995:AI998"/>
    <mergeCell ref="AH1041:AH1043"/>
    <mergeCell ref="AI1016:AI1018"/>
    <mergeCell ref="AA1029:AA1031"/>
    <mergeCell ref="AI1044:AI1047"/>
    <mergeCell ref="AB1078:AB1080"/>
    <mergeCell ref="AA1097:AA1099"/>
    <mergeCell ref="AB1097:AB1099"/>
    <mergeCell ref="AC1097:AC1099"/>
    <mergeCell ref="AG1135:AG1137"/>
    <mergeCell ref="AC1100:AC1102"/>
    <mergeCell ref="AE1109:AE1111"/>
    <mergeCell ref="AF1109:AF1111"/>
    <mergeCell ref="AH1072:AH1074"/>
    <mergeCell ref="AD1068:AD1071"/>
    <mergeCell ref="AE1068:AE1071"/>
    <mergeCell ref="AG1078:AG1080"/>
    <mergeCell ref="AB1100:AB1102"/>
    <mergeCell ref="AG1097:AG1099"/>
    <mergeCell ref="AF1097:AF1099"/>
    <mergeCell ref="AG1119:AG1122"/>
    <mergeCell ref="AH1119:AH1122"/>
    <mergeCell ref="AH1078:AH1080"/>
    <mergeCell ref="AF1068:AF1071"/>
    <mergeCell ref="AG1075:AG1077"/>
    <mergeCell ref="AG1054:AG1057"/>
    <mergeCell ref="AD1058:AD1060"/>
    <mergeCell ref="AJ1078:AJ1080"/>
    <mergeCell ref="AJ1144:AJ1146"/>
    <mergeCell ref="AB1112:AB1114"/>
    <mergeCell ref="AI1160:AI1162"/>
    <mergeCell ref="AJ1160:AJ1162"/>
    <mergeCell ref="AH1141:AH1143"/>
    <mergeCell ref="AI1048:AI1050"/>
    <mergeCell ref="AH1068:AH1071"/>
    <mergeCell ref="AG1025:AG1028"/>
    <mergeCell ref="AJ1131:AJ1134"/>
    <mergeCell ref="AC1176:AC1179"/>
    <mergeCell ref="AC1180:AC1182"/>
    <mergeCell ref="AI1103:AI1105"/>
    <mergeCell ref="AF1138:AF1140"/>
    <mergeCell ref="AE1141:AE1143"/>
    <mergeCell ref="AF1135:AF1137"/>
    <mergeCell ref="C1163:C1165"/>
    <mergeCell ref="AJ1163:AJ1165"/>
    <mergeCell ref="AI1141:AI1143"/>
    <mergeCell ref="AJ1138:AJ1140"/>
    <mergeCell ref="AI1078:AI1080"/>
    <mergeCell ref="Z1081:Z1083"/>
    <mergeCell ref="AD1081:AD1083"/>
    <mergeCell ref="AE1081:AE1083"/>
    <mergeCell ref="AF1081:AF1083"/>
    <mergeCell ref="AB1081:AB1083"/>
    <mergeCell ref="AC1081:AC1083"/>
    <mergeCell ref="AG1084:AG1086"/>
    <mergeCell ref="AG1081:AG1083"/>
    <mergeCell ref="AH1081:AH1083"/>
    <mergeCell ref="AD1097:AD1099"/>
    <mergeCell ref="AE1097:AE1099"/>
    <mergeCell ref="AF1123:AF1126"/>
    <mergeCell ref="AH1112:AH1114"/>
    <mergeCell ref="AA1141:AA1143"/>
    <mergeCell ref="AD1131:AD1134"/>
    <mergeCell ref="AA1176:AA1179"/>
    <mergeCell ref="AJ1157:AJ1159"/>
    <mergeCell ref="AB1123:AB1126"/>
    <mergeCell ref="AC1123:AC1126"/>
    <mergeCell ref="AD1123:AD1126"/>
    <mergeCell ref="AE1157:AE1159"/>
    <mergeCell ref="AA1131:AA1134"/>
    <mergeCell ref="AI1123:AI1126"/>
    <mergeCell ref="AJ1100:AJ1102"/>
    <mergeCell ref="AJ1115:AJ1118"/>
    <mergeCell ref="AD1176:AD1179"/>
    <mergeCell ref="Z1115:Z1118"/>
    <mergeCell ref="AB1135:AB1137"/>
    <mergeCell ref="AA1123:AA1126"/>
    <mergeCell ref="Z1147:Z1149"/>
    <mergeCell ref="AD1141:AD1143"/>
    <mergeCell ref="AA1138:AA1140"/>
    <mergeCell ref="AB1138:AB1140"/>
    <mergeCell ref="AD1078:AD1080"/>
    <mergeCell ref="AE1078:AE1080"/>
    <mergeCell ref="AI1109:AI1111"/>
    <mergeCell ref="AG1112:AG1114"/>
    <mergeCell ref="Z1106:Z1108"/>
    <mergeCell ref="AD1109:AD1111"/>
    <mergeCell ref="AC1109:AC1111"/>
    <mergeCell ref="AH1084:AH1086"/>
    <mergeCell ref="AF1087:AF1090"/>
    <mergeCell ref="AA1103:AA1105"/>
    <mergeCell ref="AH1103:AH1105"/>
    <mergeCell ref="AJ1150:AJ1153"/>
    <mergeCell ref="AB1119:AB1122"/>
    <mergeCell ref="AH1157:AH1159"/>
    <mergeCell ref="AD1103:AD1105"/>
    <mergeCell ref="Z1109:Z1111"/>
    <mergeCell ref="AA1109:AA1111"/>
    <mergeCell ref="AB1109:AB1111"/>
    <mergeCell ref="AH1144:AH1146"/>
    <mergeCell ref="AH1135:AH1137"/>
    <mergeCell ref="AE1154:AE1156"/>
    <mergeCell ref="AH1170:AH1172"/>
    <mergeCell ref="AI1170:AI1172"/>
    <mergeCell ref="AG1087:AG1090"/>
    <mergeCell ref="AG1123:AG1126"/>
    <mergeCell ref="AA1119:AA1122"/>
    <mergeCell ref="B1097:B1099"/>
    <mergeCell ref="C1097:C1099"/>
    <mergeCell ref="D1097:D1099"/>
    <mergeCell ref="X1103:X1105"/>
    <mergeCell ref="Y1103:Y1105"/>
    <mergeCell ref="AB1103:AB1105"/>
    <mergeCell ref="AC1103:AC1105"/>
    <mergeCell ref="W1081:W1083"/>
    <mergeCell ref="AA1081:AA1083"/>
    <mergeCell ref="P1100:P1102"/>
    <mergeCell ref="Z1097:Z1099"/>
    <mergeCell ref="Q1087:Q1090"/>
    <mergeCell ref="D1084:D1086"/>
    <mergeCell ref="AH1109:AH1111"/>
    <mergeCell ref="Z1103:Z1105"/>
    <mergeCell ref="AC1084:AC1086"/>
    <mergeCell ref="U1097:U1099"/>
    <mergeCell ref="AA1084:AA1086"/>
    <mergeCell ref="W1103:W1105"/>
    <mergeCell ref="B1103:B1105"/>
    <mergeCell ref="C1103:C1105"/>
    <mergeCell ref="D1103:D1105"/>
    <mergeCell ref="G1084:G1086"/>
    <mergeCell ref="T1097:T1099"/>
    <mergeCell ref="U1135:U1137"/>
    <mergeCell ref="N1144:N1146"/>
    <mergeCell ref="O1144:O1146"/>
    <mergeCell ref="P1144:P1146"/>
    <mergeCell ref="W1097:W1099"/>
    <mergeCell ref="Y1141:Y1143"/>
    <mergeCell ref="U1109:U1111"/>
    <mergeCell ref="AI1144:AI1146"/>
    <mergeCell ref="P1141:P1143"/>
    <mergeCell ref="S1135:S1137"/>
    <mergeCell ref="Y1115:Y1118"/>
    <mergeCell ref="X1131:X1134"/>
    <mergeCell ref="S1123:S1126"/>
    <mergeCell ref="AB1106:AB1108"/>
    <mergeCell ref="AC1106:AC1108"/>
    <mergeCell ref="B1123:B1126"/>
    <mergeCell ref="E1138:E1140"/>
    <mergeCell ref="Q1127:Q1130"/>
    <mergeCell ref="R1127:R1130"/>
    <mergeCell ref="S1127:S1130"/>
    <mergeCell ref="T1127:T1130"/>
    <mergeCell ref="U1127:U1130"/>
    <mergeCell ref="O1135:O1137"/>
    <mergeCell ref="P1135:P1137"/>
    <mergeCell ref="R1100:R1102"/>
    <mergeCell ref="S1100:S1102"/>
    <mergeCell ref="R1138:R1140"/>
    <mergeCell ref="S1138:S1140"/>
    <mergeCell ref="D1081:D1083"/>
    <mergeCell ref="E1081:E1083"/>
    <mergeCell ref="N1081:N1083"/>
    <mergeCell ref="O1081:O1083"/>
    <mergeCell ref="Q1081:Q1083"/>
    <mergeCell ref="R1081:R1083"/>
    <mergeCell ref="N1100:N1102"/>
    <mergeCell ref="I1081:I1083"/>
    <mergeCell ref="G1081:G1083"/>
    <mergeCell ref="H1081:H1083"/>
    <mergeCell ref="F1081:F1083"/>
    <mergeCell ref="O1103:O1105"/>
    <mergeCell ref="F1196:F1198"/>
    <mergeCell ref="N1196:N1198"/>
    <mergeCell ref="O1196:O1198"/>
    <mergeCell ref="D1150:D1153"/>
    <mergeCell ref="F1154:F1156"/>
    <mergeCell ref="C1123:C1126"/>
    <mergeCell ref="B1072:B1074"/>
    <mergeCell ref="C1072:C1074"/>
    <mergeCell ref="S1147:S1149"/>
    <mergeCell ref="P1131:P1134"/>
    <mergeCell ref="X1144:X1146"/>
    <mergeCell ref="H1135:H1137"/>
    <mergeCell ref="F1144:F1146"/>
    <mergeCell ref="G1144:G1146"/>
    <mergeCell ref="H1144:H1146"/>
    <mergeCell ref="I1144:I1146"/>
    <mergeCell ref="I1100:I1102"/>
    <mergeCell ref="H1100:H1102"/>
    <mergeCell ref="P1106:P1108"/>
    <mergeCell ref="U1106:U1108"/>
    <mergeCell ref="V1106:V1108"/>
    <mergeCell ref="E1097:E1099"/>
    <mergeCell ref="O1109:O1111"/>
    <mergeCell ref="P1109:P1111"/>
    <mergeCell ref="T1112:T1114"/>
    <mergeCell ref="W1112:W1114"/>
    <mergeCell ref="C1068:C1071"/>
    <mergeCell ref="P1112:P1114"/>
    <mergeCell ref="N1109:N1111"/>
    <mergeCell ref="T1103:T1105"/>
    <mergeCell ref="U1103:U1105"/>
    <mergeCell ref="W1135:W1137"/>
    <mergeCell ref="Q1141:Q1143"/>
    <mergeCell ref="W1141:W1143"/>
    <mergeCell ref="U1123:U1126"/>
    <mergeCell ref="V1123:V1126"/>
    <mergeCell ref="U1147:U1149"/>
    <mergeCell ref="I1135:I1137"/>
    <mergeCell ref="F1109:F1111"/>
    <mergeCell ref="C1081:C1083"/>
    <mergeCell ref="B1100:B1102"/>
    <mergeCell ref="C1100:C1102"/>
    <mergeCell ref="D1100:D1102"/>
    <mergeCell ref="E1100:E1102"/>
    <mergeCell ref="E1103:E1105"/>
    <mergeCell ref="F1103:F1105"/>
    <mergeCell ref="G1103:G1105"/>
    <mergeCell ref="H1103:H1105"/>
    <mergeCell ref="I1103:I1105"/>
    <mergeCell ref="N1103:N1105"/>
    <mergeCell ref="B1081:B1083"/>
    <mergeCell ref="N1084:N1086"/>
    <mergeCell ref="T1084:T1086"/>
    <mergeCell ref="I1084:I1086"/>
    <mergeCell ref="U1084:U1086"/>
    <mergeCell ref="E1084:E1086"/>
    <mergeCell ref="F1084:F1086"/>
    <mergeCell ref="F1097:F1099"/>
    <mergeCell ref="G1097:G1099"/>
    <mergeCell ref="H1097:H1099"/>
    <mergeCell ref="I1097:I1099"/>
    <mergeCell ref="N1097:N1099"/>
    <mergeCell ref="V1147:V1149"/>
    <mergeCell ref="V1112:V1114"/>
    <mergeCell ref="T1100:T1102"/>
    <mergeCell ref="G1112:G1114"/>
    <mergeCell ref="H1112:H1114"/>
    <mergeCell ref="I1112:I1114"/>
    <mergeCell ref="F1193:F1195"/>
    <mergeCell ref="G1193:G1195"/>
    <mergeCell ref="O1154:O1156"/>
    <mergeCell ref="P1154:P1156"/>
    <mergeCell ref="F1115:F1118"/>
    <mergeCell ref="G1115:G1118"/>
    <mergeCell ref="H1115:H1118"/>
    <mergeCell ref="I1115:I1118"/>
    <mergeCell ref="N1115:N1118"/>
    <mergeCell ref="C1141:C1143"/>
    <mergeCell ref="D1141:D1143"/>
    <mergeCell ref="D1147:D1149"/>
    <mergeCell ref="E1147:E1149"/>
    <mergeCell ref="F1147:F1149"/>
    <mergeCell ref="D1112:D1114"/>
    <mergeCell ref="O1119:O1122"/>
    <mergeCell ref="I1123:I1126"/>
    <mergeCell ref="N1123:N1126"/>
    <mergeCell ref="O1123:O1126"/>
    <mergeCell ref="F1131:F1134"/>
    <mergeCell ref="D1127:D1130"/>
    <mergeCell ref="E1127:E1130"/>
    <mergeCell ref="F1127:F1130"/>
    <mergeCell ref="G1127:G1130"/>
    <mergeCell ref="H1127:H1130"/>
    <mergeCell ref="I1127:I1130"/>
    <mergeCell ref="N1127:N1130"/>
    <mergeCell ref="O1127:O1130"/>
    <mergeCell ref="G1147:G1149"/>
    <mergeCell ref="H1147:H1149"/>
    <mergeCell ref="E1141:E1143"/>
    <mergeCell ref="H1141:H1143"/>
    <mergeCell ref="I1141:I1143"/>
    <mergeCell ref="N1141:N1143"/>
    <mergeCell ref="O1141:O1143"/>
    <mergeCell ref="T1138:T1140"/>
    <mergeCell ref="Q1112:Q1114"/>
    <mergeCell ref="Q1144:Q1146"/>
    <mergeCell ref="R1144:R1146"/>
    <mergeCell ref="S1144:S1146"/>
    <mergeCell ref="E1150:E1153"/>
    <mergeCell ref="Q1109:Q1111"/>
    <mergeCell ref="R1109:R1111"/>
    <mergeCell ref="S1109:S1111"/>
    <mergeCell ref="S1112:S1114"/>
    <mergeCell ref="T1109:T1111"/>
    <mergeCell ref="H1180:H1182"/>
    <mergeCell ref="H1183:H1185"/>
    <mergeCell ref="P1160:P1162"/>
    <mergeCell ref="E1157:E1159"/>
    <mergeCell ref="F1157:F1159"/>
    <mergeCell ref="E1154:E1156"/>
    <mergeCell ref="D1144:D1146"/>
    <mergeCell ref="G1154:G1156"/>
    <mergeCell ref="S1154:S1156"/>
    <mergeCell ref="T1154:T1156"/>
    <mergeCell ref="Q1150:Q1153"/>
    <mergeCell ref="H1154:H1156"/>
    <mergeCell ref="R1150:R1153"/>
    <mergeCell ref="C1106:C1108"/>
    <mergeCell ref="AJ1119:AJ1122"/>
    <mergeCell ref="AD1150:AD1153"/>
    <mergeCell ref="AC1150:AC1153"/>
    <mergeCell ref="AB1147:AB1149"/>
    <mergeCell ref="AA1147:AA1149"/>
    <mergeCell ref="AA1199:AA1201"/>
    <mergeCell ref="Q1180:Q1182"/>
    <mergeCell ref="U1189:U1192"/>
    <mergeCell ref="V1189:V1192"/>
    <mergeCell ref="AJ1147:AJ1149"/>
    <mergeCell ref="AJ1097:AJ1099"/>
    <mergeCell ref="S1202:S1204"/>
    <mergeCell ref="X1154:X1156"/>
    <mergeCell ref="X1170:X1172"/>
    <mergeCell ref="T1144:T1146"/>
    <mergeCell ref="Y1119:Y1122"/>
    <mergeCell ref="X1135:X1137"/>
    <mergeCell ref="R1119:R1122"/>
    <mergeCell ref="S1119:S1122"/>
    <mergeCell ref="T1119:T1122"/>
    <mergeCell ref="U1119:U1122"/>
    <mergeCell ref="X1138:X1140"/>
    <mergeCell ref="Y1135:Y1137"/>
    <mergeCell ref="T1147:T1149"/>
    <mergeCell ref="U1186:U1188"/>
    <mergeCell ref="AJ1109:AJ1111"/>
    <mergeCell ref="Q1160:Q1162"/>
    <mergeCell ref="U1202:U1204"/>
    <mergeCell ref="V1202:V1204"/>
    <mergeCell ref="T1157:T1159"/>
    <mergeCell ref="T1176:T1179"/>
    <mergeCell ref="AA1186:AA1188"/>
    <mergeCell ref="AC1196:AC1198"/>
    <mergeCell ref="AB1199:AB1201"/>
    <mergeCell ref="AC1199:AC1201"/>
    <mergeCell ref="AB1202:AB1204"/>
    <mergeCell ref="AH1160:AH1162"/>
    <mergeCell ref="AG1144:AG1146"/>
    <mergeCell ref="AI1150:AI1153"/>
    <mergeCell ref="AD1180:AD1182"/>
    <mergeCell ref="AF1103:AF1105"/>
    <mergeCell ref="AG1103:AG1105"/>
    <mergeCell ref="Q1196:Q1198"/>
    <mergeCell ref="U1115:U1118"/>
    <mergeCell ref="U1144:U1146"/>
    <mergeCell ref="Y1150:Y1153"/>
    <mergeCell ref="AI1163:AI1165"/>
    <mergeCell ref="AI1135:AI1137"/>
    <mergeCell ref="AF1144:AF1146"/>
    <mergeCell ref="S1150:S1153"/>
    <mergeCell ref="AJ1106:AJ1108"/>
    <mergeCell ref="U1100:U1102"/>
    <mergeCell ref="V1100:V1102"/>
    <mergeCell ref="W1100:W1102"/>
    <mergeCell ref="X1100:X1102"/>
    <mergeCell ref="Y1100:Y1102"/>
    <mergeCell ref="AJ1103:AJ1105"/>
    <mergeCell ref="AD1163:AD1165"/>
    <mergeCell ref="V1135:V1137"/>
    <mergeCell ref="AJ1170:AJ1172"/>
    <mergeCell ref="AE1138:AE1140"/>
    <mergeCell ref="AC1112:AC1114"/>
    <mergeCell ref="AD1112:AD1114"/>
    <mergeCell ref="AE1112:AE1114"/>
    <mergeCell ref="E1109:E1111"/>
    <mergeCell ref="N1112:N1114"/>
    <mergeCell ref="G1109:G1111"/>
    <mergeCell ref="H1109:H1111"/>
    <mergeCell ref="C1109:C1111"/>
    <mergeCell ref="B1141:B1143"/>
    <mergeCell ref="S1131:S1134"/>
    <mergeCell ref="T1131:T1134"/>
    <mergeCell ref="AJ1211:AJ1213"/>
    <mergeCell ref="AJ1208:AJ1210"/>
    <mergeCell ref="AF1141:AF1143"/>
    <mergeCell ref="AI1087:AI1090"/>
    <mergeCell ref="R1112:R1114"/>
    <mergeCell ref="AG1160:AG1162"/>
    <mergeCell ref="AG1202:AG1204"/>
    <mergeCell ref="AG1106:AG1108"/>
    <mergeCell ref="AH1106:AH1108"/>
    <mergeCell ref="AI1106:AI1108"/>
    <mergeCell ref="AG1109:AG1111"/>
    <mergeCell ref="AI1115:AI1118"/>
    <mergeCell ref="AC1115:AC1118"/>
    <mergeCell ref="AD1115:AD1118"/>
    <mergeCell ref="AE1123:AE1126"/>
    <mergeCell ref="AC1211:AC1213"/>
    <mergeCell ref="AB1208:AB1210"/>
    <mergeCell ref="AE1193:AE1195"/>
    <mergeCell ref="X1112:X1114"/>
    <mergeCell ref="W1193:W1195"/>
    <mergeCell ref="Z1144:Z1146"/>
    <mergeCell ref="AA1144:AA1146"/>
    <mergeCell ref="AC1119:AC1122"/>
    <mergeCell ref="AH1123:AH1126"/>
    <mergeCell ref="AD1144:AD1146"/>
    <mergeCell ref="T1183:T1185"/>
    <mergeCell ref="AB1144:AB1146"/>
    <mergeCell ref="S1183:S1185"/>
    <mergeCell ref="S1186:S1188"/>
    <mergeCell ref="S1189:S1192"/>
    <mergeCell ref="W1180:W1182"/>
    <mergeCell ref="W1183:W1185"/>
    <mergeCell ref="W1186:W1188"/>
    <mergeCell ref="T1186:T1188"/>
    <mergeCell ref="AE1183:AE1185"/>
    <mergeCell ref="AF1186:AF1188"/>
    <mergeCell ref="AF1150:AF1153"/>
    <mergeCell ref="AF1180:AF1182"/>
    <mergeCell ref="V1170:V1172"/>
    <mergeCell ref="U1157:U1159"/>
    <mergeCell ref="Y1160:Y1162"/>
    <mergeCell ref="U1154:U1156"/>
    <mergeCell ref="V1109:V1111"/>
    <mergeCell ref="W1109:W1111"/>
    <mergeCell ref="AI1119:AI1122"/>
    <mergeCell ref="X1186:X1188"/>
    <mergeCell ref="V1186:V1188"/>
    <mergeCell ref="Y1186:Y1188"/>
    <mergeCell ref="AJ1199:AJ1201"/>
    <mergeCell ref="AJ1196:AJ1198"/>
    <mergeCell ref="D1199:D1201"/>
    <mergeCell ref="E1199:E1201"/>
    <mergeCell ref="T1135:T1137"/>
    <mergeCell ref="Q1154:Q1156"/>
    <mergeCell ref="R1154:R1156"/>
    <mergeCell ref="G1202:G1204"/>
    <mergeCell ref="C1222:C1225"/>
    <mergeCell ref="D1222:D1225"/>
    <mergeCell ref="E1222:E1225"/>
    <mergeCell ref="C1235:C1238"/>
    <mergeCell ref="D1235:D1238"/>
    <mergeCell ref="E1235:E1238"/>
    <mergeCell ref="E1144:E1146"/>
    <mergeCell ref="E1135:E1137"/>
    <mergeCell ref="F1135:F1137"/>
    <mergeCell ref="G1135:G1137"/>
    <mergeCell ref="T1115:T1118"/>
    <mergeCell ref="X1115:X1118"/>
    <mergeCell ref="F1141:F1143"/>
    <mergeCell ref="G1141:G1143"/>
    <mergeCell ref="B1131:B1134"/>
    <mergeCell ref="C1131:C1134"/>
    <mergeCell ref="D1131:D1134"/>
    <mergeCell ref="E1131:E1134"/>
    <mergeCell ref="F1100:F1102"/>
    <mergeCell ref="G1100:G1102"/>
    <mergeCell ref="B1138:B1140"/>
    <mergeCell ref="C1138:C1140"/>
    <mergeCell ref="D1138:D1140"/>
    <mergeCell ref="D1106:D1108"/>
    <mergeCell ref="E1106:E1108"/>
    <mergeCell ref="F1106:F1108"/>
    <mergeCell ref="G1106:G1108"/>
    <mergeCell ref="H1106:H1108"/>
    <mergeCell ref="I1106:I1108"/>
    <mergeCell ref="N1106:N1108"/>
    <mergeCell ref="B1119:B1122"/>
    <mergeCell ref="C1119:C1122"/>
    <mergeCell ref="D1119:D1122"/>
    <mergeCell ref="E1119:E1122"/>
    <mergeCell ref="F1119:F1122"/>
    <mergeCell ref="E1112:E1114"/>
    <mergeCell ref="F1112:F1114"/>
    <mergeCell ref="O1106:O1108"/>
    <mergeCell ref="B1115:B1118"/>
    <mergeCell ref="C1115:C1118"/>
    <mergeCell ref="D1115:D1118"/>
    <mergeCell ref="E1115:E1118"/>
    <mergeCell ref="B1106:B1108"/>
    <mergeCell ref="B1135:B1137"/>
    <mergeCell ref="C1135:C1137"/>
    <mergeCell ref="D1135:D1137"/>
    <mergeCell ref="G1123:G1126"/>
    <mergeCell ref="H1123:H1126"/>
    <mergeCell ref="D1109:D1111"/>
    <mergeCell ref="H1119:H1122"/>
    <mergeCell ref="I1119:I1122"/>
    <mergeCell ref="O1112:O1114"/>
    <mergeCell ref="C1112:C1114"/>
    <mergeCell ref="B1112:B1114"/>
    <mergeCell ref="N1119:N1122"/>
    <mergeCell ref="B1109:B1111"/>
    <mergeCell ref="D1123:D1126"/>
    <mergeCell ref="E1123:E1126"/>
    <mergeCell ref="I1109:I1111"/>
    <mergeCell ref="F1160:F1162"/>
    <mergeCell ref="D1166:D1169"/>
    <mergeCell ref="R1235:R1238"/>
    <mergeCell ref="D1163:D1165"/>
    <mergeCell ref="E1163:E1165"/>
    <mergeCell ref="P1248:P1250"/>
    <mergeCell ref="N1242:N1244"/>
    <mergeCell ref="O1242:O1244"/>
    <mergeCell ref="P1242:P1244"/>
    <mergeCell ref="N1226:N1228"/>
    <mergeCell ref="B1258:B1260"/>
    <mergeCell ref="N1232:N1234"/>
    <mergeCell ref="G1242:G1244"/>
    <mergeCell ref="H1242:H1244"/>
    <mergeCell ref="E1232:E1234"/>
    <mergeCell ref="Q1218:Q1221"/>
    <mergeCell ref="E1211:E1213"/>
    <mergeCell ref="F1211:F1213"/>
    <mergeCell ref="E1218:E1221"/>
    <mergeCell ref="G1208:G1210"/>
    <mergeCell ref="B1173:B1175"/>
    <mergeCell ref="C1173:C1175"/>
    <mergeCell ref="D1173:D1175"/>
    <mergeCell ref="E1173:E1175"/>
    <mergeCell ref="C1208:C1210"/>
    <mergeCell ref="E1208:E1210"/>
    <mergeCell ref="F1208:F1210"/>
    <mergeCell ref="I1211:I1213"/>
    <mergeCell ref="C1170:C1172"/>
    <mergeCell ref="D1170:D1172"/>
    <mergeCell ref="E1170:E1172"/>
    <mergeCell ref="F1170:F1172"/>
    <mergeCell ref="G1170:G1172"/>
    <mergeCell ref="H1170:H1172"/>
    <mergeCell ref="I1170:I1172"/>
    <mergeCell ref="N1170:N1172"/>
    <mergeCell ref="O1170:O1172"/>
    <mergeCell ref="E1160:E1162"/>
    <mergeCell ref="H1160:H1162"/>
    <mergeCell ref="I1160:I1162"/>
    <mergeCell ref="N1160:N1162"/>
    <mergeCell ref="O1160:O1162"/>
    <mergeCell ref="D1208:D1210"/>
    <mergeCell ref="F1205:F1207"/>
    <mergeCell ref="G1205:G1207"/>
    <mergeCell ref="H1202:H1204"/>
    <mergeCell ref="H1205:H1207"/>
    <mergeCell ref="N1202:N1204"/>
    <mergeCell ref="B1222:B1225"/>
    <mergeCell ref="G1235:G1238"/>
    <mergeCell ref="E1180:E1182"/>
    <mergeCell ref="D1218:D1221"/>
    <mergeCell ref="P1186:P1188"/>
    <mergeCell ref="Q1186:Q1188"/>
    <mergeCell ref="H1176:H1179"/>
    <mergeCell ref="O1229:O1231"/>
    <mergeCell ref="C1218:C1221"/>
    <mergeCell ref="N1248:N1250"/>
    <mergeCell ref="G1239:G1241"/>
    <mergeCell ref="H1239:H1241"/>
    <mergeCell ref="E1176:E1179"/>
    <mergeCell ref="F1176:F1179"/>
    <mergeCell ref="B1205:B1207"/>
    <mergeCell ref="B1208:B1210"/>
    <mergeCell ref="E1229:E1231"/>
    <mergeCell ref="E1189:E1192"/>
    <mergeCell ref="C1248:C1250"/>
    <mergeCell ref="E1239:E1241"/>
    <mergeCell ref="F1239:F1241"/>
    <mergeCell ref="I1245:I1247"/>
    <mergeCell ref="N1245:N1247"/>
    <mergeCell ref="O1245:O1247"/>
    <mergeCell ref="P1245:P1247"/>
    <mergeCell ref="P1193:P1195"/>
    <mergeCell ref="P1229:P1231"/>
    <mergeCell ref="C1265:C1267"/>
    <mergeCell ref="O1131:O1134"/>
    <mergeCell ref="P1123:P1126"/>
    <mergeCell ref="Q1123:Q1126"/>
    <mergeCell ref="R1180:R1182"/>
    <mergeCell ref="P1183:P1185"/>
    <mergeCell ref="G1163:G1165"/>
    <mergeCell ref="H1163:H1165"/>
    <mergeCell ref="I1163:I1165"/>
    <mergeCell ref="N1163:N1165"/>
    <mergeCell ref="N1147:N1149"/>
    <mergeCell ref="O1150:O1153"/>
    <mergeCell ref="P1150:P1153"/>
    <mergeCell ref="R1189:R1192"/>
    <mergeCell ref="B1186:B1188"/>
    <mergeCell ref="C1186:C1188"/>
    <mergeCell ref="D1186:D1188"/>
    <mergeCell ref="E1186:E1188"/>
    <mergeCell ref="F1186:F1188"/>
    <mergeCell ref="G1186:G1188"/>
    <mergeCell ref="B1189:B1192"/>
    <mergeCell ref="C1189:C1192"/>
    <mergeCell ref="B1183:B1185"/>
    <mergeCell ref="Q1163:Q1165"/>
    <mergeCell ref="F1163:F1165"/>
    <mergeCell ref="B1199:B1201"/>
    <mergeCell ref="R1196:R1198"/>
    <mergeCell ref="C1199:C1201"/>
    <mergeCell ref="B1157:B1159"/>
    <mergeCell ref="C1157:C1159"/>
    <mergeCell ref="B1144:B1146"/>
    <mergeCell ref="C1144:C1146"/>
    <mergeCell ref="B1147:B1149"/>
    <mergeCell ref="C1147:C1149"/>
    <mergeCell ref="B1154:B1156"/>
    <mergeCell ref="C1154:C1156"/>
    <mergeCell ref="D1154:D1156"/>
    <mergeCell ref="P1196:P1198"/>
    <mergeCell ref="B1160:B1162"/>
    <mergeCell ref="C1160:C1162"/>
    <mergeCell ref="D1160:D1162"/>
    <mergeCell ref="B1150:B1153"/>
    <mergeCell ref="C1150:C1153"/>
    <mergeCell ref="H1248:H1250"/>
    <mergeCell ref="P1265:P1267"/>
    <mergeCell ref="R1157:R1159"/>
    <mergeCell ref="O1180:O1182"/>
    <mergeCell ref="N1183:N1185"/>
    <mergeCell ref="P1205:P1207"/>
    <mergeCell ref="N1193:N1195"/>
    <mergeCell ref="O1193:O1195"/>
    <mergeCell ref="N1199:N1201"/>
    <mergeCell ref="F1150:F1153"/>
    <mergeCell ref="F1199:F1201"/>
    <mergeCell ref="N1157:N1159"/>
    <mergeCell ref="G1160:G1162"/>
    <mergeCell ref="G1261:G1264"/>
    <mergeCell ref="B1251:B1253"/>
    <mergeCell ref="B1287:B1289"/>
    <mergeCell ref="C1287:C1289"/>
    <mergeCell ref="D1287:D1289"/>
    <mergeCell ref="C1254:C1257"/>
    <mergeCell ref="D1254:D1257"/>
    <mergeCell ref="C1205:C1207"/>
    <mergeCell ref="O1199:O1201"/>
    <mergeCell ref="H1199:H1201"/>
    <mergeCell ref="I1196:I1198"/>
    <mergeCell ref="G1294:G1296"/>
    <mergeCell ref="G1310:G1312"/>
    <mergeCell ref="I1310:I1312"/>
    <mergeCell ref="H1284:H1286"/>
    <mergeCell ref="F1271:F1273"/>
    <mergeCell ref="G1271:G1273"/>
    <mergeCell ref="F1180:F1182"/>
    <mergeCell ref="B1242:B1244"/>
    <mergeCell ref="B1163:B1165"/>
    <mergeCell ref="D1242:D1244"/>
    <mergeCell ref="E1242:E1244"/>
    <mergeCell ref="G1199:G1201"/>
    <mergeCell ref="F1189:F1192"/>
    <mergeCell ref="G1189:G1192"/>
    <mergeCell ref="C1239:C1241"/>
    <mergeCell ref="F1261:F1264"/>
    <mergeCell ref="F1265:F1267"/>
    <mergeCell ref="G1265:G1267"/>
    <mergeCell ref="C1268:C1270"/>
    <mergeCell ref="D1268:D1270"/>
    <mergeCell ref="D1258:D1260"/>
    <mergeCell ref="E1258:E1260"/>
    <mergeCell ref="F1258:F1260"/>
    <mergeCell ref="I1258:I1260"/>
    <mergeCell ref="G1248:G1250"/>
    <mergeCell ref="B1176:B1179"/>
    <mergeCell ref="C1176:C1179"/>
    <mergeCell ref="D1176:D1179"/>
    <mergeCell ref="B1180:B1182"/>
    <mergeCell ref="C1180:C1182"/>
    <mergeCell ref="D1180:D1182"/>
    <mergeCell ref="I1186:I1188"/>
    <mergeCell ref="I1189:I1192"/>
    <mergeCell ref="I1193:I1195"/>
    <mergeCell ref="I1199:I1201"/>
    <mergeCell ref="H1186:H1188"/>
    <mergeCell ref="H1189:H1192"/>
    <mergeCell ref="H1193:H1195"/>
    <mergeCell ref="H1196:H1198"/>
    <mergeCell ref="C1196:C1198"/>
    <mergeCell ref="O1189:O1192"/>
    <mergeCell ref="O1208:O1210"/>
    <mergeCell ref="N1211:N1213"/>
    <mergeCell ref="O1211:O1213"/>
    <mergeCell ref="G1211:G1213"/>
    <mergeCell ref="B1265:B1267"/>
    <mergeCell ref="N1218:N1221"/>
    <mergeCell ref="O1218:O1221"/>
    <mergeCell ref="B1226:B1228"/>
    <mergeCell ref="C1226:C1228"/>
    <mergeCell ref="B1218:B1221"/>
    <mergeCell ref="B1202:B1204"/>
    <mergeCell ref="B1196:B1198"/>
    <mergeCell ref="D1239:D1241"/>
    <mergeCell ref="B1239:B1241"/>
    <mergeCell ref="C1251:C1253"/>
    <mergeCell ref="B1261:B1264"/>
    <mergeCell ref="S1316:S1319"/>
    <mergeCell ref="C1242:C1244"/>
    <mergeCell ref="E1196:E1198"/>
    <mergeCell ref="B1193:B1195"/>
    <mergeCell ref="C1193:C1195"/>
    <mergeCell ref="B1320:B1321"/>
    <mergeCell ref="N1313:N1315"/>
    <mergeCell ref="O1313:O1315"/>
    <mergeCell ref="N1316:N1319"/>
    <mergeCell ref="N1320:N1321"/>
    <mergeCell ref="O1316:O1319"/>
    <mergeCell ref="F1242:F1244"/>
    <mergeCell ref="F1254:F1257"/>
    <mergeCell ref="G1254:G1257"/>
    <mergeCell ref="H1254:H1257"/>
    <mergeCell ref="I1232:I1234"/>
    <mergeCell ref="Q1226:Q1228"/>
    <mergeCell ref="R1232:R1234"/>
    <mergeCell ref="C1229:C1231"/>
    <mergeCell ref="D1229:D1231"/>
    <mergeCell ref="G1229:G1231"/>
    <mergeCell ref="H1229:H1231"/>
    <mergeCell ref="I1229:I1231"/>
    <mergeCell ref="D1251:D1253"/>
    <mergeCell ref="E1251:E1253"/>
    <mergeCell ref="F1251:F1253"/>
    <mergeCell ref="G1251:G1253"/>
    <mergeCell ref="H1251:H1253"/>
    <mergeCell ref="I1251:I1253"/>
    <mergeCell ref="N1251:N1253"/>
    <mergeCell ref="Q1248:Q1250"/>
    <mergeCell ref="R1248:R1250"/>
    <mergeCell ref="Q1280:Q1283"/>
    <mergeCell ref="R1280:R1283"/>
    <mergeCell ref="H1290:H1293"/>
    <mergeCell ref="I1290:I1293"/>
    <mergeCell ref="N1280:N1283"/>
    <mergeCell ref="O1280:O1283"/>
    <mergeCell ref="B1294:B1296"/>
    <mergeCell ref="C1294:C1296"/>
    <mergeCell ref="H1271:H1273"/>
    <mergeCell ref="C1271:C1273"/>
    <mergeCell ref="D1271:D1273"/>
    <mergeCell ref="F1313:F1315"/>
    <mergeCell ref="E1313:E1315"/>
    <mergeCell ref="D1274:D1276"/>
    <mergeCell ref="E1274:E1276"/>
    <mergeCell ref="E1271:E1273"/>
    <mergeCell ref="G1277:G1279"/>
    <mergeCell ref="H1258:H1260"/>
    <mergeCell ref="H1261:H1264"/>
    <mergeCell ref="H1265:H1267"/>
    <mergeCell ref="H1245:H1247"/>
    <mergeCell ref="F1274:F1276"/>
    <mergeCell ref="B1274:B1276"/>
    <mergeCell ref="C1277:C1279"/>
    <mergeCell ref="D1277:D1279"/>
    <mergeCell ref="E1268:E1270"/>
    <mergeCell ref="B1316:B1319"/>
    <mergeCell ref="C1316:C1319"/>
    <mergeCell ref="Q1193:Q1195"/>
    <mergeCell ref="P1320:P1321"/>
    <mergeCell ref="D1248:D1250"/>
    <mergeCell ref="E1248:E1250"/>
    <mergeCell ref="F1248:F1250"/>
    <mergeCell ref="D1316:D1319"/>
    <mergeCell ref="F1310:F1312"/>
    <mergeCell ref="H1310:H1312"/>
    <mergeCell ref="B1290:B1293"/>
    <mergeCell ref="C1290:C1293"/>
    <mergeCell ref="D1290:D1293"/>
    <mergeCell ref="E1290:E1293"/>
    <mergeCell ref="F1290:F1293"/>
    <mergeCell ref="G1290:G1293"/>
    <mergeCell ref="D1310:D1312"/>
    <mergeCell ref="E1254:E1257"/>
    <mergeCell ref="P1261:P1264"/>
    <mergeCell ref="Q1261:Q1264"/>
    <mergeCell ref="P1280:P1283"/>
    <mergeCell ref="O1284:O1286"/>
    <mergeCell ref="N1287:N1289"/>
    <mergeCell ref="N1265:N1267"/>
    <mergeCell ref="B1297:B1299"/>
    <mergeCell ref="C1297:C1299"/>
    <mergeCell ref="H1268:H1270"/>
    <mergeCell ref="O1265:O1267"/>
    <mergeCell ref="N1268:N1270"/>
    <mergeCell ref="O1268:O1270"/>
    <mergeCell ref="N1271:N1273"/>
    <mergeCell ref="O1271:O1273"/>
    <mergeCell ref="P1274:P1276"/>
    <mergeCell ref="Q1274:Q1276"/>
    <mergeCell ref="B1268:B1270"/>
    <mergeCell ref="B1271:B1273"/>
    <mergeCell ref="Q1265:Q1267"/>
    <mergeCell ref="C1258:C1260"/>
    <mergeCell ref="P1258:P1260"/>
    <mergeCell ref="P1277:P1279"/>
    <mergeCell ref="F1316:F1319"/>
    <mergeCell ref="D1280:D1283"/>
    <mergeCell ref="E1280:E1283"/>
    <mergeCell ref="F1268:F1270"/>
    <mergeCell ref="G1268:G1270"/>
    <mergeCell ref="D1313:D1315"/>
    <mergeCell ref="H1274:H1276"/>
    <mergeCell ref="F1280:F1283"/>
    <mergeCell ref="I1277:I1279"/>
    <mergeCell ref="E1265:E1267"/>
    <mergeCell ref="G1297:G1299"/>
    <mergeCell ref="H1297:H1299"/>
    <mergeCell ref="I1297:I1299"/>
    <mergeCell ref="E1261:E1264"/>
    <mergeCell ref="D1265:D1267"/>
    <mergeCell ref="I1254:I1257"/>
    <mergeCell ref="P1268:P1270"/>
    <mergeCell ref="Q1268:Q1270"/>
    <mergeCell ref="B1284:B1286"/>
    <mergeCell ref="C1284:C1286"/>
    <mergeCell ref="E1310:E1312"/>
    <mergeCell ref="B1254:B1257"/>
    <mergeCell ref="E1294:E1296"/>
    <mergeCell ref="F1294:F1296"/>
    <mergeCell ref="G1313:G1315"/>
    <mergeCell ref="I1313:I1315"/>
    <mergeCell ref="B1310:B1312"/>
    <mergeCell ref="C1310:C1312"/>
    <mergeCell ref="B1277:B1279"/>
    <mergeCell ref="C1274:C1276"/>
    <mergeCell ref="T1265:T1267"/>
    <mergeCell ref="T1268:T1270"/>
    <mergeCell ref="T1271:T1273"/>
    <mergeCell ref="S1242:S1244"/>
    <mergeCell ref="O1248:O1250"/>
    <mergeCell ref="R1254:R1257"/>
    <mergeCell ref="S1254:S1257"/>
    <mergeCell ref="I1242:I1244"/>
    <mergeCell ref="G1287:G1289"/>
    <mergeCell ref="H1287:H1289"/>
    <mergeCell ref="I1287:I1289"/>
    <mergeCell ref="O1287:O1289"/>
    <mergeCell ref="P1287:P1289"/>
    <mergeCell ref="B1313:B1315"/>
    <mergeCell ref="C1313:C1315"/>
    <mergeCell ref="N1294:N1296"/>
    <mergeCell ref="O1294:O1296"/>
    <mergeCell ref="S1310:S1312"/>
    <mergeCell ref="S1313:S1315"/>
    <mergeCell ref="P1254:P1257"/>
    <mergeCell ref="Q1254:Q1257"/>
    <mergeCell ref="R1265:R1267"/>
    <mergeCell ref="S1265:S1267"/>
    <mergeCell ref="R1277:R1279"/>
    <mergeCell ref="D1245:D1247"/>
    <mergeCell ref="E1245:E1247"/>
    <mergeCell ref="F1245:F1247"/>
    <mergeCell ref="G1245:G1247"/>
    <mergeCell ref="S1258:S1260"/>
    <mergeCell ref="R1261:R1264"/>
    <mergeCell ref="S1261:S1264"/>
    <mergeCell ref="G1258:G1260"/>
    <mergeCell ref="N1254:N1257"/>
    <mergeCell ref="O1254:O1257"/>
    <mergeCell ref="N1258:N1260"/>
    <mergeCell ref="B1248:B1250"/>
    <mergeCell ref="B1280:B1283"/>
    <mergeCell ref="C1280:C1283"/>
    <mergeCell ref="D1284:D1286"/>
    <mergeCell ref="E1284:E1286"/>
    <mergeCell ref="F1284:F1286"/>
    <mergeCell ref="G1284:G1286"/>
    <mergeCell ref="G1280:G1283"/>
    <mergeCell ref="H1280:H1283"/>
    <mergeCell ref="I1280:I1283"/>
    <mergeCell ref="E1287:E1289"/>
    <mergeCell ref="H1294:H1296"/>
    <mergeCell ref="I1294:I1296"/>
    <mergeCell ref="S1268:S1270"/>
    <mergeCell ref="Q1242:Q1244"/>
    <mergeCell ref="P1251:P1253"/>
    <mergeCell ref="R1297:R1299"/>
    <mergeCell ref="E1277:E1279"/>
    <mergeCell ref="F1277:F1279"/>
    <mergeCell ref="G1274:G1276"/>
    <mergeCell ref="I1248:I1250"/>
    <mergeCell ref="F1287:F1289"/>
    <mergeCell ref="D1297:D1299"/>
    <mergeCell ref="D1294:D1296"/>
    <mergeCell ref="O1261:O1264"/>
    <mergeCell ref="S1248:S1250"/>
    <mergeCell ref="Q1245:Q1247"/>
    <mergeCell ref="Q1258:Q1260"/>
    <mergeCell ref="G1196:G1198"/>
    <mergeCell ref="R1170:R1172"/>
    <mergeCell ref="I1222:I1225"/>
    <mergeCell ref="H1157:H1159"/>
    <mergeCell ref="G1157:G1159"/>
    <mergeCell ref="I1157:I1159"/>
    <mergeCell ref="O1157:O1159"/>
    <mergeCell ref="P1157:P1159"/>
    <mergeCell ref="Q1157:Q1159"/>
    <mergeCell ref="Z1157:Z1159"/>
    <mergeCell ref="AA1157:AA1159"/>
    <mergeCell ref="AB1157:AB1159"/>
    <mergeCell ref="G1180:G1182"/>
    <mergeCell ref="S1180:S1182"/>
    <mergeCell ref="Q1176:Q1179"/>
    <mergeCell ref="R1176:R1179"/>
    <mergeCell ref="O1163:O1165"/>
    <mergeCell ref="P1163:P1165"/>
    <mergeCell ref="U1183:U1185"/>
    <mergeCell ref="O1176:O1179"/>
    <mergeCell ref="G1176:G1179"/>
    <mergeCell ref="W1239:W1241"/>
    <mergeCell ref="AA1232:AA1234"/>
    <mergeCell ref="X1254:X1257"/>
    <mergeCell ref="W1258:W1260"/>
    <mergeCell ref="X1258:X1260"/>
    <mergeCell ref="W1160:W1162"/>
    <mergeCell ref="W1254:W1257"/>
    <mergeCell ref="P1214:P1217"/>
    <mergeCell ref="Q1214:Q1217"/>
    <mergeCell ref="AA1229:AA1231"/>
    <mergeCell ref="S1205:S1207"/>
    <mergeCell ref="U1251:U1253"/>
    <mergeCell ref="V1251:V1253"/>
    <mergeCell ref="O1258:O1260"/>
    <mergeCell ref="O1232:O1234"/>
    <mergeCell ref="Q1183:Q1185"/>
    <mergeCell ref="O1183:O1185"/>
    <mergeCell ref="O1251:O1253"/>
    <mergeCell ref="P1176:P1179"/>
    <mergeCell ref="W1242:W1244"/>
    <mergeCell ref="X1242:X1244"/>
    <mergeCell ref="Z1211:Z1213"/>
    <mergeCell ref="AB1235:AB1238"/>
    <mergeCell ref="I1205:I1207"/>
    <mergeCell ref="N1205:N1207"/>
    <mergeCell ref="I1208:I1210"/>
    <mergeCell ref="R1202:R1204"/>
    <mergeCell ref="Y1176:Y1179"/>
    <mergeCell ref="U1163:U1165"/>
    <mergeCell ref="V1242:V1244"/>
    <mergeCell ref="Z1180:Z1182"/>
    <mergeCell ref="AB1189:AB1192"/>
    <mergeCell ref="X1180:X1182"/>
    <mergeCell ref="X1183:X1185"/>
    <mergeCell ref="W1176:W1179"/>
    <mergeCell ref="R1251:R1253"/>
    <mergeCell ref="S1251:S1253"/>
    <mergeCell ref="Y1239:Y1241"/>
    <mergeCell ref="AB1226:AB1228"/>
    <mergeCell ref="T1248:T1250"/>
    <mergeCell ref="U1248:U1250"/>
    <mergeCell ref="T1196:T1198"/>
    <mergeCell ref="D1193:D1195"/>
    <mergeCell ref="E1193:E1195"/>
    <mergeCell ref="O1147:O1149"/>
    <mergeCell ref="I1147:I1149"/>
    <mergeCell ref="G1150:G1153"/>
    <mergeCell ref="H1150:H1153"/>
    <mergeCell ref="R1141:R1143"/>
    <mergeCell ref="S1141:S1143"/>
    <mergeCell ref="T1141:T1143"/>
    <mergeCell ref="V1144:V1146"/>
    <mergeCell ref="W1144:W1146"/>
    <mergeCell ref="U1141:U1143"/>
    <mergeCell ref="V1141:V1143"/>
    <mergeCell ref="R1131:R1134"/>
    <mergeCell ref="Y1123:Y1126"/>
    <mergeCell ref="V1119:V1122"/>
    <mergeCell ref="AH1193:AH1195"/>
    <mergeCell ref="AE1160:AE1162"/>
    <mergeCell ref="AB1141:AB1143"/>
    <mergeCell ref="AE1144:AE1146"/>
    <mergeCell ref="AG1218:AG1221"/>
    <mergeCell ref="S1163:S1165"/>
    <mergeCell ref="R1160:R1162"/>
    <mergeCell ref="S1160:S1162"/>
    <mergeCell ref="V1157:V1159"/>
    <mergeCell ref="P1189:P1192"/>
    <mergeCell ref="Q1189:Q1192"/>
    <mergeCell ref="R1186:R1188"/>
    <mergeCell ref="U1205:U1207"/>
    <mergeCell ref="V1205:V1207"/>
    <mergeCell ref="S1208:S1210"/>
    <mergeCell ref="X1199:X1201"/>
    <mergeCell ref="X1202:X1204"/>
    <mergeCell ref="AG1205:AG1207"/>
    <mergeCell ref="AG1208:AG1210"/>
    <mergeCell ref="AG1211:AG1213"/>
    <mergeCell ref="Y1199:Y1201"/>
    <mergeCell ref="Y1202:Y1204"/>
    <mergeCell ref="Y1205:Y1207"/>
    <mergeCell ref="Z1199:Z1201"/>
    <mergeCell ref="V1208:V1210"/>
    <mergeCell ref="V1196:V1198"/>
    <mergeCell ref="P1199:P1201"/>
    <mergeCell ref="P1202:P1204"/>
    <mergeCell ref="Q1202:Q1204"/>
    <mergeCell ref="AH1180:AH1182"/>
    <mergeCell ref="AH1183:AH1185"/>
    <mergeCell ref="AH1131:AH1134"/>
    <mergeCell ref="AG1147:AG1149"/>
    <mergeCell ref="X1123:X1126"/>
    <mergeCell ref="Z1196:Z1198"/>
    <mergeCell ref="AA1196:AA1198"/>
    <mergeCell ref="N1186:N1188"/>
    <mergeCell ref="O1186:O1188"/>
    <mergeCell ref="N1189:N1192"/>
    <mergeCell ref="P1180:P1182"/>
    <mergeCell ref="D1157:D1159"/>
    <mergeCell ref="D1189:D1192"/>
    <mergeCell ref="D1196:D1198"/>
    <mergeCell ref="S1170:S1172"/>
    <mergeCell ref="AB1176:AB1179"/>
    <mergeCell ref="AA1208:AA1210"/>
    <mergeCell ref="T1150:T1153"/>
    <mergeCell ref="U1150:U1153"/>
    <mergeCell ref="AF1112:AF1114"/>
    <mergeCell ref="AF1131:AF1134"/>
    <mergeCell ref="AC1141:AC1143"/>
    <mergeCell ref="AF1196:AF1198"/>
    <mergeCell ref="AB1196:AB1198"/>
    <mergeCell ref="AF1160:AF1162"/>
    <mergeCell ref="W1208:W1210"/>
    <mergeCell ref="X1160:X1162"/>
    <mergeCell ref="X1193:X1195"/>
    <mergeCell ref="Y1109:Y1111"/>
    <mergeCell ref="AB1180:AB1182"/>
    <mergeCell ref="W1189:W1192"/>
    <mergeCell ref="AD1205:AD1207"/>
    <mergeCell ref="AD1208:AD1210"/>
    <mergeCell ref="W1138:W1140"/>
    <mergeCell ref="W1154:W1156"/>
    <mergeCell ref="AG1183:AG1185"/>
    <mergeCell ref="AG1186:AG1188"/>
    <mergeCell ref="AG1157:AG1159"/>
    <mergeCell ref="AG1154:AG1156"/>
    <mergeCell ref="Z1123:Z1126"/>
    <mergeCell ref="W1150:W1153"/>
    <mergeCell ref="Y1131:Y1134"/>
    <mergeCell ref="X1119:X1122"/>
    <mergeCell ref="Y1147:Y1149"/>
    <mergeCell ref="AG1131:AG1134"/>
    <mergeCell ref="AG1180:AG1182"/>
    <mergeCell ref="AD1154:AD1156"/>
    <mergeCell ref="AC1157:AC1159"/>
    <mergeCell ref="AD1157:AD1159"/>
    <mergeCell ref="AE1150:AE1153"/>
    <mergeCell ref="AB1150:AB1153"/>
    <mergeCell ref="AC1147:AC1149"/>
    <mergeCell ref="AD1147:AD1149"/>
    <mergeCell ref="AE1147:AE1149"/>
    <mergeCell ref="W1123:W1126"/>
    <mergeCell ref="Y1144:Y1146"/>
    <mergeCell ref="AB1131:AB1134"/>
    <mergeCell ref="AD1186:AD1188"/>
    <mergeCell ref="AD1189:AD1192"/>
    <mergeCell ref="AD1193:AD1195"/>
    <mergeCell ref="AD1196:AD1198"/>
    <mergeCell ref="AD1199:AD1201"/>
    <mergeCell ref="AD1202:AD1204"/>
    <mergeCell ref="AE1163:AE1165"/>
    <mergeCell ref="AF1163:AF1165"/>
    <mergeCell ref="X1147:X1149"/>
    <mergeCell ref="AC1144:AC1146"/>
    <mergeCell ref="AI1226:AI1228"/>
    <mergeCell ref="AA1211:AA1213"/>
    <mergeCell ref="T1242:T1244"/>
    <mergeCell ref="T1258:T1260"/>
    <mergeCell ref="X1261:X1264"/>
    <mergeCell ref="V1226:V1228"/>
    <mergeCell ref="AI1235:AI1238"/>
    <mergeCell ref="AF1235:AF1238"/>
    <mergeCell ref="AG1235:AG1238"/>
    <mergeCell ref="AH1235:AH1238"/>
    <mergeCell ref="AD1245:AD1247"/>
    <mergeCell ref="AG1251:AG1253"/>
    <mergeCell ref="AI1222:AI1225"/>
    <mergeCell ref="AE1218:AE1221"/>
    <mergeCell ref="AF1218:AF1221"/>
    <mergeCell ref="V1218:V1221"/>
    <mergeCell ref="R1226:R1228"/>
    <mergeCell ref="U1226:U1228"/>
    <mergeCell ref="Z1235:Z1238"/>
    <mergeCell ref="Y1222:Y1225"/>
    <mergeCell ref="X1218:X1221"/>
    <mergeCell ref="Y1218:Y1221"/>
    <mergeCell ref="AG1189:AG1192"/>
    <mergeCell ref="AE1176:AE1179"/>
    <mergeCell ref="AF1176:AF1179"/>
    <mergeCell ref="AE1189:AE1192"/>
    <mergeCell ref="AF1189:AF1192"/>
    <mergeCell ref="V1180:V1182"/>
    <mergeCell ref="AC1242:AC1244"/>
    <mergeCell ref="AH1251:AH1253"/>
    <mergeCell ref="U1245:U1247"/>
    <mergeCell ref="R1258:R1260"/>
    <mergeCell ref="AI1208:AI1210"/>
    <mergeCell ref="W1205:W1207"/>
    <mergeCell ref="W1196:W1198"/>
    <mergeCell ref="W1199:W1201"/>
    <mergeCell ref="W1202:W1204"/>
    <mergeCell ref="Z1239:Z1241"/>
    <mergeCell ref="AA1239:AA1241"/>
    <mergeCell ref="X1208:X1210"/>
    <mergeCell ref="U1218:U1221"/>
    <mergeCell ref="U1242:U1244"/>
    <mergeCell ref="U1193:U1195"/>
    <mergeCell ref="Y1189:Y1192"/>
    <mergeCell ref="AB1211:AB1213"/>
    <mergeCell ref="AF1193:AF1195"/>
    <mergeCell ref="AD1222:AD1225"/>
    <mergeCell ref="AE1222:AE1225"/>
    <mergeCell ref="AE1196:AE1198"/>
    <mergeCell ref="W1211:W1213"/>
    <mergeCell ref="AI1214:AI1217"/>
    <mergeCell ref="AI1211:AI1213"/>
    <mergeCell ref="AI1205:AI1207"/>
    <mergeCell ref="AI1229:AI1231"/>
    <mergeCell ref="AI1232:AI1234"/>
    <mergeCell ref="AC1235:AC1238"/>
    <mergeCell ref="AD1235:AD1238"/>
    <mergeCell ref="AE1235:AE1238"/>
    <mergeCell ref="X1176:X1179"/>
    <mergeCell ref="W1261:W1264"/>
    <mergeCell ref="Z1254:Z1257"/>
    <mergeCell ref="AD1254:AD1257"/>
    <mergeCell ref="U1261:U1264"/>
    <mergeCell ref="AF1261:AF1264"/>
    <mergeCell ref="AA1268:AA1270"/>
    <mergeCell ref="AF1268:AF1270"/>
    <mergeCell ref="AG1268:AG1270"/>
    <mergeCell ref="AF1115:AF1118"/>
    <mergeCell ref="AG1115:AG1118"/>
    <mergeCell ref="AB1205:AB1207"/>
    <mergeCell ref="AC1205:AC1207"/>
    <mergeCell ref="P1271:P1273"/>
    <mergeCell ref="Q1271:Q1273"/>
    <mergeCell ref="N1138:N1140"/>
    <mergeCell ref="O1138:O1140"/>
    <mergeCell ref="P1138:P1140"/>
    <mergeCell ref="Q1138:Q1140"/>
    <mergeCell ref="P1208:P1210"/>
    <mergeCell ref="Q1208:Q1210"/>
    <mergeCell ref="R1208:R1210"/>
    <mergeCell ref="R1193:R1195"/>
    <mergeCell ref="S1193:S1195"/>
    <mergeCell ref="S1196:S1198"/>
    <mergeCell ref="S1199:S1201"/>
    <mergeCell ref="R1242:R1244"/>
    <mergeCell ref="N1239:N1241"/>
    <mergeCell ref="O1239:O1241"/>
    <mergeCell ref="P1239:P1241"/>
    <mergeCell ref="R1287:R1289"/>
    <mergeCell ref="P1316:P1319"/>
    <mergeCell ref="Q1316:Q1319"/>
    <mergeCell ref="S1157:S1159"/>
    <mergeCell ref="T1160:T1162"/>
    <mergeCell ref="U1160:U1162"/>
    <mergeCell ref="V1160:V1162"/>
    <mergeCell ref="S1176:S1179"/>
    <mergeCell ref="U1176:U1179"/>
    <mergeCell ref="Z1258:Z1260"/>
    <mergeCell ref="AA1258:AA1260"/>
    <mergeCell ref="AG1261:AG1264"/>
    <mergeCell ref="Z1268:Z1270"/>
    <mergeCell ref="T1199:T1201"/>
    <mergeCell ref="T1189:T1192"/>
    <mergeCell ref="T1202:T1204"/>
    <mergeCell ref="T1205:T1207"/>
    <mergeCell ref="T1218:T1221"/>
    <mergeCell ref="T1193:T1195"/>
    <mergeCell ref="AA1222:AA1225"/>
    <mergeCell ref="Y1226:Y1228"/>
    <mergeCell ref="Z1226:Z1228"/>
    <mergeCell ref="W1222:W1225"/>
    <mergeCell ref="AE1205:AE1207"/>
    <mergeCell ref="AF1205:AF1207"/>
    <mergeCell ref="X1211:X1213"/>
    <mergeCell ref="V1154:V1156"/>
    <mergeCell ref="V1150:V1153"/>
    <mergeCell ref="V1261:V1264"/>
    <mergeCell ref="W1163:W1165"/>
    <mergeCell ref="AB1258:AB1260"/>
    <mergeCell ref="U1297:U1299"/>
    <mergeCell ref="V1297:V1299"/>
    <mergeCell ref="W1297:W1299"/>
    <mergeCell ref="AD1258:AD1260"/>
    <mergeCell ref="AF1248:AF1250"/>
    <mergeCell ref="AF1154:AF1156"/>
    <mergeCell ref="AA1115:AA1118"/>
    <mergeCell ref="AB1115:AB1118"/>
    <mergeCell ref="AD1119:AD1122"/>
    <mergeCell ref="U1196:U1198"/>
    <mergeCell ref="AD1218:AD1221"/>
    <mergeCell ref="Y1251:Y1253"/>
    <mergeCell ref="V1248:V1250"/>
    <mergeCell ref="AC1248:AC1250"/>
    <mergeCell ref="AD1248:AD1250"/>
    <mergeCell ref="AE1251:AE1253"/>
    <mergeCell ref="AF1222:AF1225"/>
    <mergeCell ref="X1239:X1241"/>
    <mergeCell ref="Y1235:Y1238"/>
    <mergeCell ref="AA1235:AA1238"/>
    <mergeCell ref="AC1163:AC1165"/>
    <mergeCell ref="Y1138:Y1140"/>
    <mergeCell ref="Z1138:Z1140"/>
    <mergeCell ref="V1239:V1241"/>
    <mergeCell ref="AF1239:AF1241"/>
    <mergeCell ref="AG1239:AG1241"/>
    <mergeCell ref="Y1229:Y1231"/>
    <mergeCell ref="X1232:X1234"/>
    <mergeCell ref="AF1232:AF1234"/>
    <mergeCell ref="AC1239:AC1241"/>
    <mergeCell ref="AB1160:AB1162"/>
    <mergeCell ref="AC1160:AC1162"/>
    <mergeCell ref="X1196:X1198"/>
    <mergeCell ref="Z1251:Z1253"/>
    <mergeCell ref="U1222:U1225"/>
    <mergeCell ref="T1222:T1225"/>
    <mergeCell ref="X1150:X1153"/>
    <mergeCell ref="W1147:W1149"/>
    <mergeCell ref="W1157:W1159"/>
    <mergeCell ref="X1157:X1159"/>
    <mergeCell ref="AD1160:AD1162"/>
    <mergeCell ref="AC1170:AC1172"/>
    <mergeCell ref="AD1170:AD1172"/>
    <mergeCell ref="AG1242:AG1244"/>
    <mergeCell ref="Y1163:Y1165"/>
    <mergeCell ref="Z1163:Z1165"/>
    <mergeCell ref="AA1163:AA1165"/>
    <mergeCell ref="AB1163:AB1165"/>
    <mergeCell ref="AC1193:AC1195"/>
    <mergeCell ref="Z1176:Z1179"/>
    <mergeCell ref="AA1189:AA1192"/>
    <mergeCell ref="Z1193:Z1195"/>
    <mergeCell ref="AA1193:AA1195"/>
    <mergeCell ref="U1180:U1182"/>
    <mergeCell ref="T1232:T1234"/>
    <mergeCell ref="AF1208:AF1210"/>
    <mergeCell ref="T1180:T1182"/>
    <mergeCell ref="AG1163:AG1165"/>
    <mergeCell ref="V1163:V1165"/>
    <mergeCell ref="AF1157:AF1159"/>
    <mergeCell ref="Y1157:Y1159"/>
    <mergeCell ref="AE1199:AE1201"/>
    <mergeCell ref="AF1199:AF1201"/>
    <mergeCell ref="AE1202:AE1204"/>
    <mergeCell ref="AA1205:AA1207"/>
    <mergeCell ref="Z1208:Z1210"/>
    <mergeCell ref="AC1251:AC1253"/>
    <mergeCell ref="AJ1637:AJ1639"/>
    <mergeCell ref="AH1640:AH1642"/>
    <mergeCell ref="AI1640:AI1642"/>
    <mergeCell ref="AJ1640:AJ1642"/>
    <mergeCell ref="H1502:H1503"/>
    <mergeCell ref="R1581:R1583"/>
    <mergeCell ref="Z1344:Z1346"/>
    <mergeCell ref="AA1344:AA1346"/>
    <mergeCell ref="AB1344:AB1346"/>
    <mergeCell ref="AC1344:AC1346"/>
    <mergeCell ref="AD1344:AD1346"/>
    <mergeCell ref="AE1344:AE1346"/>
    <mergeCell ref="AF1344:AF1346"/>
    <mergeCell ref="AG1344:AG1346"/>
    <mergeCell ref="AH1344:AH1346"/>
    <mergeCell ref="AI1344:AI1346"/>
    <mergeCell ref="AI1364:AI1366"/>
    <mergeCell ref="AC1374:AC1376"/>
    <mergeCell ref="X1377:X1380"/>
    <mergeCell ref="Z1377:Z1380"/>
    <mergeCell ref="AC1377:AC1380"/>
    <mergeCell ref="AD1388:AD1390"/>
    <mergeCell ref="AI1377:AI1380"/>
    <mergeCell ref="R1328:R1330"/>
    <mergeCell ref="S1328:S1330"/>
    <mergeCell ref="W1334:W1337"/>
    <mergeCell ref="W1358:W1359"/>
    <mergeCell ref="N1377:N1380"/>
    <mergeCell ref="O1381:O1383"/>
    <mergeCell ref="AI1356:AI1357"/>
    <mergeCell ref="AA1334:AA1337"/>
    <mergeCell ref="AC1334:AC1337"/>
    <mergeCell ref="AD1334:AD1337"/>
    <mergeCell ref="R1358:R1359"/>
    <mergeCell ref="U1360:U1363"/>
    <mergeCell ref="Y1353:Y1355"/>
    <mergeCell ref="AG1334:AG1337"/>
    <mergeCell ref="X1331:X1333"/>
    <mergeCell ref="AI1328:AI1330"/>
    <mergeCell ref="AG1331:AG1333"/>
    <mergeCell ref="H1430:H1433"/>
    <mergeCell ref="Q1473:Q1474"/>
    <mergeCell ref="P1466:P1469"/>
    <mergeCell ref="N1424:N1426"/>
    <mergeCell ref="U1328:U1330"/>
    <mergeCell ref="W1328:W1330"/>
    <mergeCell ref="S1394:S1396"/>
    <mergeCell ref="J1473:J1474"/>
    <mergeCell ref="O1460:O1462"/>
    <mergeCell ref="H1450:H1452"/>
    <mergeCell ref="U1334:U1337"/>
    <mergeCell ref="Q1427:Q1429"/>
    <mergeCell ref="AB1328:AB1330"/>
    <mergeCell ref="AB1417:AB1420"/>
    <mergeCell ref="AF1444:AF1446"/>
    <mergeCell ref="AG1444:AG1446"/>
    <mergeCell ref="AA1457:AA1459"/>
    <mergeCell ref="AA1447:AA1449"/>
    <mergeCell ref="AB1447:AB1449"/>
    <mergeCell ref="W1407:W1410"/>
    <mergeCell ref="AI1338:AI1340"/>
    <mergeCell ref="AJ1350:AJ1352"/>
    <mergeCell ref="AF1331:AF1333"/>
    <mergeCell ref="AF1328:AF1330"/>
    <mergeCell ref="Y1313:Y1315"/>
    <mergeCell ref="R1274:R1276"/>
    <mergeCell ref="P1290:P1293"/>
    <mergeCell ref="R1290:R1293"/>
    <mergeCell ref="N1297:N1299"/>
    <mergeCell ref="O1297:O1299"/>
    <mergeCell ref="AC1284:AC1286"/>
    <mergeCell ref="N1325:N1327"/>
    <mergeCell ref="AH1280:AH1283"/>
    <mergeCell ref="AH1287:AH1289"/>
    <mergeCell ref="U1274:U1276"/>
    <mergeCell ref="I1274:I1276"/>
    <mergeCell ref="P1310:P1312"/>
    <mergeCell ref="N1274:N1276"/>
    <mergeCell ref="O1274:O1276"/>
    <mergeCell ref="N1277:N1279"/>
    <mergeCell ref="O1277:O1279"/>
    <mergeCell ref="E1322:E1324"/>
    <mergeCell ref="F1322:F1324"/>
    <mergeCell ref="G1322:G1324"/>
    <mergeCell ref="H1322:H1324"/>
    <mergeCell ref="I1322:I1324"/>
    <mergeCell ref="N1322:N1324"/>
    <mergeCell ref="O1322:O1324"/>
    <mergeCell ref="P1322:P1324"/>
    <mergeCell ref="Q1322:Q1324"/>
    <mergeCell ref="U1310:U1312"/>
    <mergeCell ref="V1310:V1312"/>
    <mergeCell ref="AD1310:AD1312"/>
    <mergeCell ref="T1313:T1315"/>
    <mergeCell ref="T1316:T1319"/>
    <mergeCell ref="G1320:G1321"/>
    <mergeCell ref="G1316:G1319"/>
    <mergeCell ref="I1316:I1319"/>
    <mergeCell ref="V1320:V1321"/>
    <mergeCell ref="H1316:H1319"/>
    <mergeCell ref="AC1280:AC1283"/>
    <mergeCell ref="AG1274:AG1276"/>
    <mergeCell ref="G1325:G1327"/>
    <mergeCell ref="I1325:I1327"/>
    <mergeCell ref="T1274:T1276"/>
    <mergeCell ref="AH1300:AH1303"/>
    <mergeCell ref="AF1280:AF1283"/>
    <mergeCell ref="E1297:E1299"/>
    <mergeCell ref="F1297:F1299"/>
    <mergeCell ref="S1277:S1279"/>
    <mergeCell ref="H1277:H1279"/>
    <mergeCell ref="AC1322:AC1324"/>
    <mergeCell ref="Q1294:Q1296"/>
    <mergeCell ref="R1294:R1296"/>
    <mergeCell ref="S1294:S1296"/>
    <mergeCell ref="Q1297:Q1299"/>
    <mergeCell ref="R1284:R1286"/>
    <mergeCell ref="S1284:S1286"/>
    <mergeCell ref="V1325:V1327"/>
    <mergeCell ref="N1284:N1286"/>
    <mergeCell ref="P1294:P1296"/>
    <mergeCell ref="I1284:I1286"/>
    <mergeCell ref="AD1316:AD1319"/>
    <mergeCell ref="AH1316:AH1319"/>
    <mergeCell ref="T1310:T1312"/>
    <mergeCell ref="R1310:R1312"/>
    <mergeCell ref="T1325:T1327"/>
    <mergeCell ref="F1320:F1321"/>
    <mergeCell ref="N1261:N1264"/>
    <mergeCell ref="O1226:O1228"/>
    <mergeCell ref="P1226:P1228"/>
    <mergeCell ref="I1261:I1264"/>
    <mergeCell ref="I1265:I1267"/>
    <mergeCell ref="I1268:I1270"/>
    <mergeCell ref="I1271:I1273"/>
    <mergeCell ref="AJ1239:AJ1241"/>
    <mergeCell ref="X1222:X1225"/>
    <mergeCell ref="AJ1232:AJ1234"/>
    <mergeCell ref="AF1251:AF1253"/>
    <mergeCell ref="Z1261:Z1264"/>
    <mergeCell ref="AI1294:AI1296"/>
    <mergeCell ref="AB1265:AB1267"/>
    <mergeCell ref="V1268:V1270"/>
    <mergeCell ref="W1271:W1273"/>
    <mergeCell ref="AJ1245:AJ1247"/>
    <mergeCell ref="X1245:X1247"/>
    <mergeCell ref="U1258:U1260"/>
    <mergeCell ref="V1258:V1260"/>
    <mergeCell ref="Y1258:Y1260"/>
    <mergeCell ref="AI1245:AI1247"/>
    <mergeCell ref="AI1242:AI1244"/>
    <mergeCell ref="AJ1242:AJ1244"/>
    <mergeCell ref="AJ1268:AJ1270"/>
    <mergeCell ref="AJ1271:AJ1273"/>
    <mergeCell ref="Z1271:Z1273"/>
    <mergeCell ref="S1287:S1289"/>
    <mergeCell ref="Q1287:Q1289"/>
    <mergeCell ref="AH1261:AH1264"/>
    <mergeCell ref="AA1254:AA1257"/>
    <mergeCell ref="AB1254:AB1257"/>
    <mergeCell ref="AC1254:AC1257"/>
    <mergeCell ref="AB1268:AB1270"/>
    <mergeCell ref="W1265:W1267"/>
    <mergeCell ref="Q1251:Q1253"/>
    <mergeCell ref="T1245:T1247"/>
    <mergeCell ref="AB1229:AB1231"/>
    <mergeCell ref="AI1248:AI1250"/>
    <mergeCell ref="AJ1248:AJ1250"/>
    <mergeCell ref="AI1251:AI1253"/>
    <mergeCell ref="AJ1251:AJ1253"/>
    <mergeCell ref="W1248:W1250"/>
    <mergeCell ref="X1248:X1250"/>
    <mergeCell ref="Y1248:Y1250"/>
    <mergeCell ref="AJ1280:AJ1283"/>
    <mergeCell ref="AG1248:AG1250"/>
    <mergeCell ref="AI1271:AI1273"/>
    <mergeCell ref="AH1268:AH1270"/>
    <mergeCell ref="AI1268:AI1270"/>
    <mergeCell ref="AH1265:AH1267"/>
    <mergeCell ref="AI1265:AI1267"/>
    <mergeCell ref="AH1258:AH1260"/>
    <mergeCell ref="AC1287:AC1289"/>
    <mergeCell ref="X1251:X1253"/>
    <mergeCell ref="AI1239:AI1241"/>
    <mergeCell ref="AH1248:AH1250"/>
    <mergeCell ref="AB1222:AB1225"/>
    <mergeCell ref="AH1226:AH1228"/>
    <mergeCell ref="T1261:T1264"/>
    <mergeCell ref="AF1284:AF1286"/>
    <mergeCell ref="AA1280:AA1283"/>
    <mergeCell ref="W1284:W1286"/>
    <mergeCell ref="X1284:X1286"/>
    <mergeCell ref="R1268:R1270"/>
    <mergeCell ref="P1325:P1327"/>
    <mergeCell ref="I1437:I1439"/>
    <mergeCell ref="N1437:N1439"/>
    <mergeCell ref="O1437:O1439"/>
    <mergeCell ref="P1437:P1439"/>
    <mergeCell ref="I1430:I1433"/>
    <mergeCell ref="N1430:N1433"/>
    <mergeCell ref="O1430:O1433"/>
    <mergeCell ref="Y1271:Y1273"/>
    <mergeCell ref="Y1274:Y1276"/>
    <mergeCell ref="Y1277:Y1279"/>
    <mergeCell ref="V1277:V1279"/>
    <mergeCell ref="U1277:U1279"/>
    <mergeCell ref="Y1280:Y1283"/>
    <mergeCell ref="X1350:X1352"/>
    <mergeCell ref="Y1350:Y1352"/>
    <mergeCell ref="V1356:V1357"/>
    <mergeCell ref="P1338:P1340"/>
    <mergeCell ref="Q1338:Q1340"/>
    <mergeCell ref="F1397:F1399"/>
    <mergeCell ref="F1400:F1402"/>
    <mergeCell ref="G1403:G1406"/>
    <mergeCell ref="H1400:H1402"/>
    <mergeCell ref="S1421:S1423"/>
    <mergeCell ref="G1388:G1390"/>
    <mergeCell ref="V1353:V1355"/>
    <mergeCell ref="U1341:U1343"/>
    <mergeCell ref="V1341:V1343"/>
    <mergeCell ref="D1457:D1459"/>
    <mergeCell ref="D1460:D1462"/>
    <mergeCell ref="S1434:S1436"/>
    <mergeCell ref="T1434:T1436"/>
    <mergeCell ref="R1421:R1423"/>
    <mergeCell ref="D1453:D1456"/>
    <mergeCell ref="V1374:V1376"/>
    <mergeCell ref="W1374:W1376"/>
    <mergeCell ref="X1374:X1376"/>
    <mergeCell ref="P1374:P1376"/>
    <mergeCell ref="W1341:W1343"/>
    <mergeCell ref="X1341:X1343"/>
    <mergeCell ref="R1334:R1337"/>
    <mergeCell ref="S1334:S1337"/>
    <mergeCell ref="Q1356:Q1357"/>
    <mergeCell ref="E1453:E1456"/>
    <mergeCell ref="F1453:F1456"/>
    <mergeCell ref="G1453:G1456"/>
    <mergeCell ref="H1453:H1456"/>
    <mergeCell ref="T1297:T1299"/>
    <mergeCell ref="N1290:N1293"/>
    <mergeCell ref="Q1277:Q1279"/>
    <mergeCell ref="Q1347:Q1349"/>
    <mergeCell ref="T1388:T1390"/>
    <mergeCell ref="I1347:I1349"/>
    <mergeCell ref="S1341:S1343"/>
    <mergeCell ref="I1391:I1393"/>
    <mergeCell ref="X1287:X1289"/>
    <mergeCell ref="E1397:E1399"/>
    <mergeCell ref="G1414:G1416"/>
    <mergeCell ref="F1374:F1376"/>
    <mergeCell ref="F1356:F1357"/>
    <mergeCell ref="Y1364:Y1366"/>
    <mergeCell ref="X1347:X1349"/>
    <mergeCell ref="S1297:S1299"/>
    <mergeCell ref="Q1310:Q1312"/>
    <mergeCell ref="Z1334:Z1337"/>
    <mergeCell ref="AE1356:AE1357"/>
    <mergeCell ref="AF1356:AF1357"/>
    <mergeCell ref="AG1360:AG1363"/>
    <mergeCell ref="Z1356:Z1357"/>
    <mergeCell ref="AC1331:AC1333"/>
    <mergeCell ref="W1331:W1333"/>
    <mergeCell ref="Z1331:Z1333"/>
    <mergeCell ref="AA1331:AA1333"/>
    <mergeCell ref="E1377:E1380"/>
    <mergeCell ref="F1377:F1380"/>
    <mergeCell ref="V1403:V1406"/>
    <mergeCell ref="H1407:H1410"/>
    <mergeCell ref="AC1388:AC1390"/>
    <mergeCell ref="O1347:O1349"/>
    <mergeCell ref="AD1331:AD1333"/>
    <mergeCell ref="Z1463:Z1465"/>
    <mergeCell ref="AB1427:AB1429"/>
    <mergeCell ref="AC1427:AC1429"/>
    <mergeCell ref="V1421:V1423"/>
    <mergeCell ref="AA1424:AA1426"/>
    <mergeCell ref="AF1430:AF1433"/>
    <mergeCell ref="AD1450:AD1452"/>
    <mergeCell ref="AG1430:AG1433"/>
    <mergeCell ref="G1411:G1413"/>
    <mergeCell ref="O1417:O1420"/>
    <mergeCell ref="S1424:S1426"/>
    <mergeCell ref="AG1313:AG1315"/>
    <mergeCell ref="AF1325:AF1327"/>
    <mergeCell ref="X1320:X1321"/>
    <mergeCell ref="AE1424:AE1426"/>
    <mergeCell ref="N1421:N1423"/>
    <mergeCell ref="O1421:O1423"/>
    <mergeCell ref="N1400:N1402"/>
    <mergeCell ref="O1400:O1402"/>
    <mergeCell ref="P1400:P1402"/>
    <mergeCell ref="Q1400:Q1402"/>
    <mergeCell ref="W1310:W1312"/>
    <mergeCell ref="R1356:R1357"/>
    <mergeCell ref="U1353:U1355"/>
    <mergeCell ref="U1356:U1357"/>
    <mergeCell ref="U1358:U1359"/>
    <mergeCell ref="T1358:T1359"/>
    <mergeCell ref="P1381:P1383"/>
    <mergeCell ref="Q1334:Q1337"/>
    <mergeCell ref="Y1360:Y1363"/>
    <mergeCell ref="U1325:U1327"/>
    <mergeCell ref="O1310:O1312"/>
    <mergeCell ref="N1310:N1312"/>
    <mergeCell ref="W1381:W1383"/>
    <mergeCell ref="AB1334:AB1337"/>
    <mergeCell ref="Z1353:Z1355"/>
    <mergeCell ref="AA1353:AA1355"/>
    <mergeCell ref="AA1350:AA1352"/>
    <mergeCell ref="AB1350:AB1352"/>
    <mergeCell ref="V1322:V1324"/>
    <mergeCell ref="W1322:W1324"/>
    <mergeCell ref="X1325:X1327"/>
    <mergeCell ref="E1316:E1319"/>
    <mergeCell ref="R1331:R1333"/>
    <mergeCell ref="X1338:X1340"/>
    <mergeCell ref="T1331:T1333"/>
    <mergeCell ref="S1381:S1383"/>
    <mergeCell ref="F1486:F1488"/>
    <mergeCell ref="G1486:G1488"/>
    <mergeCell ref="F1483:F1485"/>
    <mergeCell ref="U1320:U1321"/>
    <mergeCell ref="X1334:X1337"/>
    <mergeCell ref="S1391:S1393"/>
    <mergeCell ref="T1391:T1393"/>
    <mergeCell ref="U1391:U1393"/>
    <mergeCell ref="V1391:V1393"/>
    <mergeCell ref="U1374:U1376"/>
    <mergeCell ref="T1411:T1413"/>
    <mergeCell ref="W1421:W1423"/>
    <mergeCell ref="S1417:S1420"/>
    <mergeCell ref="T1417:T1420"/>
    <mergeCell ref="AA1394:AA1396"/>
    <mergeCell ref="AB1394:AB1396"/>
    <mergeCell ref="H1394:H1396"/>
    <mergeCell ref="N1394:N1396"/>
    <mergeCell ref="O1394:O1396"/>
    <mergeCell ref="Q1381:Q1383"/>
    <mergeCell ref="AA1381:AA1383"/>
    <mergeCell ref="Y1388:Y1390"/>
    <mergeCell ref="Z1388:Z1390"/>
    <mergeCell ref="N1391:N1393"/>
    <mergeCell ref="O1391:O1393"/>
    <mergeCell ref="AB1381:AB1383"/>
    <mergeCell ref="R1381:R1383"/>
    <mergeCell ref="P1403:P1406"/>
    <mergeCell ref="O1414:O1416"/>
    <mergeCell ref="P1417:P1420"/>
    <mergeCell ref="Q1417:Q1420"/>
    <mergeCell ref="T1486:T1488"/>
    <mergeCell ref="Y1347:Y1349"/>
    <mergeCell ref="W1367:W1369"/>
    <mergeCell ref="O1377:O1380"/>
    <mergeCell ref="U1344:U1346"/>
    <mergeCell ref="V1344:V1346"/>
    <mergeCell ref="V1473:V1474"/>
    <mergeCell ref="N1447:N1449"/>
    <mergeCell ref="G1477:G1479"/>
    <mergeCell ref="T1450:T1452"/>
    <mergeCell ref="S1460:S1462"/>
    <mergeCell ref="S1470:S1472"/>
    <mergeCell ref="S1463:S1465"/>
    <mergeCell ref="AB1331:AB1333"/>
    <mergeCell ref="X1424:X1426"/>
    <mergeCell ref="AB1414:AB1416"/>
    <mergeCell ref="Z1417:Z1420"/>
    <mergeCell ref="Y1338:Y1340"/>
    <mergeCell ref="Z1338:Z1340"/>
    <mergeCell ref="T1377:T1380"/>
    <mergeCell ref="U1377:U1380"/>
    <mergeCell ref="P1353:P1355"/>
    <mergeCell ref="U1394:U1396"/>
    <mergeCell ref="P1424:P1426"/>
    <mergeCell ref="V1453:V1456"/>
    <mergeCell ref="W1453:W1456"/>
    <mergeCell ref="X1453:X1456"/>
    <mergeCell ref="V1427:V1429"/>
    <mergeCell ref="O1424:O1426"/>
    <mergeCell ref="O1444:O1446"/>
    <mergeCell ref="F1388:F1390"/>
    <mergeCell ref="X1417:X1420"/>
    <mergeCell ref="Y1417:Y1420"/>
    <mergeCell ref="O1581:O1583"/>
    <mergeCell ref="O1564:O1566"/>
    <mergeCell ref="P1564:P1566"/>
    <mergeCell ref="Q1564:Q1566"/>
    <mergeCell ref="S1564:S1566"/>
    <mergeCell ref="D1584:D1586"/>
    <mergeCell ref="B1587:B1589"/>
    <mergeCell ref="C1587:C1589"/>
    <mergeCell ref="D1587:D1589"/>
    <mergeCell ref="B1590:B1592"/>
    <mergeCell ref="C1590:C1592"/>
    <mergeCell ref="D1590:D1592"/>
    <mergeCell ref="F1577:F1580"/>
    <mergeCell ref="G1577:G1580"/>
    <mergeCell ref="I1577:I1580"/>
    <mergeCell ref="E1577:E1580"/>
    <mergeCell ref="S1593:S1595"/>
    <mergeCell ref="C1577:C1580"/>
    <mergeCell ref="D1577:D1580"/>
    <mergeCell ref="D1593:D1595"/>
    <mergeCell ref="E1587:E1589"/>
    <mergeCell ref="R1558:R1560"/>
    <mergeCell ref="S1558:S1560"/>
    <mergeCell ref="C1567:C1570"/>
    <mergeCell ref="D1567:D1569"/>
    <mergeCell ref="E1567:E1570"/>
    <mergeCell ref="F1567:F1570"/>
    <mergeCell ref="Q1577:Q1580"/>
    <mergeCell ref="G1567:G1570"/>
    <mergeCell ref="C1564:C1566"/>
    <mergeCell ref="I1587:I1589"/>
    <mergeCell ref="N1587:N1589"/>
    <mergeCell ref="N1584:N1586"/>
    <mergeCell ref="O1584:O1586"/>
    <mergeCell ref="P1584:P1586"/>
    <mergeCell ref="H1581:H1583"/>
    <mergeCell ref="P1587:P1589"/>
    <mergeCell ref="Q1587:Q1589"/>
    <mergeCell ref="R1587:R1589"/>
    <mergeCell ref="N1567:N1570"/>
    <mergeCell ref="O1567:O1570"/>
    <mergeCell ref="P1567:P1570"/>
    <mergeCell ref="Q1567:Q1570"/>
    <mergeCell ref="I1564:I1566"/>
    <mergeCell ref="B1584:B1586"/>
    <mergeCell ref="B1567:B1570"/>
    <mergeCell ref="G1587:G1589"/>
    <mergeCell ref="H1571:H1573"/>
    <mergeCell ref="G1564:G1566"/>
    <mergeCell ref="I1567:I1570"/>
    <mergeCell ref="Q1571:Q1573"/>
    <mergeCell ref="R1571:R1573"/>
    <mergeCell ref="S1571:S1573"/>
    <mergeCell ref="T1294:T1296"/>
    <mergeCell ref="U1271:U1273"/>
    <mergeCell ref="S1290:S1293"/>
    <mergeCell ref="Y1320:Y1321"/>
    <mergeCell ref="Z1320:Z1321"/>
    <mergeCell ref="AA1320:AA1321"/>
    <mergeCell ref="AB1320:AB1321"/>
    <mergeCell ref="AC1320:AC1321"/>
    <mergeCell ref="U1294:U1296"/>
    <mergeCell ref="V1294:V1296"/>
    <mergeCell ref="W1294:W1296"/>
    <mergeCell ref="B1558:B1560"/>
    <mergeCell ref="C1558:C1560"/>
    <mergeCell ref="E1558:E1560"/>
    <mergeCell ref="F1558:F1560"/>
    <mergeCell ref="G1558:G1560"/>
    <mergeCell ref="H1558:H1560"/>
    <mergeCell ref="I1558:I1560"/>
    <mergeCell ref="C1504:C1507"/>
    <mergeCell ref="D1504:D1507"/>
    <mergeCell ref="B1530:B1532"/>
    <mergeCell ref="C1530:C1532"/>
    <mergeCell ref="D1530:D1532"/>
    <mergeCell ref="G1536:G1538"/>
    <mergeCell ref="H1536:H1538"/>
    <mergeCell ref="I1536:I1538"/>
    <mergeCell ref="H1508:H1510"/>
    <mergeCell ref="G1508:G1510"/>
    <mergeCell ref="F1508:F1510"/>
    <mergeCell ref="E1508:E1510"/>
    <mergeCell ref="B1508:B1510"/>
    <mergeCell ref="C1508:C1510"/>
    <mergeCell ref="D1508:D1510"/>
    <mergeCell ref="D1483:D1485"/>
    <mergeCell ref="C1477:C1479"/>
    <mergeCell ref="E1498:E1501"/>
    <mergeCell ref="C1536:C1538"/>
    <mergeCell ref="D1502:D1503"/>
    <mergeCell ref="B1504:B1507"/>
    <mergeCell ref="B1533:B1535"/>
    <mergeCell ref="B1536:B1538"/>
    <mergeCell ref="D1477:D1479"/>
    <mergeCell ref="C1492:C1494"/>
    <mergeCell ref="D1492:D1494"/>
    <mergeCell ref="B1495:B1497"/>
    <mergeCell ref="C1495:C1497"/>
    <mergeCell ref="I1411:I1413"/>
    <mergeCell ref="R1424:R1426"/>
    <mergeCell ref="G1397:G1399"/>
    <mergeCell ref="G1400:G1402"/>
    <mergeCell ref="G1394:G1396"/>
    <mergeCell ref="AB1338:AB1340"/>
    <mergeCell ref="AC1338:AC1340"/>
    <mergeCell ref="V1331:V1333"/>
    <mergeCell ref="D1495:D1497"/>
    <mergeCell ref="B1502:B1503"/>
    <mergeCell ref="F1495:F1497"/>
    <mergeCell ref="G1347:G1349"/>
    <mergeCell ref="T1424:T1426"/>
    <mergeCell ref="H1417:H1420"/>
    <mergeCell ref="N1397:N1399"/>
    <mergeCell ref="V1411:V1413"/>
    <mergeCell ref="G1495:G1497"/>
    <mergeCell ref="H1495:H1497"/>
    <mergeCell ref="U1313:U1315"/>
    <mergeCell ref="C1489:C1491"/>
    <mergeCell ref="T1475:T1476"/>
    <mergeCell ref="O1325:O1327"/>
    <mergeCell ref="N1489:N1491"/>
    <mergeCell ref="AF1258:AF1260"/>
    <mergeCell ref="AG1258:AG1260"/>
    <mergeCell ref="Z1310:Z1312"/>
    <mergeCell ref="Z1328:Z1330"/>
    <mergeCell ref="AA1328:AA1330"/>
    <mergeCell ref="AH1341:AH1343"/>
    <mergeCell ref="T1277:T1279"/>
    <mergeCell ref="R1271:R1273"/>
    <mergeCell ref="S1271:S1273"/>
    <mergeCell ref="R1245:R1247"/>
    <mergeCell ref="S1245:S1247"/>
    <mergeCell ref="AF1290:AF1293"/>
    <mergeCell ref="AG1290:AG1293"/>
    <mergeCell ref="AB1300:AB1303"/>
    <mergeCell ref="AC1245:AC1247"/>
    <mergeCell ref="W1245:W1247"/>
    <mergeCell ref="AF1265:AF1267"/>
    <mergeCell ref="AG1265:AG1267"/>
    <mergeCell ref="W1268:W1270"/>
    <mergeCell ref="S1325:S1327"/>
    <mergeCell ref="W1320:W1321"/>
    <mergeCell ref="AB1310:AB1312"/>
    <mergeCell ref="AC1310:AC1312"/>
    <mergeCell ref="AD1284:AD1286"/>
    <mergeCell ref="Y1325:Y1327"/>
    <mergeCell ref="Z1316:Z1319"/>
    <mergeCell ref="AF1320:AF1321"/>
    <mergeCell ref="AE1294:AE1296"/>
    <mergeCell ref="AF1294:AF1296"/>
    <mergeCell ref="AG1294:AG1296"/>
    <mergeCell ref="AE1245:AE1247"/>
    <mergeCell ref="AF1245:AF1247"/>
    <mergeCell ref="AG1245:AG1247"/>
    <mergeCell ref="Y1245:Y1247"/>
    <mergeCell ref="AG1284:AG1286"/>
    <mergeCell ref="Y1328:Y1330"/>
    <mergeCell ref="Z1287:Z1289"/>
    <mergeCell ref="X1274:X1276"/>
    <mergeCell ref="Z1274:Z1276"/>
    <mergeCell ref="AA1287:AA1289"/>
    <mergeCell ref="AB1287:AB1289"/>
    <mergeCell ref="T1254:T1257"/>
    <mergeCell ref="AD1265:AD1267"/>
    <mergeCell ref="W1251:W1253"/>
    <mergeCell ref="U1265:U1267"/>
    <mergeCell ref="S1320:S1321"/>
    <mergeCell ref="X1280:X1283"/>
    <mergeCell ref="AB1294:AB1296"/>
    <mergeCell ref="U1268:U1270"/>
    <mergeCell ref="V1245:V1247"/>
    <mergeCell ref="U1331:U1333"/>
    <mergeCell ref="AF1254:AF1257"/>
    <mergeCell ref="V1271:V1273"/>
    <mergeCell ref="AB1271:AB1273"/>
    <mergeCell ref="AB1274:AB1276"/>
    <mergeCell ref="AB1277:AB1279"/>
    <mergeCell ref="Z1284:Z1286"/>
    <mergeCell ref="V1265:V1267"/>
    <mergeCell ref="S1274:S1276"/>
    <mergeCell ref="V1274:V1276"/>
    <mergeCell ref="AA1251:AA1253"/>
    <mergeCell ref="U1322:U1324"/>
    <mergeCell ref="AI1325:AI1327"/>
    <mergeCell ref="W1287:W1289"/>
    <mergeCell ref="S1374:S1376"/>
    <mergeCell ref="AB1358:AB1359"/>
    <mergeCell ref="S1331:S1333"/>
    <mergeCell ref="AJ1374:AJ1376"/>
    <mergeCell ref="AJ1360:AJ1363"/>
    <mergeCell ref="AH1411:AH1413"/>
    <mergeCell ref="X1235:X1238"/>
    <mergeCell ref="T1235:T1238"/>
    <mergeCell ref="Z1297:Z1299"/>
    <mergeCell ref="AA1297:AA1299"/>
    <mergeCell ref="AB1297:AB1299"/>
    <mergeCell ref="AC1297:AC1299"/>
    <mergeCell ref="AB1290:AB1293"/>
    <mergeCell ref="AC1290:AC1293"/>
    <mergeCell ref="Z1364:Z1366"/>
    <mergeCell ref="AD1358:AD1359"/>
    <mergeCell ref="AE1347:AE1349"/>
    <mergeCell ref="AF1347:AF1349"/>
    <mergeCell ref="AF1367:AF1369"/>
    <mergeCell ref="AG1367:AG1369"/>
    <mergeCell ref="AD1360:AD1363"/>
    <mergeCell ref="AD1287:AD1289"/>
    <mergeCell ref="AC1294:AC1296"/>
    <mergeCell ref="AD1294:AD1296"/>
    <mergeCell ref="AD1290:AD1293"/>
    <mergeCell ref="AE1290:AE1293"/>
    <mergeCell ref="AD1356:AD1357"/>
    <mergeCell ref="AE1350:AE1352"/>
    <mergeCell ref="AF1350:AF1352"/>
    <mergeCell ref="AE1334:AE1337"/>
    <mergeCell ref="AD1325:AD1327"/>
    <mergeCell ref="AB1325:AB1327"/>
    <mergeCell ref="X1313:X1315"/>
    <mergeCell ref="T1300:T1303"/>
    <mergeCell ref="AC1300:AC1303"/>
    <mergeCell ref="AD1300:AD1303"/>
    <mergeCell ref="AE1300:AE1303"/>
    <mergeCell ref="AJ1407:AJ1410"/>
    <mergeCell ref="AG1407:AG1410"/>
    <mergeCell ref="X1407:X1410"/>
    <mergeCell ref="AB1407:AB1410"/>
    <mergeCell ref="AJ1411:AJ1413"/>
    <mergeCell ref="AF1394:AF1396"/>
    <mergeCell ref="AD1397:AD1399"/>
    <mergeCell ref="AD1400:AD1402"/>
    <mergeCell ref="AE1388:AE1390"/>
    <mergeCell ref="AF1388:AF1390"/>
    <mergeCell ref="Z1265:Z1267"/>
    <mergeCell ref="AA1265:AA1267"/>
    <mergeCell ref="T1287:T1289"/>
    <mergeCell ref="Y1287:Y1289"/>
    <mergeCell ref="T1290:T1293"/>
    <mergeCell ref="U1290:U1293"/>
    <mergeCell ref="V1290:V1293"/>
    <mergeCell ref="AA1284:AA1286"/>
    <mergeCell ref="AB1284:AB1286"/>
    <mergeCell ref="Z1280:Z1283"/>
    <mergeCell ref="AE1265:AE1267"/>
    <mergeCell ref="AC1258:AC1260"/>
    <mergeCell ref="W1300:W1303"/>
    <mergeCell ref="X1300:X1303"/>
    <mergeCell ref="Y1300:Y1303"/>
    <mergeCell ref="Z1300:Z1303"/>
    <mergeCell ref="AA1300:AA1303"/>
    <mergeCell ref="AE1400:AE1402"/>
    <mergeCell ref="AJ1265:AJ1267"/>
    <mergeCell ref="W1290:W1293"/>
    <mergeCell ref="X1290:X1293"/>
    <mergeCell ref="Y1290:Y1293"/>
    <mergeCell ref="Z1290:Z1293"/>
    <mergeCell ref="AA1290:AA1293"/>
    <mergeCell ref="AJ1367:AJ1369"/>
    <mergeCell ref="AD1367:AD1369"/>
    <mergeCell ref="AE1367:AE1369"/>
    <mergeCell ref="AJ1294:AJ1296"/>
    <mergeCell ref="AF1300:AF1303"/>
    <mergeCell ref="AG1300:AG1303"/>
    <mergeCell ref="AG1347:AG1349"/>
    <mergeCell ref="AB1347:AB1349"/>
    <mergeCell ref="AC1347:AC1349"/>
    <mergeCell ref="AD1347:AD1349"/>
    <mergeCell ref="AA1271:AA1273"/>
    <mergeCell ref="AC1271:AC1273"/>
    <mergeCell ref="AH1284:AH1286"/>
    <mergeCell ref="AH1271:AH1273"/>
    <mergeCell ref="Y1268:Y1270"/>
    <mergeCell ref="AF1297:AF1299"/>
    <mergeCell ref="AG1297:AG1299"/>
    <mergeCell ref="AH1297:AH1299"/>
    <mergeCell ref="AI1297:AI1299"/>
    <mergeCell ref="AJ1297:AJ1299"/>
    <mergeCell ref="AH1358:AH1359"/>
    <mergeCell ref="AI1358:AI1359"/>
    <mergeCell ref="AD1353:AD1355"/>
    <mergeCell ref="X1356:X1357"/>
    <mergeCell ref="W1338:W1340"/>
    <mergeCell ref="Y1316:Y1319"/>
    <mergeCell ref="X1265:X1267"/>
    <mergeCell ref="AF1310:AF1312"/>
    <mergeCell ref="AH1347:AH1349"/>
    <mergeCell ref="AH1353:AH1355"/>
    <mergeCell ref="AH1381:AH1383"/>
    <mergeCell ref="AH1274:AH1276"/>
    <mergeCell ref="AC1274:AC1276"/>
    <mergeCell ref="AI1334:AI1337"/>
    <mergeCell ref="AE1284:AE1286"/>
    <mergeCell ref="AF1277:AF1279"/>
    <mergeCell ref="AG1277:AG1279"/>
    <mergeCell ref="AH1310:AH1312"/>
    <mergeCell ref="X1310:X1312"/>
    <mergeCell ref="Y1310:Y1312"/>
    <mergeCell ref="AD1320:AD1321"/>
    <mergeCell ref="AD1274:AD1276"/>
    <mergeCell ref="AD1277:AD1279"/>
    <mergeCell ref="AE1274:AE1276"/>
    <mergeCell ref="AF1274:AF1276"/>
    <mergeCell ref="X1328:X1330"/>
    <mergeCell ref="AD1271:AD1273"/>
    <mergeCell ref="Z1350:Z1352"/>
    <mergeCell ref="AE1320:AE1321"/>
    <mergeCell ref="AG1271:AG1273"/>
    <mergeCell ref="X1297:X1299"/>
    <mergeCell ref="Y1297:Y1299"/>
    <mergeCell ref="AD1268:AD1270"/>
    <mergeCell ref="AI1310:AI1312"/>
    <mergeCell ref="W1400:W1402"/>
    <mergeCell ref="X1400:X1402"/>
    <mergeCell ref="Y1400:Y1402"/>
    <mergeCell ref="AI1391:AI1393"/>
    <mergeCell ref="AC1358:AC1359"/>
    <mergeCell ref="AJ1388:AJ1390"/>
    <mergeCell ref="AH1377:AH1380"/>
    <mergeCell ref="AC1381:AC1383"/>
    <mergeCell ref="AD1381:AD1383"/>
    <mergeCell ref="AA1377:AA1380"/>
    <mergeCell ref="AF1391:AF1393"/>
    <mergeCell ref="AA1391:AA1393"/>
    <mergeCell ref="AB1391:AB1393"/>
    <mergeCell ref="U1388:U1390"/>
    <mergeCell ref="AC1407:AC1410"/>
    <mergeCell ref="AD1407:AD1410"/>
    <mergeCell ref="V1397:V1399"/>
    <mergeCell ref="Z1400:Z1402"/>
    <mergeCell ref="AA1400:AA1402"/>
    <mergeCell ref="AB1400:AB1402"/>
    <mergeCell ref="AC1400:AC1402"/>
    <mergeCell ref="AG1391:AG1393"/>
    <mergeCell ref="AI1397:AI1399"/>
    <mergeCell ref="AH1400:AH1402"/>
    <mergeCell ref="AI1400:AI1402"/>
    <mergeCell ref="AI1394:AI1396"/>
    <mergeCell ref="AI1407:AI1410"/>
    <mergeCell ref="AI1381:AI1383"/>
    <mergeCell ref="AF1400:AF1402"/>
    <mergeCell ref="AH1403:AH1406"/>
    <mergeCell ref="AH1394:AH1396"/>
    <mergeCell ref="AC1403:AC1406"/>
    <mergeCell ref="AH1388:AH1390"/>
    <mergeCell ref="AF1407:AF1410"/>
    <mergeCell ref="V1407:V1410"/>
    <mergeCell ref="AH1370:AH1371"/>
    <mergeCell ref="W1280:W1283"/>
    <mergeCell ref="W1274:W1276"/>
    <mergeCell ref="U1287:U1289"/>
    <mergeCell ref="V1287:V1289"/>
    <mergeCell ref="U1284:U1286"/>
    <mergeCell ref="V1284:V1286"/>
    <mergeCell ref="X1316:X1319"/>
    <mergeCell ref="V1328:V1330"/>
    <mergeCell ref="V1338:V1340"/>
    <mergeCell ref="AC1350:AC1352"/>
    <mergeCell ref="Z1325:Z1327"/>
    <mergeCell ref="AA1325:AA1327"/>
    <mergeCell ref="AC1325:AC1327"/>
    <mergeCell ref="X1294:X1296"/>
    <mergeCell ref="Y1294:Y1296"/>
    <mergeCell ref="Z1294:Z1296"/>
    <mergeCell ref="AA1294:AA1296"/>
    <mergeCell ref="AA1310:AA1312"/>
    <mergeCell ref="AI1284:AI1286"/>
    <mergeCell ref="X1268:X1270"/>
    <mergeCell ref="AI1274:AI1276"/>
    <mergeCell ref="X1271:X1273"/>
    <mergeCell ref="Y1284:Y1286"/>
    <mergeCell ref="AE1287:AE1289"/>
    <mergeCell ref="AI1300:AI1303"/>
    <mergeCell ref="AJ1300:AJ1303"/>
    <mergeCell ref="AF1460:AF1462"/>
    <mergeCell ref="U1475:U1476"/>
    <mergeCell ref="AD1477:AD1479"/>
    <mergeCell ref="R1460:R1462"/>
    <mergeCell ref="AI1475:AI1476"/>
    <mergeCell ref="AI1450:AI1452"/>
    <mergeCell ref="AH1473:AH1474"/>
    <mergeCell ref="AH1450:AH1452"/>
    <mergeCell ref="AH1453:AH1456"/>
    <mergeCell ref="AH1414:AH1416"/>
    <mergeCell ref="AI1411:AI1413"/>
    <mergeCell ref="AC1417:AC1420"/>
    <mergeCell ref="AD1417:AD1420"/>
    <mergeCell ref="AE1417:AE1420"/>
    <mergeCell ref="Z1407:Z1410"/>
    <mergeCell ref="X1397:X1399"/>
    <mergeCell ref="Y1411:Y1413"/>
    <mergeCell ref="R1414:R1416"/>
    <mergeCell ref="N1381:N1383"/>
    <mergeCell ref="AE1381:AE1383"/>
    <mergeCell ref="O1388:O1390"/>
    <mergeCell ref="P1388:P1390"/>
    <mergeCell ref="Q1388:Q1390"/>
    <mergeCell ref="R1388:R1390"/>
    <mergeCell ref="S1388:S1390"/>
    <mergeCell ref="U1397:U1399"/>
    <mergeCell ref="X1391:X1393"/>
    <mergeCell ref="Y1391:Y1393"/>
    <mergeCell ref="Z1391:Z1393"/>
    <mergeCell ref="AH1397:AH1399"/>
    <mergeCell ref="Q1403:Q1406"/>
    <mergeCell ref="R1403:R1406"/>
    <mergeCell ref="S1403:S1406"/>
    <mergeCell ref="T1403:T1406"/>
    <mergeCell ref="U1403:U1406"/>
    <mergeCell ref="AI1414:AI1416"/>
    <mergeCell ref="AH1417:AH1420"/>
    <mergeCell ref="N1414:N1416"/>
    <mergeCell ref="AG1397:AG1399"/>
    <mergeCell ref="AG1400:AG1402"/>
    <mergeCell ref="U1417:U1420"/>
    <mergeCell ref="Y1407:Y1410"/>
    <mergeCell ref="P1407:P1410"/>
    <mergeCell ref="P1394:P1396"/>
    <mergeCell ref="O1397:O1399"/>
    <mergeCell ref="T1397:T1399"/>
    <mergeCell ref="T1407:T1410"/>
    <mergeCell ref="U1407:U1410"/>
    <mergeCell ref="AG1388:AG1390"/>
    <mergeCell ref="AG1411:AG1413"/>
    <mergeCell ref="R1417:R1420"/>
    <mergeCell ref="N1417:N1420"/>
    <mergeCell ref="AI1417:AI1420"/>
    <mergeCell ref="Y1414:Y1416"/>
    <mergeCell ref="AI1388:AI1390"/>
    <mergeCell ref="AH1391:AH1393"/>
    <mergeCell ref="AG1427:AG1429"/>
    <mergeCell ref="R1473:R1474"/>
    <mergeCell ref="Q1475:Q1476"/>
    <mergeCell ref="AD1421:AD1423"/>
    <mergeCell ref="AE1421:AE1423"/>
    <mergeCell ref="X1421:X1423"/>
    <mergeCell ref="W1424:W1426"/>
    <mergeCell ref="Y1440:Y1443"/>
    <mergeCell ref="AG1504:AG1507"/>
    <mergeCell ref="W1530:W1532"/>
    <mergeCell ref="AE1530:AE1532"/>
    <mergeCell ref="AE1548:AE1551"/>
    <mergeCell ref="V1520:V1522"/>
    <mergeCell ref="W1520:W1522"/>
    <mergeCell ref="X1520:X1522"/>
    <mergeCell ref="Y1520:Y1522"/>
    <mergeCell ref="Z1520:Z1522"/>
    <mergeCell ref="AA1520:AA1522"/>
    <mergeCell ref="AB1520:AB1522"/>
    <mergeCell ref="AC1520:AC1522"/>
    <mergeCell ref="AD1520:AD1522"/>
    <mergeCell ref="X1530:X1532"/>
    <mergeCell ref="S1548:S1551"/>
    <mergeCell ref="T1548:T1551"/>
    <mergeCell ref="U1548:U1551"/>
    <mergeCell ref="AI1421:AI1423"/>
    <mergeCell ref="AB1421:AB1423"/>
    <mergeCell ref="AG1417:AG1420"/>
    <mergeCell ref="W1457:W1459"/>
    <mergeCell ref="V1477:V1479"/>
    <mergeCell ref="W1477:W1479"/>
    <mergeCell ref="X1477:X1479"/>
    <mergeCell ref="AG1460:AG1462"/>
    <mergeCell ref="AD1427:AD1429"/>
    <mergeCell ref="AE1427:AE1429"/>
    <mergeCell ref="V1417:V1420"/>
    <mergeCell ref="AE1450:AE1452"/>
    <mergeCell ref="AF1450:AF1452"/>
    <mergeCell ref="Y1466:Y1469"/>
    <mergeCell ref="AH1437:AH1439"/>
    <mergeCell ref="Y1450:Y1452"/>
    <mergeCell ref="Z1450:Z1452"/>
    <mergeCell ref="AE1477:AE1479"/>
    <mergeCell ref="AF1477:AF1479"/>
    <mergeCell ref="AF1417:AF1420"/>
    <mergeCell ref="AI1430:AI1433"/>
    <mergeCell ref="W1430:W1433"/>
    <mergeCell ref="X1430:X1433"/>
    <mergeCell ref="Y1430:Y1433"/>
    <mergeCell ref="Z1430:Z1433"/>
    <mergeCell ref="U1450:U1452"/>
    <mergeCell ref="AB1477:AB1479"/>
    <mergeCell ref="Z1447:Z1449"/>
    <mergeCell ref="V1450:V1452"/>
    <mergeCell ref="X1457:X1459"/>
    <mergeCell ref="U1457:U1459"/>
    <mergeCell ref="AG1421:AG1423"/>
    <mergeCell ref="AG1447:AG1449"/>
    <mergeCell ref="AE1434:AE1436"/>
    <mergeCell ref="AF1434:AF1436"/>
    <mergeCell ref="AD1437:AD1439"/>
    <mergeCell ref="AE1437:AE1439"/>
    <mergeCell ref="AE1460:AE1462"/>
    <mergeCell ref="AB1434:AB1436"/>
    <mergeCell ref="AI1434:AI1436"/>
    <mergeCell ref="Y1424:Y1426"/>
    <mergeCell ref="Z1424:Z1426"/>
    <mergeCell ref="AA1427:AA1429"/>
    <mergeCell ref="AH1520:AH1522"/>
    <mergeCell ref="AI1520:AI1522"/>
    <mergeCell ref="AD1447:AD1449"/>
    <mergeCell ref="AC1424:AC1426"/>
    <mergeCell ref="AG1470:AG1472"/>
    <mergeCell ref="AG1477:AG1479"/>
    <mergeCell ref="AG1475:AG1476"/>
    <mergeCell ref="AJ1430:AJ1433"/>
    <mergeCell ref="AE1473:AE1474"/>
    <mergeCell ref="AA1489:AA1491"/>
    <mergeCell ref="AE1489:AE1491"/>
    <mergeCell ref="AF1424:AF1426"/>
    <mergeCell ref="V1424:V1426"/>
    <mergeCell ref="AD1511:AD1513"/>
    <mergeCell ref="AD1470:AD1472"/>
    <mergeCell ref="AE1470:AE1472"/>
    <mergeCell ref="AF1470:AF1472"/>
    <mergeCell ref="AC1480:AC1482"/>
    <mergeCell ref="AG1473:AG1474"/>
    <mergeCell ref="AG1450:AG1452"/>
    <mergeCell ref="AG1453:AG1456"/>
    <mergeCell ref="AG1466:AG1469"/>
    <mergeCell ref="AG1437:AG1439"/>
    <mergeCell ref="AJ1483:AJ1485"/>
    <mergeCell ref="AJ1457:AJ1459"/>
    <mergeCell ref="AJ1480:AJ1482"/>
    <mergeCell ref="AC1475:AC1476"/>
    <mergeCell ref="AE1495:AE1497"/>
    <mergeCell ref="AD1434:AD1436"/>
    <mergeCell ref="AF1421:AF1423"/>
    <mergeCell ref="AJ1486:AJ1488"/>
    <mergeCell ref="AJ1470:AJ1472"/>
    <mergeCell ref="AI1483:AI1485"/>
    <mergeCell ref="AI1440:AI1443"/>
    <mergeCell ref="V1470:V1472"/>
    <mergeCell ref="AF1495:AF1497"/>
    <mergeCell ref="Z1495:Z1497"/>
    <mergeCell ref="AA1495:AA1497"/>
    <mergeCell ref="AB1495:AB1497"/>
    <mergeCell ref="W1466:W1469"/>
    <mergeCell ref="W1473:W1474"/>
    <mergeCell ref="Y1473:Y1474"/>
    <mergeCell ref="AC1489:AC1491"/>
    <mergeCell ref="AE1475:AE1476"/>
    <mergeCell ref="AF1475:AF1476"/>
    <mergeCell ref="AF1473:AF1474"/>
    <mergeCell ref="AD1495:AD1497"/>
    <mergeCell ref="AG1492:AG1494"/>
    <mergeCell ref="AF1498:AF1501"/>
    <mergeCell ref="AG1498:AG1501"/>
    <mergeCell ref="AE1430:AE1433"/>
    <mergeCell ref="AH1489:AH1491"/>
    <mergeCell ref="AH1424:AH1426"/>
    <mergeCell ref="AD1440:AD1443"/>
    <mergeCell ref="AC1477:AC1479"/>
    <mergeCell ref="AC1430:AC1433"/>
    <mergeCell ref="AJ1427:AJ1429"/>
    <mergeCell ref="X1508:X1510"/>
    <mergeCell ref="AD1504:AD1507"/>
    <mergeCell ref="V1504:V1507"/>
    <mergeCell ref="X1504:X1507"/>
    <mergeCell ref="AE1483:AE1485"/>
    <mergeCell ref="AG1508:AG1510"/>
    <mergeCell ref="AC1486:AC1488"/>
    <mergeCell ref="AC1495:AC1497"/>
    <mergeCell ref="X1498:X1501"/>
    <mergeCell ref="Y1498:Y1501"/>
    <mergeCell ref="AE1498:AE1501"/>
    <mergeCell ref="AJ1619:AJ1622"/>
    <mergeCell ref="AJ1593:AJ1595"/>
    <mergeCell ref="AA1584:AA1586"/>
    <mergeCell ref="AB1584:AB1586"/>
    <mergeCell ref="AF1584:AF1586"/>
    <mergeCell ref="AG1584:AG1586"/>
    <mergeCell ref="AH1584:AH1586"/>
    <mergeCell ref="AJ1600:AJ1602"/>
    <mergeCell ref="W1587:W1589"/>
    <mergeCell ref="X1587:X1589"/>
    <mergeCell ref="AH1600:AH1602"/>
    <mergeCell ref="AI1600:AI1602"/>
    <mergeCell ref="AG1603:AG1605"/>
    <mergeCell ref="AH1603:AH1605"/>
    <mergeCell ref="AJ1502:AJ1503"/>
    <mergeCell ref="AJ1492:AJ1494"/>
    <mergeCell ref="AF1489:AF1491"/>
    <mergeCell ref="AI1552:AI1554"/>
    <mergeCell ref="AJ1552:AJ1554"/>
    <mergeCell ref="AG1489:AG1491"/>
    <mergeCell ref="Z1489:Z1491"/>
    <mergeCell ref="V1489:V1491"/>
    <mergeCell ref="Y1489:Y1491"/>
    <mergeCell ref="AB1489:AB1491"/>
    <mergeCell ref="AJ1533:AJ1535"/>
    <mergeCell ref="AE1590:AE1592"/>
    <mergeCell ref="AF1590:AF1592"/>
    <mergeCell ref="AJ1558:AJ1560"/>
    <mergeCell ref="AD1619:AD1622"/>
    <mergeCell ref="AB1593:AB1595"/>
    <mergeCell ref="AC1593:AC1595"/>
    <mergeCell ref="AB1590:AB1592"/>
    <mergeCell ref="AC1590:AC1592"/>
    <mergeCell ref="AD1581:AD1583"/>
    <mergeCell ref="AA1581:AA1583"/>
    <mergeCell ref="AB1564:AB1566"/>
    <mergeCell ref="AC1564:AC1566"/>
    <mergeCell ref="AD1564:AD1566"/>
    <mergeCell ref="W1590:W1592"/>
    <mergeCell ref="AB1596:AB1599"/>
    <mergeCell ref="AF1571:AF1573"/>
    <mergeCell ref="AG1571:AG1573"/>
    <mergeCell ref="AH1571:AH1573"/>
    <mergeCell ref="Z1603:Z1605"/>
    <mergeCell ref="AA1603:AA1605"/>
    <mergeCell ref="AB1603:AB1605"/>
    <mergeCell ref="X1590:X1592"/>
    <mergeCell ref="AE1619:AE1622"/>
    <mergeCell ref="AF1619:AF1622"/>
    <mergeCell ref="AG1619:AG1622"/>
    <mergeCell ref="AF1587:AF1589"/>
    <mergeCell ref="AG1587:AG1589"/>
    <mergeCell ref="V1590:V1592"/>
    <mergeCell ref="V1593:V1595"/>
    <mergeCell ref="AE1593:AE1595"/>
    <mergeCell ref="AI1590:AI1592"/>
    <mergeCell ref="AJ1590:AJ1592"/>
    <mergeCell ref="AC1561:AC1563"/>
    <mergeCell ref="AJ1584:AJ1586"/>
    <mergeCell ref="Z1545:Z1547"/>
    <mergeCell ref="AH1514:AH1516"/>
    <mergeCell ref="AI1514:AI1516"/>
    <mergeCell ref="AJ1514:AJ1516"/>
    <mergeCell ref="AA1590:AA1592"/>
    <mergeCell ref="AJ1567:AJ1570"/>
    <mergeCell ref="W1584:W1586"/>
    <mergeCell ref="AJ1530:AJ1532"/>
    <mergeCell ref="AJ1508:AJ1510"/>
    <mergeCell ref="AI1603:AI1605"/>
    <mergeCell ref="AJ1603:AJ1605"/>
    <mergeCell ref="AG1616:AG1618"/>
    <mergeCell ref="AH1616:AH1618"/>
    <mergeCell ref="AF1616:AF1618"/>
    <mergeCell ref="AF1555:AF1557"/>
    <mergeCell ref="AF1548:AF1551"/>
    <mergeCell ref="AG1555:AG1557"/>
    <mergeCell ref="AG1564:AG1566"/>
    <mergeCell ref="AC1552:AC1554"/>
    <mergeCell ref="AD1552:AD1554"/>
    <mergeCell ref="AI1587:AI1589"/>
    <mergeCell ref="AF1581:AF1583"/>
    <mergeCell ref="AG1581:AG1583"/>
    <mergeCell ref="AE1603:AE1605"/>
    <mergeCell ref="AF1603:AF1605"/>
    <mergeCell ref="AE1596:AE1599"/>
    <mergeCell ref="AJ1587:AJ1589"/>
    <mergeCell ref="AJ1581:AJ1583"/>
    <mergeCell ref="AB1552:AB1554"/>
    <mergeCell ref="AJ1548:AJ1551"/>
    <mergeCell ref="AF1561:AF1563"/>
    <mergeCell ref="AG1561:AG1563"/>
    <mergeCell ref="AH1561:AH1563"/>
    <mergeCell ref="Y1584:Y1586"/>
    <mergeCell ref="W1558:W1560"/>
    <mergeCell ref="X1558:X1560"/>
    <mergeCell ref="Y1558:Y1560"/>
    <mergeCell ref="Z1558:Z1560"/>
    <mergeCell ref="AA1558:AA1560"/>
    <mergeCell ref="AB1558:AB1560"/>
    <mergeCell ref="AD1577:AD1580"/>
    <mergeCell ref="AE1577:AE1580"/>
    <mergeCell ref="AI1584:AI1586"/>
    <mergeCell ref="AI1577:AI1580"/>
    <mergeCell ref="AJ1577:AJ1580"/>
    <mergeCell ref="AD1593:AD1595"/>
    <mergeCell ref="AH1555:AH1557"/>
    <mergeCell ref="AH1552:AH1554"/>
    <mergeCell ref="AC1548:AC1551"/>
    <mergeCell ref="AD1548:AD1551"/>
    <mergeCell ref="AD1558:AD1560"/>
    <mergeCell ref="AJ1564:AJ1566"/>
    <mergeCell ref="AI1558:AI1560"/>
    <mergeCell ref="AI1555:AI1557"/>
    <mergeCell ref="AJ1616:AJ1618"/>
    <mergeCell ref="AC1581:AC1583"/>
    <mergeCell ref="AC1584:AC1586"/>
    <mergeCell ref="AD1584:AD1586"/>
    <mergeCell ref="AB1587:AB1589"/>
    <mergeCell ref="AJ1596:AJ1599"/>
    <mergeCell ref="AI1593:AI1595"/>
    <mergeCell ref="AF1596:AF1599"/>
    <mergeCell ref="AG1596:AG1599"/>
    <mergeCell ref="AH1596:AH1599"/>
    <mergeCell ref="AE1587:AE1589"/>
    <mergeCell ref="AE1581:AE1583"/>
    <mergeCell ref="AH1587:AH1589"/>
    <mergeCell ref="AG1600:AG1602"/>
    <mergeCell ref="AC1558:AC1560"/>
    <mergeCell ref="AJ1561:AJ1563"/>
    <mergeCell ref="AG1548:AG1551"/>
    <mergeCell ref="AC1555:AC1557"/>
    <mergeCell ref="AD1555:AD1557"/>
    <mergeCell ref="F1536:F1538"/>
    <mergeCell ref="E1596:E1599"/>
    <mergeCell ref="AH1536:AH1538"/>
    <mergeCell ref="AI1548:AI1550"/>
    <mergeCell ref="AI1530:AI1532"/>
    <mergeCell ref="AI1545:AI1547"/>
    <mergeCell ref="AI1498:AI1501"/>
    <mergeCell ref="S1542:S1544"/>
    <mergeCell ref="AD1536:AD1538"/>
    <mergeCell ref="AE1536:AE1538"/>
    <mergeCell ref="AH1539:AH1541"/>
    <mergeCell ref="T1542:T1544"/>
    <mergeCell ref="AH1502:AH1503"/>
    <mergeCell ref="S1530:S1532"/>
    <mergeCell ref="S1536:S1538"/>
    <mergeCell ref="T1536:T1538"/>
    <mergeCell ref="U1536:U1538"/>
    <mergeCell ref="P1555:P1557"/>
    <mergeCell ref="Q1555:Q1557"/>
    <mergeCell ref="AH1542:AH1544"/>
    <mergeCell ref="W1542:W1544"/>
    <mergeCell ref="AC1542:AC1544"/>
    <mergeCell ref="W1548:W1551"/>
    <mergeCell ref="X1548:X1551"/>
    <mergeCell ref="AH1590:AH1592"/>
    <mergeCell ref="AH1593:AH1595"/>
    <mergeCell ref="N1539:N1541"/>
    <mergeCell ref="O1539:O1541"/>
    <mergeCell ref="P1539:P1541"/>
    <mergeCell ref="I1545:I1547"/>
    <mergeCell ref="N1545:N1547"/>
    <mergeCell ref="O1545:O1547"/>
    <mergeCell ref="P1545:P1547"/>
    <mergeCell ref="Q1545:Q1547"/>
    <mergeCell ref="R1545:R1547"/>
    <mergeCell ref="R1548:R1551"/>
    <mergeCell ref="S1552:S1554"/>
    <mergeCell ref="T1552:T1554"/>
    <mergeCell ref="U1552:U1554"/>
    <mergeCell ref="T1561:T1563"/>
    <mergeCell ref="U1561:U1563"/>
    <mergeCell ref="V1542:V1544"/>
    <mergeCell ref="G1561:G1563"/>
    <mergeCell ref="P1561:P1563"/>
    <mergeCell ref="Q1561:Q1563"/>
    <mergeCell ref="R1561:R1563"/>
    <mergeCell ref="S1561:S1563"/>
    <mergeCell ref="G1498:G1501"/>
    <mergeCell ref="R1564:R1566"/>
    <mergeCell ref="W1577:W1580"/>
    <mergeCell ref="S1533:S1535"/>
    <mergeCell ref="O1577:O1580"/>
    <mergeCell ref="P1577:P1580"/>
    <mergeCell ref="N1552:N1554"/>
    <mergeCell ref="AI1539:AI1541"/>
    <mergeCell ref="AG1545:AG1547"/>
    <mergeCell ref="AE1555:AE1557"/>
    <mergeCell ref="Y1504:Y1507"/>
    <mergeCell ref="S1504:S1507"/>
    <mergeCell ref="T1530:T1532"/>
    <mergeCell ref="Z1498:Z1501"/>
    <mergeCell ref="AA1498:AA1501"/>
    <mergeCell ref="AB1498:AB1501"/>
    <mergeCell ref="AC1536:AC1538"/>
    <mergeCell ref="W1495:W1497"/>
    <mergeCell ref="X1495:X1497"/>
    <mergeCell ref="AC1498:AC1501"/>
    <mergeCell ref="X1539:X1541"/>
    <mergeCell ref="Y1533:Y1535"/>
    <mergeCell ref="S1555:S1557"/>
    <mergeCell ref="AD1498:AD1501"/>
    <mergeCell ref="AD1545:AD1547"/>
    <mergeCell ref="AD1567:AD1570"/>
    <mergeCell ref="AE1567:AE1570"/>
    <mergeCell ref="T1555:T1557"/>
    <mergeCell ref="T1567:T1570"/>
    <mergeCell ref="W1539:W1541"/>
    <mergeCell ref="V1539:V1541"/>
    <mergeCell ref="AC1533:AC1535"/>
    <mergeCell ref="AA1504:AA1507"/>
    <mergeCell ref="AB1504:AB1507"/>
    <mergeCell ref="AC1504:AC1507"/>
    <mergeCell ref="O1498:O1501"/>
    <mergeCell ref="P1498:P1501"/>
    <mergeCell ref="O1536:O1538"/>
    <mergeCell ref="V1536:V1538"/>
    <mergeCell ref="Z1536:Z1538"/>
    <mergeCell ref="AA1536:AA1538"/>
    <mergeCell ref="AE1561:AE1563"/>
    <mergeCell ref="AE1552:AE1554"/>
    <mergeCell ref="AE1533:AE1535"/>
    <mergeCell ref="V1567:V1570"/>
    <mergeCell ref="X1511:X1513"/>
    <mergeCell ref="Y1511:Y1513"/>
    <mergeCell ref="Z1511:Z1513"/>
    <mergeCell ref="AA1511:AA1513"/>
    <mergeCell ref="AB1511:AB1513"/>
    <mergeCell ref="V1514:V1516"/>
    <mergeCell ref="W1514:W1516"/>
    <mergeCell ref="X1514:X1516"/>
    <mergeCell ref="Y1514:Y1516"/>
    <mergeCell ref="Z1514:Z1516"/>
    <mergeCell ref="AA1514:AA1516"/>
    <mergeCell ref="AB1514:AB1516"/>
    <mergeCell ref="AC1514:AC1516"/>
    <mergeCell ref="AD1514:AD1516"/>
    <mergeCell ref="AE1514:AE1516"/>
    <mergeCell ref="AE1558:AE1560"/>
    <mergeCell ref="AC1539:AC1541"/>
    <mergeCell ref="R1508:R1510"/>
    <mergeCell ref="R1504:R1507"/>
    <mergeCell ref="AA1508:AA1510"/>
    <mergeCell ref="Z1508:Z1510"/>
    <mergeCell ref="AE1545:AE1547"/>
    <mergeCell ref="X1536:X1538"/>
    <mergeCell ref="Y1536:Y1538"/>
    <mergeCell ref="R1542:R1544"/>
    <mergeCell ref="O1530:O1532"/>
    <mergeCell ref="O1543:O1544"/>
    <mergeCell ref="V1552:V1554"/>
    <mergeCell ref="W1552:W1554"/>
    <mergeCell ref="R1555:R1557"/>
    <mergeCell ref="O1555:O1557"/>
    <mergeCell ref="T1558:T1560"/>
    <mergeCell ref="X1414:X1416"/>
    <mergeCell ref="W1372:W1373"/>
    <mergeCell ref="X1372:X1373"/>
    <mergeCell ref="Z1466:Z1469"/>
    <mergeCell ref="AG1502:AG1503"/>
    <mergeCell ref="O1470:O1472"/>
    <mergeCell ref="Q1466:Q1469"/>
    <mergeCell ref="R1466:R1469"/>
    <mergeCell ref="Q1470:Q1472"/>
    <mergeCell ref="AA1492:AA1494"/>
    <mergeCell ref="X1486:X1488"/>
    <mergeCell ref="Y1486:Y1488"/>
    <mergeCell ref="Z1486:Z1488"/>
    <mergeCell ref="AA1486:AA1488"/>
    <mergeCell ref="Q1495:Q1497"/>
    <mergeCell ref="P1508:P1510"/>
    <mergeCell ref="R1511:R1513"/>
    <mergeCell ref="R1533:R1535"/>
    <mergeCell ref="AC1447:AC1449"/>
    <mergeCell ref="P1530:P1532"/>
    <mergeCell ref="T1508:T1510"/>
    <mergeCell ref="W1508:W1510"/>
    <mergeCell ref="R1498:R1501"/>
    <mergeCell ref="W1460:W1462"/>
    <mergeCell ref="T1489:T1491"/>
    <mergeCell ref="U1489:U1491"/>
    <mergeCell ref="AE1504:AE1507"/>
    <mergeCell ref="O1533:O1535"/>
    <mergeCell ref="P1533:P1535"/>
    <mergeCell ref="O1495:O1497"/>
    <mergeCell ref="P1495:P1497"/>
    <mergeCell ref="R1477:R1479"/>
    <mergeCell ref="U1530:U1532"/>
    <mergeCell ref="AC1511:AC1513"/>
    <mergeCell ref="AE1492:AE1494"/>
    <mergeCell ref="O1489:O1491"/>
    <mergeCell ref="AF1504:AF1507"/>
    <mergeCell ref="Z1533:Z1535"/>
    <mergeCell ref="AA1533:AA1535"/>
    <mergeCell ref="AD1530:AD1532"/>
    <mergeCell ref="T1504:T1507"/>
    <mergeCell ref="U1508:U1510"/>
    <mergeCell ref="W1504:W1507"/>
    <mergeCell ref="R1495:R1497"/>
    <mergeCell ref="Z1473:Z1474"/>
    <mergeCell ref="X1473:X1474"/>
    <mergeCell ref="AC1473:AC1474"/>
    <mergeCell ref="AD1473:AD1474"/>
    <mergeCell ref="AG1520:AG1522"/>
    <mergeCell ref="AD1480:AD1482"/>
    <mergeCell ref="AE1480:AE1482"/>
    <mergeCell ref="AF1466:AF1469"/>
    <mergeCell ref="P1480:P1482"/>
    <mergeCell ref="Q1480:Q1482"/>
    <mergeCell ref="R1489:R1491"/>
    <mergeCell ref="U1495:U1497"/>
    <mergeCell ref="O1480:O1482"/>
    <mergeCell ref="O1504:O1507"/>
    <mergeCell ref="Z1492:Z1494"/>
    <mergeCell ref="T1502:T1503"/>
    <mergeCell ref="R1480:R1482"/>
    <mergeCell ref="V1463:V1465"/>
    <mergeCell ref="Q1498:Q1501"/>
    <mergeCell ref="Y1492:Y1494"/>
    <mergeCell ref="U1427:U1429"/>
    <mergeCell ref="AB1424:AB1426"/>
    <mergeCell ref="R1430:R1433"/>
    <mergeCell ref="U1440:U1443"/>
    <mergeCell ref="V1440:V1443"/>
    <mergeCell ref="W1440:W1443"/>
    <mergeCell ref="T1427:T1429"/>
    <mergeCell ref="W1437:W1439"/>
    <mergeCell ref="X1437:X1439"/>
    <mergeCell ref="Y1437:Y1439"/>
    <mergeCell ref="Z1437:Z1439"/>
    <mergeCell ref="AA1437:AA1439"/>
    <mergeCell ref="AB1437:AB1439"/>
    <mergeCell ref="R1434:R1436"/>
    <mergeCell ref="R1437:R1439"/>
    <mergeCell ref="V1437:V1439"/>
    <mergeCell ref="AB1460:AB1462"/>
    <mergeCell ref="AA1466:AA1469"/>
    <mergeCell ref="Z1434:Z1436"/>
    <mergeCell ref="T1457:T1459"/>
    <mergeCell ref="AB1473:AB1474"/>
    <mergeCell ref="W1475:W1476"/>
    <mergeCell ref="P1453:P1456"/>
    <mergeCell ref="Q1453:Q1456"/>
    <mergeCell ref="R1453:R1456"/>
    <mergeCell ref="S1457:S1459"/>
    <mergeCell ref="Z1470:Z1472"/>
    <mergeCell ref="P1457:P1459"/>
    <mergeCell ref="Q1457:Q1459"/>
    <mergeCell ref="AA1440:AA1443"/>
    <mergeCell ref="AB1440:AB1443"/>
    <mergeCell ref="Y1444:Y1446"/>
    <mergeCell ref="X1447:X1449"/>
    <mergeCell ref="Y1447:Y1449"/>
    <mergeCell ref="AA1430:AA1433"/>
    <mergeCell ref="Z1440:Z1443"/>
    <mergeCell ref="Y1421:Y1423"/>
    <mergeCell ref="Z1421:Z1423"/>
    <mergeCell ref="AA1421:AA1423"/>
    <mergeCell ref="W1417:W1420"/>
    <mergeCell ref="U1434:U1436"/>
    <mergeCell ref="V1434:V1436"/>
    <mergeCell ref="R1447:R1449"/>
    <mergeCell ref="S1447:S1449"/>
    <mergeCell ref="T1473:T1474"/>
    <mergeCell ref="H1403:H1406"/>
    <mergeCell ref="M1475:M1476"/>
    <mergeCell ref="I1421:I1423"/>
    <mergeCell ref="N1577:N1580"/>
    <mergeCell ref="S1577:S1580"/>
    <mergeCell ref="T1577:T1580"/>
    <mergeCell ref="U1577:U1580"/>
    <mergeCell ref="Q1552:Q1554"/>
    <mergeCell ref="R1552:R1554"/>
    <mergeCell ref="N1475:N1476"/>
    <mergeCell ref="R1577:R1580"/>
    <mergeCell ref="Z1577:Z1580"/>
    <mergeCell ref="AA1552:AA1554"/>
    <mergeCell ref="S1489:S1491"/>
    <mergeCell ref="O1477:O1479"/>
    <mergeCell ref="H1483:H1485"/>
    <mergeCell ref="I1480:I1482"/>
    <mergeCell ref="I1530:I1532"/>
    <mergeCell ref="AA1548:AA1551"/>
    <mergeCell ref="L1475:L1476"/>
    <mergeCell ref="H1561:H1563"/>
    <mergeCell ref="I1561:I1563"/>
    <mergeCell ref="N1561:N1563"/>
    <mergeCell ref="O1561:O1563"/>
    <mergeCell ref="I1533:I1535"/>
    <mergeCell ref="N1533:N1535"/>
    <mergeCell ref="W1545:W1547"/>
    <mergeCell ref="X1545:X1547"/>
    <mergeCell ref="Q1533:Q1535"/>
    <mergeCell ref="X1492:X1494"/>
    <mergeCell ref="Q1558:Q1560"/>
    <mergeCell ref="S1495:S1497"/>
    <mergeCell ref="T1495:T1497"/>
    <mergeCell ref="R1530:R1532"/>
    <mergeCell ref="V1457:V1459"/>
    <mergeCell ref="U1486:U1488"/>
    <mergeCell ref="T1483:T1485"/>
    <mergeCell ref="P1504:P1507"/>
    <mergeCell ref="Q1504:Q1507"/>
    <mergeCell ref="W1536:W1538"/>
    <mergeCell ref="O1492:O1494"/>
    <mergeCell ref="P1492:P1494"/>
    <mergeCell ref="Q1492:Q1494"/>
    <mergeCell ref="H1489:H1491"/>
    <mergeCell ref="H1480:H1482"/>
    <mergeCell ref="S1545:S1547"/>
    <mergeCell ref="T1545:T1547"/>
    <mergeCell ref="U1545:U1547"/>
    <mergeCell ref="S1480:S1482"/>
    <mergeCell ref="I1495:I1497"/>
    <mergeCell ref="N1558:N1560"/>
    <mergeCell ref="O1558:O1560"/>
    <mergeCell ref="H1542:H1544"/>
    <mergeCell ref="I1542:I1544"/>
    <mergeCell ref="N1542:N1544"/>
    <mergeCell ref="S1508:S1510"/>
    <mergeCell ref="V1508:V1510"/>
    <mergeCell ref="Y1480:Y1482"/>
    <mergeCell ref="P1475:P1476"/>
    <mergeCell ref="I1539:I1541"/>
    <mergeCell ref="N1530:N1532"/>
    <mergeCell ref="I1555:I1557"/>
    <mergeCell ref="AJ1450:AJ1452"/>
    <mergeCell ref="R1483:R1485"/>
    <mergeCell ref="AA1463:AA1465"/>
    <mergeCell ref="X1463:X1465"/>
    <mergeCell ref="Q1460:Q1462"/>
    <mergeCell ref="P1463:P1465"/>
    <mergeCell ref="Q1463:Q1465"/>
    <mergeCell ref="T1480:T1482"/>
    <mergeCell ref="U1480:U1482"/>
    <mergeCell ref="V1480:V1482"/>
    <mergeCell ref="W1480:W1482"/>
    <mergeCell ref="X1480:X1482"/>
    <mergeCell ref="O1473:O1474"/>
    <mergeCell ref="O1463:O1465"/>
    <mergeCell ref="O1466:O1469"/>
    <mergeCell ref="R1486:R1488"/>
    <mergeCell ref="N1473:N1474"/>
    <mergeCell ref="N1463:N1465"/>
    <mergeCell ref="N1466:N1469"/>
    <mergeCell ref="AB1430:AB1433"/>
    <mergeCell ref="AH1427:AH1429"/>
    <mergeCell ref="AH1440:AH1443"/>
    <mergeCell ref="Q1434:Q1436"/>
    <mergeCell ref="N1453:N1456"/>
    <mergeCell ref="O1453:O1456"/>
    <mergeCell ref="AB1475:AB1476"/>
    <mergeCell ref="Z1457:Z1459"/>
    <mergeCell ref="AE1457:AE1459"/>
    <mergeCell ref="Q1437:Q1439"/>
    <mergeCell ref="S1437:S1439"/>
    <mergeCell ref="AI1437:AI1439"/>
    <mergeCell ref="AF1480:AF1482"/>
    <mergeCell ref="AG1480:AG1482"/>
    <mergeCell ref="AD1444:AD1446"/>
    <mergeCell ref="AJ1460:AJ1462"/>
    <mergeCell ref="AJ1463:AJ1465"/>
    <mergeCell ref="AJ1466:AJ1469"/>
    <mergeCell ref="Z1453:Z1456"/>
    <mergeCell ref="Z1444:Z1446"/>
    <mergeCell ref="X1444:X1446"/>
    <mergeCell ref="X1460:X1462"/>
    <mergeCell ref="W1447:W1449"/>
    <mergeCell ref="X1466:X1469"/>
    <mergeCell ref="Q1447:Q1449"/>
    <mergeCell ref="AB1486:AB1488"/>
    <mergeCell ref="S1483:S1485"/>
    <mergeCell ref="W1434:W1436"/>
    <mergeCell ref="P1483:P1485"/>
    <mergeCell ref="W1470:W1472"/>
    <mergeCell ref="O1475:O1476"/>
    <mergeCell ref="O1457:O1459"/>
    <mergeCell ref="S1486:S1488"/>
    <mergeCell ref="W1486:W1488"/>
    <mergeCell ref="W1483:W1485"/>
    <mergeCell ref="U1477:U1479"/>
    <mergeCell ref="AH1430:AH1433"/>
    <mergeCell ref="Y1457:Y1459"/>
    <mergeCell ref="AI1477:AI1479"/>
    <mergeCell ref="AI1466:AI1469"/>
    <mergeCell ref="AH1460:AH1462"/>
    <mergeCell ref="AH1434:AH1436"/>
    <mergeCell ref="N1457:N1459"/>
    <mergeCell ref="AH1486:AH1488"/>
    <mergeCell ref="AC1444:AC1446"/>
    <mergeCell ref="T1447:T1449"/>
    <mergeCell ref="AI1403:AI1406"/>
    <mergeCell ref="AG1403:AG1406"/>
    <mergeCell ref="AE1414:AE1416"/>
    <mergeCell ref="AF1414:AF1416"/>
    <mergeCell ref="AA1397:AA1399"/>
    <mergeCell ref="Y1427:Y1429"/>
    <mergeCell ref="Z1427:Z1429"/>
    <mergeCell ref="AF1427:AF1429"/>
    <mergeCell ref="Y1475:Y1476"/>
    <mergeCell ref="Z1475:Z1476"/>
    <mergeCell ref="AA1475:AA1476"/>
    <mergeCell ref="AH1475:AH1476"/>
    <mergeCell ref="E1480:E1482"/>
    <mergeCell ref="F1480:F1482"/>
    <mergeCell ref="F1427:F1429"/>
    <mergeCell ref="G1427:G1429"/>
    <mergeCell ref="U1473:U1474"/>
    <mergeCell ref="X1475:X1476"/>
    <mergeCell ref="S1473:S1474"/>
    <mergeCell ref="S1475:S1476"/>
    <mergeCell ref="S1477:S1479"/>
    <mergeCell ref="T1466:T1469"/>
    <mergeCell ref="U1466:U1469"/>
    <mergeCell ref="T1477:T1479"/>
    <mergeCell ref="U1460:U1462"/>
    <mergeCell ref="V1460:V1462"/>
    <mergeCell ref="AA1470:AA1472"/>
    <mergeCell ref="AB1470:AB1472"/>
    <mergeCell ref="AE1444:AE1446"/>
    <mergeCell ref="AD1457:AD1459"/>
    <mergeCell ref="AF1437:AF1439"/>
    <mergeCell ref="AD1475:AD1476"/>
    <mergeCell ref="AA1473:AA1474"/>
    <mergeCell ref="U1470:U1472"/>
    <mergeCell ref="AA1444:AA1446"/>
    <mergeCell ref="AA1460:AA1462"/>
    <mergeCell ref="V1466:V1469"/>
    <mergeCell ref="T1470:T1472"/>
    <mergeCell ref="V1475:V1476"/>
    <mergeCell ref="I1473:I1474"/>
    <mergeCell ref="R1470:R1472"/>
    <mergeCell ref="AC1434:AC1436"/>
    <mergeCell ref="AB1444:AB1446"/>
    <mergeCell ref="R1457:R1459"/>
    <mergeCell ref="T1463:T1465"/>
    <mergeCell ref="U1463:U1465"/>
    <mergeCell ref="Y1460:Y1462"/>
    <mergeCell ref="AH1421:AH1423"/>
    <mergeCell ref="H1434:H1436"/>
    <mergeCell ref="R1427:R1429"/>
    <mergeCell ref="U1447:U1449"/>
    <mergeCell ref="V1447:V1449"/>
    <mergeCell ref="AA1450:AA1452"/>
    <mergeCell ref="AB1450:AB1452"/>
    <mergeCell ref="AC1450:AC1452"/>
    <mergeCell ref="AC1421:AC1423"/>
    <mergeCell ref="AD1424:AD1426"/>
    <mergeCell ref="AD1466:AD1469"/>
    <mergeCell ref="AE1466:AE1469"/>
    <mergeCell ref="F1450:F1452"/>
    <mergeCell ref="G1430:G1433"/>
    <mergeCell ref="G1434:G1436"/>
    <mergeCell ref="T1437:T1439"/>
    <mergeCell ref="X1483:X1485"/>
    <mergeCell ref="AC1483:AC1485"/>
    <mergeCell ref="AD1483:AD1485"/>
    <mergeCell ref="AH1444:AH1446"/>
    <mergeCell ref="AC1577:AC1580"/>
    <mergeCell ref="AH1477:AH1479"/>
    <mergeCell ref="AH1466:AH1469"/>
    <mergeCell ref="AH1470:AH1472"/>
    <mergeCell ref="AI1470:AI1472"/>
    <mergeCell ref="AI1473:AI1474"/>
    <mergeCell ref="AF1483:AF1485"/>
    <mergeCell ref="X1542:X1544"/>
    <mergeCell ref="Z1542:Z1544"/>
    <mergeCell ref="AE1511:AE1513"/>
    <mergeCell ref="AF1511:AF1513"/>
    <mergeCell ref="AI1596:AI1599"/>
    <mergeCell ref="X1552:X1554"/>
    <mergeCell ref="Y1552:Y1554"/>
    <mergeCell ref="Z1552:Z1554"/>
    <mergeCell ref="AF1457:AF1459"/>
    <mergeCell ref="X1567:X1570"/>
    <mergeCell ref="Y1567:Y1569"/>
    <mergeCell ref="Z1567:Z1570"/>
    <mergeCell ref="Z1548:Z1551"/>
    <mergeCell ref="AH1504:AH1507"/>
    <mergeCell ref="AH1498:AH1501"/>
    <mergeCell ref="Z1555:Z1557"/>
    <mergeCell ref="AA1555:AA1557"/>
    <mergeCell ref="AB1555:AB1557"/>
    <mergeCell ref="AH1480:AH1482"/>
    <mergeCell ref="AH1548:AH1550"/>
    <mergeCell ref="AH1530:AH1532"/>
    <mergeCell ref="AH1533:AH1535"/>
    <mergeCell ref="AH1567:AH1569"/>
    <mergeCell ref="AI1581:AI1583"/>
    <mergeCell ref="Y1581:Y1583"/>
    <mergeCell ref="Z1581:Z1583"/>
    <mergeCell ref="AB1581:AB1583"/>
    <mergeCell ref="X1584:X1586"/>
    <mergeCell ref="AI1480:AI1482"/>
    <mergeCell ref="AD1486:AD1488"/>
    <mergeCell ref="Y1483:Y1485"/>
    <mergeCell ref="Z1483:Z1485"/>
    <mergeCell ref="AA1483:AA1485"/>
    <mergeCell ref="AB1483:AB1485"/>
    <mergeCell ref="AG1533:AG1535"/>
    <mergeCell ref="AG1486:AG1488"/>
    <mergeCell ref="Y1453:Y1456"/>
    <mergeCell ref="AB1533:AB1535"/>
    <mergeCell ref="AB1502:AB1503"/>
    <mergeCell ref="AF1508:AF1510"/>
    <mergeCell ref="AE1508:AE1510"/>
    <mergeCell ref="AD1508:AD1510"/>
    <mergeCell ref="AC1508:AC1510"/>
    <mergeCell ref="AB1508:AB1510"/>
    <mergeCell ref="AE1539:AE1541"/>
    <mergeCell ref="AD1533:AD1535"/>
    <mergeCell ref="AD1489:AD1491"/>
    <mergeCell ref="AD1539:AD1541"/>
    <mergeCell ref="AC1545:AC1547"/>
    <mergeCell ref="AE1463:AE1465"/>
    <mergeCell ref="AF1463:AF1465"/>
    <mergeCell ref="AG1463:AG1465"/>
    <mergeCell ref="AB1539:AB1541"/>
    <mergeCell ref="AB1577:AB1580"/>
    <mergeCell ref="S1581:S1583"/>
    <mergeCell ref="AG1577:AG1580"/>
    <mergeCell ref="AF1539:AF1541"/>
    <mergeCell ref="U1542:U1544"/>
    <mergeCell ref="AA1545:AA1547"/>
    <mergeCell ref="U1567:U1570"/>
    <mergeCell ref="AA1567:AA1570"/>
    <mergeCell ref="AB1567:AB1569"/>
    <mergeCell ref="AC1567:AC1570"/>
    <mergeCell ref="U1555:U1557"/>
    <mergeCell ref="AC1502:AC1503"/>
    <mergeCell ref="AA1542:AA1544"/>
    <mergeCell ref="AD1502:AD1503"/>
    <mergeCell ref="V1555:V1557"/>
    <mergeCell ref="W1555:W1557"/>
    <mergeCell ref="X1555:X1557"/>
    <mergeCell ref="Y1555:Y1557"/>
    <mergeCell ref="AF1577:AF1580"/>
    <mergeCell ref="AE1584:AE1586"/>
    <mergeCell ref="AF1558:AF1560"/>
    <mergeCell ref="AG1558:AG1560"/>
    <mergeCell ref="AH1637:AH1639"/>
    <mergeCell ref="AI1637:AI1639"/>
    <mergeCell ref="AF1650:AF1652"/>
    <mergeCell ref="AB1643:AB1646"/>
    <mergeCell ref="AH1619:AH1622"/>
    <mergeCell ref="AI1619:AI1622"/>
    <mergeCell ref="AI1561:AI1563"/>
    <mergeCell ref="AH1581:AH1583"/>
    <mergeCell ref="AF1593:AF1595"/>
    <mergeCell ref="AG1593:AG1595"/>
    <mergeCell ref="AI1616:AI1618"/>
    <mergeCell ref="AB1619:AB1622"/>
    <mergeCell ref="AC1619:AC1622"/>
    <mergeCell ref="AE1610:AE1612"/>
    <mergeCell ref="AF1610:AF1612"/>
    <mergeCell ref="U1533:U1535"/>
    <mergeCell ref="V1533:V1535"/>
    <mergeCell ref="U1504:U1507"/>
    <mergeCell ref="AH1558:AH1560"/>
    <mergeCell ref="Z1502:Z1503"/>
    <mergeCell ref="AH1577:AH1580"/>
    <mergeCell ref="AB1536:AB1538"/>
    <mergeCell ref="AA1564:AA1566"/>
    <mergeCell ref="Y1571:Y1573"/>
    <mergeCell ref="Z1571:Z1573"/>
    <mergeCell ref="AA1571:AA1573"/>
    <mergeCell ref="AB1571:AB1573"/>
    <mergeCell ref="AC1571:AC1573"/>
    <mergeCell ref="AD1571:AD1573"/>
    <mergeCell ref="AE1571:AE1573"/>
    <mergeCell ref="AH1650:AH1652"/>
    <mergeCell ref="AI1650:AI1652"/>
    <mergeCell ref="AF1530:AF1532"/>
    <mergeCell ref="AG1530:AG1532"/>
    <mergeCell ref="AG1539:AG1541"/>
    <mergeCell ref="AG1542:AG1544"/>
    <mergeCell ref="AF1533:AF1535"/>
    <mergeCell ref="AF1514:AF1516"/>
    <mergeCell ref="AG1514:AG1516"/>
    <mergeCell ref="AF1545:AF1547"/>
    <mergeCell ref="AF1536:AF1538"/>
    <mergeCell ref="AG1536:AG1538"/>
    <mergeCell ref="AA1561:AA1563"/>
    <mergeCell ref="S1667:S1669"/>
    <mergeCell ref="T1667:T1669"/>
    <mergeCell ref="U1667:U1669"/>
    <mergeCell ref="V1667:V1669"/>
    <mergeCell ref="W1667:W1669"/>
    <mergeCell ref="X1667:X1669"/>
    <mergeCell ref="Y1667:Y1669"/>
    <mergeCell ref="Z1667:Z1669"/>
    <mergeCell ref="AA1667:AA1669"/>
    <mergeCell ref="AB1667:AB1669"/>
    <mergeCell ref="AC1667:AC1669"/>
    <mergeCell ref="AD1667:AD1669"/>
    <mergeCell ref="AE1667:AE1669"/>
    <mergeCell ref="AF1667:AF1669"/>
    <mergeCell ref="AG1667:AG1669"/>
    <mergeCell ref="W1674:W1676"/>
    <mergeCell ref="X1674:X1676"/>
    <mergeCell ref="Y1674:Y1676"/>
    <mergeCell ref="Z1674:Z1676"/>
    <mergeCell ref="AA1674:AA1676"/>
    <mergeCell ref="AB1674:AB1676"/>
    <mergeCell ref="AC1674:AC1676"/>
    <mergeCell ref="AD1674:AD1676"/>
    <mergeCell ref="AE1674:AE1676"/>
    <mergeCell ref="AF1674:AF1676"/>
    <mergeCell ref="AG1674:AG1676"/>
    <mergeCell ref="U1558:U1560"/>
    <mergeCell ref="AF1520:AF1522"/>
    <mergeCell ref="U1593:U1595"/>
    <mergeCell ref="T1571:T1573"/>
    <mergeCell ref="U1571:U1573"/>
    <mergeCell ref="AG1650:AG1652"/>
    <mergeCell ref="S1653:S1655"/>
    <mergeCell ref="U1650:U1652"/>
    <mergeCell ref="T1596:T1599"/>
    <mergeCell ref="AG1610:AG1612"/>
    <mergeCell ref="AH1674:AH1676"/>
    <mergeCell ref="AI1674:AI1676"/>
    <mergeCell ref="AI1564:AI1566"/>
    <mergeCell ref="AH1564:AH1566"/>
    <mergeCell ref="P1674:P1676"/>
    <mergeCell ref="Q1674:Q1676"/>
    <mergeCell ref="R1674:R1676"/>
    <mergeCell ref="S1674:S1676"/>
    <mergeCell ref="AI1647:AI1649"/>
    <mergeCell ref="V1650:V1652"/>
    <mergeCell ref="W1650:W1652"/>
    <mergeCell ref="X1650:X1652"/>
    <mergeCell ref="Y1650:Y1652"/>
    <mergeCell ref="Z1650:Z1652"/>
    <mergeCell ref="AA1650:AA1652"/>
    <mergeCell ref="AB1650:AB1652"/>
    <mergeCell ref="AC1650:AC1652"/>
    <mergeCell ref="AD1650:AD1652"/>
    <mergeCell ref="S1650:S1652"/>
    <mergeCell ref="AD1637:AD1639"/>
    <mergeCell ref="AE1637:AE1639"/>
    <mergeCell ref="X1640:X1642"/>
    <mergeCell ref="Y1640:Y1642"/>
    <mergeCell ref="Z1640:Z1642"/>
    <mergeCell ref="X1603:X1605"/>
    <mergeCell ref="T1650:T1652"/>
    <mergeCell ref="V1647:V1649"/>
    <mergeCell ref="W1647:W1649"/>
    <mergeCell ref="X1647:X1649"/>
    <mergeCell ref="Y1647:Y1649"/>
    <mergeCell ref="P1647:P1649"/>
    <mergeCell ref="AG1656:AG1658"/>
    <mergeCell ref="P1656:P1658"/>
    <mergeCell ref="V1577:V1580"/>
    <mergeCell ref="AF1567:AF1570"/>
    <mergeCell ref="AG1567:AG1570"/>
    <mergeCell ref="AA1577:AA1580"/>
    <mergeCell ref="P1653:P1655"/>
    <mergeCell ref="Q1653:Q1655"/>
    <mergeCell ref="R1653:R1655"/>
    <mergeCell ref="AH1626:AH1629"/>
    <mergeCell ref="AI1626:AI1629"/>
    <mergeCell ref="AH1610:AH1612"/>
    <mergeCell ref="AI1610:AI1612"/>
    <mergeCell ref="AI1131:AI1134"/>
    <mergeCell ref="AE1115:AE1118"/>
    <mergeCell ref="Y1097:Y1099"/>
    <mergeCell ref="AJ1154:AJ1156"/>
    <mergeCell ref="AJ1135:AJ1137"/>
    <mergeCell ref="AH1242:AH1244"/>
    <mergeCell ref="AJ1205:AJ1207"/>
    <mergeCell ref="AH1208:AH1210"/>
    <mergeCell ref="AH1218:AH1221"/>
    <mergeCell ref="Z1218:Z1221"/>
    <mergeCell ref="AA1218:AA1221"/>
    <mergeCell ref="AB1218:AB1221"/>
    <mergeCell ref="AC1214:AC1217"/>
    <mergeCell ref="AD1214:AD1217"/>
    <mergeCell ref="AE1214:AE1217"/>
    <mergeCell ref="AF1214:AF1217"/>
    <mergeCell ref="AG1214:AG1217"/>
    <mergeCell ref="AJ1218:AJ1221"/>
    <mergeCell ref="AC1208:AC1210"/>
    <mergeCell ref="Y1242:Y1244"/>
    <mergeCell ref="Z1242:Z1244"/>
    <mergeCell ref="AF1242:AF1244"/>
    <mergeCell ref="AF1229:AF1231"/>
    <mergeCell ref="AG1229:AG1231"/>
    <mergeCell ref="AH1229:AH1231"/>
    <mergeCell ref="AH1232:AH1234"/>
    <mergeCell ref="AD1239:AD1241"/>
    <mergeCell ref="AJ1193:AJ1195"/>
    <mergeCell ref="AJ1189:AJ1192"/>
    <mergeCell ref="AJ1112:AJ1114"/>
    <mergeCell ref="AJ1229:AJ1231"/>
    <mergeCell ref="AF1226:AF1228"/>
    <mergeCell ref="AD1242:AD1244"/>
    <mergeCell ref="AC1229:AC1231"/>
    <mergeCell ref="AD1229:AD1231"/>
    <mergeCell ref="AH1186:AH1188"/>
    <mergeCell ref="AI1154:AI1156"/>
    <mergeCell ref="AH1138:AH1140"/>
    <mergeCell ref="AI1138:AI1140"/>
    <mergeCell ref="AH1154:AH1156"/>
    <mergeCell ref="AI1189:AI1192"/>
    <mergeCell ref="AI1176:AI1179"/>
    <mergeCell ref="AI1180:AI1182"/>
    <mergeCell ref="AI1183:AI1185"/>
    <mergeCell ref="AG1100:AG1102"/>
    <mergeCell ref="AH1100:AH1102"/>
    <mergeCell ref="AH1199:AH1201"/>
    <mergeCell ref="AJ1202:AJ1204"/>
    <mergeCell ref="AG1138:AG1140"/>
    <mergeCell ref="AD1138:AD1140"/>
    <mergeCell ref="AC1138:AC1140"/>
    <mergeCell ref="AH1189:AH1192"/>
    <mergeCell ref="AI1186:AI1188"/>
    <mergeCell ref="AI1196:AI1198"/>
    <mergeCell ref="AH1211:AH1213"/>
    <mergeCell ref="AI1218:AI1221"/>
    <mergeCell ref="AH1115:AH1118"/>
    <mergeCell ref="AD1106:AD1108"/>
    <mergeCell ref="AH1176:AH1179"/>
    <mergeCell ref="AJ1186:AJ1188"/>
    <mergeCell ref="AJ1183:AJ1185"/>
    <mergeCell ref="AJ1180:AJ1182"/>
    <mergeCell ref="AD1100:AD1102"/>
    <mergeCell ref="AJ1141:AJ1143"/>
    <mergeCell ref="AJ1123:AJ1126"/>
    <mergeCell ref="AA1180:AA1182"/>
    <mergeCell ref="Z1183:Z1185"/>
    <mergeCell ref="AA1183:AA1185"/>
    <mergeCell ref="Z1186:Z1188"/>
    <mergeCell ref="AB1193:AB1195"/>
    <mergeCell ref="AA1135:AA1137"/>
    <mergeCell ref="AF1147:AF1149"/>
    <mergeCell ref="AI1193:AI1195"/>
    <mergeCell ref="AG1176:AG1179"/>
    <mergeCell ref="AI1199:AI1201"/>
    <mergeCell ref="Z1160:Z1162"/>
    <mergeCell ref="AA1160:AA1162"/>
    <mergeCell ref="AG1141:AG1143"/>
    <mergeCell ref="Y1112:Y1114"/>
    <mergeCell ref="AH1150:AH1153"/>
    <mergeCell ref="AG1150:AG1153"/>
    <mergeCell ref="AJ1214:AJ1217"/>
    <mergeCell ref="AF1119:AF1122"/>
    <mergeCell ref="Y1196:Y1198"/>
    <mergeCell ref="AH1196:AH1198"/>
    <mergeCell ref="AC1218:AC1221"/>
    <mergeCell ref="AJ874:AJ876"/>
    <mergeCell ref="AF851:AF854"/>
    <mergeCell ref="AG851:AG854"/>
    <mergeCell ref="AF874:AF876"/>
    <mergeCell ref="AB851:AB854"/>
    <mergeCell ref="AE889:AE892"/>
    <mergeCell ref="AJ982:AJ985"/>
    <mergeCell ref="AE982:AE985"/>
    <mergeCell ref="X936:X938"/>
    <mergeCell ref="AG1193:AG1195"/>
    <mergeCell ref="AE961:AE963"/>
    <mergeCell ref="Z955:Z957"/>
    <mergeCell ref="AA955:AA957"/>
    <mergeCell ref="Z942:Z945"/>
    <mergeCell ref="AF896:AF898"/>
    <mergeCell ref="Z933:Z935"/>
    <mergeCell ref="AF970:AF972"/>
    <mergeCell ref="AG970:AG972"/>
    <mergeCell ref="AG979:AG981"/>
    <mergeCell ref="AH979:AH981"/>
    <mergeCell ref="AH970:AH972"/>
    <mergeCell ref="AE858:AE860"/>
    <mergeCell ref="AJ964:AJ966"/>
    <mergeCell ref="AG1196:AG1198"/>
    <mergeCell ref="AG1199:AG1201"/>
    <mergeCell ref="AA964:AA966"/>
    <mergeCell ref="AE1103:AE1105"/>
    <mergeCell ref="AI1097:AI1099"/>
    <mergeCell ref="AI1100:AI1102"/>
    <mergeCell ref="AA910:AA912"/>
    <mergeCell ref="AJ851:AJ854"/>
    <mergeCell ref="AF881:AF883"/>
    <mergeCell ref="Y855:Y857"/>
    <mergeCell ref="AH1147:AH1149"/>
    <mergeCell ref="AI1147:AI1149"/>
    <mergeCell ref="Y1183:Y1185"/>
    <mergeCell ref="Y1180:Y1182"/>
    <mergeCell ref="Y1193:Y1195"/>
    <mergeCell ref="Z1131:Z1134"/>
    <mergeCell ref="Z1141:Z1143"/>
    <mergeCell ref="Z1135:Z1137"/>
    <mergeCell ref="AC1131:AC1134"/>
    <mergeCell ref="AJ910:AJ912"/>
    <mergeCell ref="AI913:AI915"/>
    <mergeCell ref="AJ913:AJ915"/>
    <mergeCell ref="Y896:Y898"/>
    <mergeCell ref="W826:W828"/>
    <mergeCell ref="X826:X828"/>
    <mergeCell ref="Y826:Y828"/>
    <mergeCell ref="Y901:Y903"/>
    <mergeCell ref="AH881:AH883"/>
    <mergeCell ref="AC842:AC844"/>
    <mergeCell ref="AH877:AH880"/>
    <mergeCell ref="W946:W948"/>
    <mergeCell ref="AH939:AH941"/>
    <mergeCell ref="W874:W876"/>
    <mergeCell ref="X874:X876"/>
    <mergeCell ref="Y848:Y850"/>
    <mergeCell ref="Z946:Z948"/>
    <mergeCell ref="Z930:Z932"/>
    <mergeCell ref="Z845:Z847"/>
    <mergeCell ref="Z916:Z919"/>
    <mergeCell ref="Y930:Y932"/>
    <mergeCell ref="Y920:Y922"/>
    <mergeCell ref="AI933:AI935"/>
    <mergeCell ref="AH858:AH860"/>
    <mergeCell ref="AD848:AD850"/>
    <mergeCell ref="AF848:AF850"/>
    <mergeCell ref="AI877:AI880"/>
    <mergeCell ref="AH839:AH841"/>
    <mergeCell ref="AJ904:AJ905"/>
    <mergeCell ref="AE920:AE922"/>
    <mergeCell ref="AB874:AB876"/>
    <mergeCell ref="AD913:AD915"/>
    <mergeCell ref="AE913:AE915"/>
    <mergeCell ref="AE901:AE903"/>
    <mergeCell ref="AC889:AC892"/>
    <mergeCell ref="Y874:Y876"/>
    <mergeCell ref="Y881:Y883"/>
    <mergeCell ref="AE839:AE841"/>
    <mergeCell ref="AA874:AA876"/>
    <mergeCell ref="AI826:AI828"/>
    <mergeCell ref="W906:W909"/>
    <mergeCell ref="X906:X909"/>
    <mergeCell ref="Y906:Y909"/>
    <mergeCell ref="Z906:Z909"/>
    <mergeCell ref="AA906:AA909"/>
    <mergeCell ref="AB906:AB909"/>
    <mergeCell ref="AC906:AC909"/>
    <mergeCell ref="AJ936:AJ938"/>
    <mergeCell ref="AD930:AD932"/>
    <mergeCell ref="AI874:AI876"/>
    <mergeCell ref="AG874:AG876"/>
    <mergeCell ref="AH874:AH876"/>
    <mergeCell ref="Z871:Z873"/>
    <mergeCell ref="AA871:AA873"/>
    <mergeCell ref="AB871:AB873"/>
    <mergeCell ref="AC871:AC873"/>
    <mergeCell ref="AD871:AD873"/>
    <mergeCell ref="AE871:AE873"/>
    <mergeCell ref="AB889:AB892"/>
    <mergeCell ref="AG877:AG880"/>
    <mergeCell ref="AJ906:AJ909"/>
    <mergeCell ref="W829:W832"/>
    <mergeCell ref="X829:X832"/>
    <mergeCell ref="Y829:Y832"/>
    <mergeCell ref="AJ700:AJ702"/>
    <mergeCell ref="AH700:AH702"/>
    <mergeCell ref="AJ681:AJ684"/>
    <mergeCell ref="AH681:AH684"/>
    <mergeCell ref="AJ662:AJ664"/>
    <mergeCell ref="W665:W667"/>
    <mergeCell ref="AH659:AH661"/>
    <mergeCell ref="AI659:AI661"/>
    <mergeCell ref="AH685:AH687"/>
    <mergeCell ref="AF706:AF707"/>
    <mergeCell ref="Y718:Y720"/>
    <mergeCell ref="Z718:Z720"/>
    <mergeCell ref="AI712:AI714"/>
    <mergeCell ref="AJ712:AJ714"/>
    <mergeCell ref="T759:T760"/>
    <mergeCell ref="U759:U760"/>
    <mergeCell ref="AF731:AF733"/>
    <mergeCell ref="T662:T664"/>
    <mergeCell ref="Y659:Y661"/>
    <mergeCell ref="W656:W658"/>
    <mergeCell ref="X740:X742"/>
    <mergeCell ref="Y721:Y723"/>
    <mergeCell ref="U678:U680"/>
    <mergeCell ref="Y708:Y711"/>
    <mergeCell ref="X718:X720"/>
    <mergeCell ref="AD718:AD720"/>
    <mergeCell ref="AE718:AE720"/>
    <mergeCell ref="AF718:AF720"/>
    <mergeCell ref="AG718:AG720"/>
    <mergeCell ref="AH718:AH720"/>
    <mergeCell ref="AI718:AI720"/>
    <mergeCell ref="AJ718:AJ720"/>
    <mergeCell ref="AJ715:AJ717"/>
    <mergeCell ref="W715:W717"/>
    <mergeCell ref="X715:X717"/>
    <mergeCell ref="Y715:Y717"/>
    <mergeCell ref="X759:X760"/>
    <mergeCell ref="Y759:Y760"/>
    <mergeCell ref="AA718:AA720"/>
    <mergeCell ref="AB718:AB720"/>
    <mergeCell ref="AC718:AC720"/>
    <mergeCell ref="W759:W760"/>
    <mergeCell ref="T715:T717"/>
    <mergeCell ref="U715:U717"/>
    <mergeCell ref="V715:V717"/>
    <mergeCell ref="W688:W690"/>
    <mergeCell ref="X688:X690"/>
    <mergeCell ref="Y688:Y690"/>
    <mergeCell ref="Z688:Z690"/>
    <mergeCell ref="AA688:AA690"/>
    <mergeCell ref="AB688:AB690"/>
    <mergeCell ref="AC688:AC690"/>
    <mergeCell ref="AA712:AA714"/>
    <mergeCell ref="AG703:AG705"/>
    <mergeCell ref="Y703:Y705"/>
    <mergeCell ref="Z671:Z674"/>
    <mergeCell ref="AI665:AI667"/>
    <mergeCell ref="Y691:Y693"/>
    <mergeCell ref="X671:X674"/>
    <mergeCell ref="W675:W677"/>
    <mergeCell ref="AA691:AA693"/>
    <mergeCell ref="T703:T705"/>
    <mergeCell ref="W681:W684"/>
    <mergeCell ref="Z703:Z705"/>
    <mergeCell ref="AC628:AC630"/>
    <mergeCell ref="AD628:AD630"/>
    <mergeCell ref="AD595:AD597"/>
    <mergeCell ref="Y761:Y764"/>
    <mergeCell ref="Z700:Z702"/>
    <mergeCell ref="W662:W664"/>
    <mergeCell ref="Q685:Q687"/>
    <mergeCell ref="W653:W655"/>
    <mergeCell ref="X653:X655"/>
    <mergeCell ref="Z712:Z714"/>
    <mergeCell ref="D761:D764"/>
    <mergeCell ref="T737:T739"/>
    <mergeCell ref="V727:V730"/>
    <mergeCell ref="W750:W752"/>
    <mergeCell ref="S706:S707"/>
    <mergeCell ref="G753:G754"/>
    <mergeCell ref="B750:B752"/>
    <mergeCell ref="C743:C745"/>
    <mergeCell ref="O750:O752"/>
    <mergeCell ref="D697:D699"/>
    <mergeCell ref="E697:E699"/>
    <mergeCell ref="T700:T702"/>
    <mergeCell ref="O712:O714"/>
    <mergeCell ref="C708:C711"/>
    <mergeCell ref="P712:P714"/>
    <mergeCell ref="E495:E497"/>
    <mergeCell ref="E540:E541"/>
    <mergeCell ref="D498:D500"/>
    <mergeCell ref="G498:G500"/>
    <mergeCell ref="B511:B513"/>
    <mergeCell ref="C511:C513"/>
    <mergeCell ref="B530:B533"/>
    <mergeCell ref="B537:B539"/>
    <mergeCell ref="C639:C641"/>
    <mergeCell ref="D639:D641"/>
    <mergeCell ref="E639:E641"/>
    <mergeCell ref="F639:F641"/>
    <mergeCell ref="G639:G641"/>
    <mergeCell ref="H639:H641"/>
    <mergeCell ref="I639:I641"/>
    <mergeCell ref="C501:C503"/>
    <mergeCell ref="F761:F764"/>
    <mergeCell ref="O761:O764"/>
    <mergeCell ref="D688:D690"/>
    <mergeCell ref="P706:P707"/>
    <mergeCell ref="B700:B702"/>
    <mergeCell ref="D700:D702"/>
    <mergeCell ref="B703:B705"/>
    <mergeCell ref="E700:E702"/>
    <mergeCell ref="I703:I705"/>
    <mergeCell ref="O700:O702"/>
    <mergeCell ref="N678:N680"/>
    <mergeCell ref="F668:F670"/>
    <mergeCell ref="D691:D693"/>
    <mergeCell ref="Q703:Q705"/>
    <mergeCell ref="E668:E670"/>
    <mergeCell ref="B561:B563"/>
    <mergeCell ref="B567:B570"/>
    <mergeCell ref="R567:R570"/>
    <mergeCell ref="U691:U693"/>
    <mergeCell ref="G602:G604"/>
    <mergeCell ref="D524:D526"/>
    <mergeCell ref="E524:E526"/>
    <mergeCell ref="B518:B520"/>
    <mergeCell ref="B486:B488"/>
    <mergeCell ref="I443:I445"/>
    <mergeCell ref="W524:W526"/>
    <mergeCell ref="X524:X526"/>
    <mergeCell ref="Y524:Y526"/>
    <mergeCell ref="B508:B510"/>
    <mergeCell ref="C508:C510"/>
    <mergeCell ref="B514:B517"/>
    <mergeCell ref="C514:C517"/>
    <mergeCell ref="D514:D517"/>
    <mergeCell ref="B476:B479"/>
    <mergeCell ref="B440:B442"/>
    <mergeCell ref="N440:N442"/>
    <mergeCell ref="O440:O442"/>
    <mergeCell ref="P440:P442"/>
    <mergeCell ref="Q440:Q442"/>
    <mergeCell ref="B540:B541"/>
    <mergeCell ref="B457:B459"/>
    <mergeCell ref="G518:G520"/>
    <mergeCell ref="H518:H520"/>
    <mergeCell ref="I518:I520"/>
    <mergeCell ref="N518:N520"/>
    <mergeCell ref="O518:O520"/>
    <mergeCell ref="P518:P520"/>
    <mergeCell ref="I457:I459"/>
    <mergeCell ref="B313:B315"/>
    <mergeCell ref="C313:C315"/>
    <mergeCell ref="D313:D315"/>
    <mergeCell ref="E313:E315"/>
    <mergeCell ref="F313:F315"/>
    <mergeCell ref="G313:G315"/>
    <mergeCell ref="H313:H315"/>
    <mergeCell ref="I313:I315"/>
    <mergeCell ref="N313:N315"/>
    <mergeCell ref="O313:O315"/>
    <mergeCell ref="P313:P315"/>
    <mergeCell ref="Q313:Q315"/>
    <mergeCell ref="R313:R315"/>
    <mergeCell ref="S313:S315"/>
    <mergeCell ref="T313:T315"/>
    <mergeCell ref="U313:U315"/>
    <mergeCell ref="V313:V315"/>
    <mergeCell ref="W313:W315"/>
    <mergeCell ref="X313:X315"/>
    <mergeCell ref="Y313:Y315"/>
    <mergeCell ref="F483:F485"/>
    <mergeCell ref="G508:G510"/>
    <mergeCell ref="H508:H510"/>
    <mergeCell ref="B437:B439"/>
    <mergeCell ref="N460:N462"/>
    <mergeCell ref="C437:C439"/>
    <mergeCell ref="C472:C475"/>
    <mergeCell ref="B472:B475"/>
    <mergeCell ref="I453:I456"/>
    <mergeCell ref="T453:T456"/>
    <mergeCell ref="R434:R436"/>
    <mergeCell ref="W469:W471"/>
    <mergeCell ref="Y437:Y439"/>
    <mergeCell ref="G351:G353"/>
    <mergeCell ref="H351:H353"/>
    <mergeCell ref="I351:I353"/>
    <mergeCell ref="N351:N353"/>
    <mergeCell ref="B524:B526"/>
    <mergeCell ref="C524:C526"/>
    <mergeCell ref="S1677:S1680"/>
    <mergeCell ref="T1677:T1680"/>
    <mergeCell ref="U1677:U1680"/>
    <mergeCell ref="V1677:V1680"/>
    <mergeCell ref="V759:V760"/>
    <mergeCell ref="O979:O981"/>
    <mergeCell ref="B982:B985"/>
    <mergeCell ref="H946:H948"/>
    <mergeCell ref="B1674:B1676"/>
    <mergeCell ref="C1674:C1676"/>
    <mergeCell ref="D1674:D1676"/>
    <mergeCell ref="E1674:E1676"/>
    <mergeCell ref="F1674:F1676"/>
    <mergeCell ref="G1674:G1676"/>
    <mergeCell ref="H1674:H1676"/>
    <mergeCell ref="I1674:I1676"/>
    <mergeCell ref="N1674:N1676"/>
    <mergeCell ref="B625:B627"/>
    <mergeCell ref="F659:F661"/>
    <mergeCell ref="C628:C630"/>
    <mergeCell ref="D628:D630"/>
    <mergeCell ref="E628:E630"/>
    <mergeCell ref="I1367:I1369"/>
    <mergeCell ref="N1367:N1369"/>
    <mergeCell ref="O1367:O1369"/>
    <mergeCell ref="P1367:P1369"/>
    <mergeCell ref="Q1367:Q1369"/>
    <mergeCell ref="R1367:R1369"/>
    <mergeCell ref="S1367:S1369"/>
    <mergeCell ref="T1367:T1369"/>
    <mergeCell ref="U1367:U1369"/>
    <mergeCell ref="V1367:V1369"/>
    <mergeCell ref="U1300:U1303"/>
    <mergeCell ref="V1300:V1303"/>
    <mergeCell ref="E1214:E1217"/>
    <mergeCell ref="F1214:F1217"/>
    <mergeCell ref="F1670:F1673"/>
    <mergeCell ref="G1670:G1673"/>
    <mergeCell ref="H1670:H1673"/>
    <mergeCell ref="I1670:I1673"/>
    <mergeCell ref="U1372:U1373"/>
    <mergeCell ref="V1372:V1373"/>
    <mergeCell ref="O1290:O1293"/>
    <mergeCell ref="C1214:C1217"/>
    <mergeCell ref="D1214:D1217"/>
    <mergeCell ref="B804:B806"/>
    <mergeCell ref="Q823:Q825"/>
    <mergeCell ref="B829:B832"/>
    <mergeCell ref="C829:C832"/>
    <mergeCell ref="P829:P832"/>
    <mergeCell ref="Q829:Q832"/>
    <mergeCell ref="R829:R832"/>
    <mergeCell ref="Q1667:Q1669"/>
    <mergeCell ref="R1667:R1669"/>
    <mergeCell ref="O1674:O1676"/>
    <mergeCell ref="O1637:O1639"/>
    <mergeCell ref="V1495:V1497"/>
    <mergeCell ref="E1391:E1393"/>
    <mergeCell ref="E1394:E1396"/>
    <mergeCell ref="E1403:E1406"/>
    <mergeCell ref="F1403:F1406"/>
    <mergeCell ref="B1364:B1366"/>
    <mergeCell ref="G1364:G1366"/>
    <mergeCell ref="B1475:B1476"/>
    <mergeCell ref="D518:D520"/>
    <mergeCell ref="E518:E520"/>
    <mergeCell ref="F518:F520"/>
    <mergeCell ref="B1367:B1369"/>
    <mergeCell ref="C1367:C1369"/>
    <mergeCell ref="D1367:D1369"/>
    <mergeCell ref="E1367:E1369"/>
    <mergeCell ref="F1367:F1369"/>
    <mergeCell ref="AC1677:AC1680"/>
    <mergeCell ref="AD1677:AD1680"/>
    <mergeCell ref="AE1677:AE1680"/>
    <mergeCell ref="AF1677:AF1680"/>
    <mergeCell ref="AG1677:AG1680"/>
    <mergeCell ref="AH1677:AH1680"/>
    <mergeCell ref="AI1677:AI1680"/>
    <mergeCell ref="I1370:I1371"/>
    <mergeCell ref="N1370:N1371"/>
    <mergeCell ref="O1370:O1371"/>
    <mergeCell ref="P1370:P1371"/>
    <mergeCell ref="Z1677:Z1680"/>
    <mergeCell ref="AA1677:AA1680"/>
    <mergeCell ref="AB1677:AB1680"/>
    <mergeCell ref="V1214:V1217"/>
    <mergeCell ref="W1214:W1217"/>
    <mergeCell ref="X1214:X1217"/>
    <mergeCell ref="Y1214:Y1217"/>
    <mergeCell ref="Z1214:Z1217"/>
    <mergeCell ref="AA1214:AA1217"/>
    <mergeCell ref="AB1214:AB1217"/>
    <mergeCell ref="G1367:G1369"/>
    <mergeCell ref="H1367:H1369"/>
    <mergeCell ref="Y1670:Y1673"/>
    <mergeCell ref="Z1670:Z1673"/>
    <mergeCell ref="AA1670:AA1673"/>
    <mergeCell ref="AB1670:AB1673"/>
    <mergeCell ref="AC1670:AC1673"/>
    <mergeCell ref="AD1670:AD1673"/>
    <mergeCell ref="Y1261:Y1264"/>
    <mergeCell ref="AG1254:AG1257"/>
    <mergeCell ref="Z1245:Z1247"/>
    <mergeCell ref="AA1245:AA1247"/>
    <mergeCell ref="AB1245:AB1247"/>
    <mergeCell ref="AB1251:AB1253"/>
    <mergeCell ref="AA1242:AA1244"/>
    <mergeCell ref="AB1242:AB1244"/>
    <mergeCell ref="AE1242:AE1244"/>
    <mergeCell ref="AE1670:AE1673"/>
    <mergeCell ref="AH1245:AH1247"/>
    <mergeCell ref="AH1545:AH1547"/>
    <mergeCell ref="X1229:X1231"/>
    <mergeCell ref="AG1222:AG1225"/>
    <mergeCell ref="AC1457:AC1459"/>
    <mergeCell ref="AE1440:AE1443"/>
    <mergeCell ref="AF1440:AF1443"/>
    <mergeCell ref="AG1440:AG1443"/>
    <mergeCell ref="AA1539:AA1541"/>
    <mergeCell ref="AI1489:AI1491"/>
    <mergeCell ref="B1667:B1669"/>
    <mergeCell ref="C1667:C1669"/>
    <mergeCell ref="B1670:B1673"/>
    <mergeCell ref="C1670:C1673"/>
    <mergeCell ref="D1670:D1673"/>
    <mergeCell ref="E1670:E1673"/>
    <mergeCell ref="C1677:C1680"/>
    <mergeCell ref="W1677:W1680"/>
    <mergeCell ref="X1677:X1680"/>
    <mergeCell ref="Y1677:Y1680"/>
    <mergeCell ref="AI1331:AI1333"/>
    <mergeCell ref="AH1328:AH1330"/>
    <mergeCell ref="AH1350:AH1352"/>
    <mergeCell ref="AI1350:AI1352"/>
    <mergeCell ref="AH1334:AH1337"/>
    <mergeCell ref="P1313:P1315"/>
    <mergeCell ref="Q1313:Q1315"/>
    <mergeCell ref="R1313:R1315"/>
    <mergeCell ref="AI1347:AI1349"/>
    <mergeCell ref="Q1325:Q1327"/>
    <mergeCell ref="AH1367:AH1369"/>
    <mergeCell ref="AI1367:AI1369"/>
    <mergeCell ref="C1480:C1482"/>
    <mergeCell ref="D1480:D1482"/>
    <mergeCell ref="U1199:U1201"/>
    <mergeCell ref="V1199:V1201"/>
    <mergeCell ref="AH1205:AH1207"/>
    <mergeCell ref="X1205:X1207"/>
    <mergeCell ref="AJ1453:AJ1456"/>
    <mergeCell ref="AJ1473:AJ1474"/>
    <mergeCell ref="AJ1475:AJ1476"/>
    <mergeCell ref="AJ1542:AJ1544"/>
    <mergeCell ref="AJ1674:AJ1676"/>
    <mergeCell ref="N1670:N1673"/>
    <mergeCell ref="O1670:O1673"/>
    <mergeCell ref="P1670:P1673"/>
    <mergeCell ref="Q1670:Q1673"/>
    <mergeCell ref="R1670:R1673"/>
    <mergeCell ref="S1670:S1673"/>
    <mergeCell ref="T1670:T1673"/>
    <mergeCell ref="U1670:U1673"/>
    <mergeCell ref="V1670:V1673"/>
    <mergeCell ref="W1670:W1673"/>
    <mergeCell ref="X1670:X1673"/>
    <mergeCell ref="D1667:D1669"/>
    <mergeCell ref="E1667:E1669"/>
    <mergeCell ref="F1667:F1669"/>
    <mergeCell ref="G1667:G1669"/>
    <mergeCell ref="AH1667:AH1669"/>
    <mergeCell ref="AI1667:AI1669"/>
    <mergeCell ref="AJ1667:AJ1669"/>
    <mergeCell ref="H1667:H1669"/>
    <mergeCell ref="I1667:I1669"/>
    <mergeCell ref="N1667:N1669"/>
    <mergeCell ref="O1667:O1669"/>
    <mergeCell ref="P1667:P1669"/>
    <mergeCell ref="AE1502:AE1503"/>
    <mergeCell ref="AF1502:AF1503"/>
    <mergeCell ref="AB1466:AB1469"/>
    <mergeCell ref="AC1466:AC1469"/>
    <mergeCell ref="D1677:D1680"/>
    <mergeCell ref="E1677:E1680"/>
    <mergeCell ref="F1677:F1680"/>
    <mergeCell ref="G1677:G1680"/>
    <mergeCell ref="H1677:H1680"/>
    <mergeCell ref="I1677:I1680"/>
    <mergeCell ref="N1677:N1680"/>
    <mergeCell ref="O1677:O1680"/>
    <mergeCell ref="P1677:P1680"/>
    <mergeCell ref="Q1677:Q1680"/>
    <mergeCell ref="R1677:R1680"/>
    <mergeCell ref="B1677:B1680"/>
    <mergeCell ref="AH1372:AH1373"/>
    <mergeCell ref="AI1372:AI1373"/>
    <mergeCell ref="AJ1372:AJ1373"/>
    <mergeCell ref="B1370:B1371"/>
    <mergeCell ref="C1370:C1371"/>
    <mergeCell ref="D1370:D1371"/>
    <mergeCell ref="E1370:E1371"/>
    <mergeCell ref="F1370:F1371"/>
    <mergeCell ref="G1370:G1371"/>
    <mergeCell ref="H1370:H1371"/>
    <mergeCell ref="T1674:T1676"/>
    <mergeCell ref="U1674:U1676"/>
    <mergeCell ref="V1674:V1676"/>
    <mergeCell ref="H1626:H1629"/>
    <mergeCell ref="E1495:E1497"/>
    <mergeCell ref="F1502:F1503"/>
    <mergeCell ref="F1498:F1501"/>
    <mergeCell ref="E1486:E1488"/>
    <mergeCell ref="E1475:E1476"/>
    <mergeCell ref="B1447:B1449"/>
    <mergeCell ref="I1427:I1429"/>
    <mergeCell ref="AF1670:AF1673"/>
    <mergeCell ref="AG1670:AG1673"/>
    <mergeCell ref="AH1670:AH1673"/>
    <mergeCell ref="AI1670:AI1673"/>
    <mergeCell ref="AJ1670:AJ1673"/>
    <mergeCell ref="AB1397:AB1399"/>
    <mergeCell ref="AC1397:AC1399"/>
    <mergeCell ref="AH1407:AH1410"/>
    <mergeCell ref="AG1590:AG1592"/>
    <mergeCell ref="AF1552:AF1554"/>
    <mergeCell ref="AG1552:AG1554"/>
    <mergeCell ref="AJ1545:AJ1547"/>
    <mergeCell ref="AE1542:AE1544"/>
    <mergeCell ref="AF1542:AF1544"/>
    <mergeCell ref="AG1511:AG1513"/>
    <mergeCell ref="AI1486:AI1488"/>
    <mergeCell ref="AJ1536:AJ1538"/>
    <mergeCell ref="AJ1370:AJ1371"/>
    <mergeCell ref="U1370:U1371"/>
    <mergeCell ref="V1370:V1371"/>
    <mergeCell ref="W1370:W1371"/>
    <mergeCell ref="X1370:X1371"/>
    <mergeCell ref="Y1370:Y1371"/>
    <mergeCell ref="Z1370:Z1371"/>
    <mergeCell ref="AA1370:AA1371"/>
    <mergeCell ref="AB1370:AB1371"/>
    <mergeCell ref="AC1370:AC1371"/>
    <mergeCell ref="AD1370:AD1371"/>
    <mergeCell ref="AE1370:AE1371"/>
    <mergeCell ref="AF1370:AF1371"/>
    <mergeCell ref="AG1370:AG1371"/>
    <mergeCell ref="AJ1437:AJ1439"/>
    <mergeCell ref="AJ1447:AJ1449"/>
    <mergeCell ref="AF1492:AF1494"/>
    <mergeCell ref="AE1564:AE1566"/>
    <mergeCell ref="AF1564:AF1566"/>
    <mergeCell ref="H1463:H1465"/>
    <mergeCell ref="AJ1434:AJ1436"/>
    <mergeCell ref="AI1463:AI1465"/>
    <mergeCell ref="AH1457:AH1459"/>
    <mergeCell ref="AD1430:AD1433"/>
    <mergeCell ref="AI1567:AI1569"/>
    <mergeCell ref="AJ1424:AJ1426"/>
    <mergeCell ref="AG1434:AG1436"/>
    <mergeCell ref="X1434:X1436"/>
    <mergeCell ref="Y1434:Y1436"/>
    <mergeCell ref="AC1437:AC1439"/>
    <mergeCell ref="AJ1555:AJ1557"/>
    <mergeCell ref="AJ1290:AJ1293"/>
    <mergeCell ref="W1427:W1429"/>
    <mergeCell ref="X1427:X1429"/>
    <mergeCell ref="AC1470:AC1472"/>
    <mergeCell ref="B1372:B1373"/>
    <mergeCell ref="C1372:C1373"/>
    <mergeCell ref="D1372:D1373"/>
    <mergeCell ref="E1372:E1373"/>
    <mergeCell ref="F1372:F1373"/>
    <mergeCell ref="U1338:U1340"/>
    <mergeCell ref="Q1290:Q1293"/>
    <mergeCell ref="P1297:P1299"/>
    <mergeCell ref="AD1297:AD1299"/>
    <mergeCell ref="AE1297:AE1299"/>
    <mergeCell ref="AH1294:AH1296"/>
    <mergeCell ref="C1261:C1264"/>
    <mergeCell ref="D1261:D1264"/>
    <mergeCell ref="B1245:B1247"/>
    <mergeCell ref="C1245:C1247"/>
    <mergeCell ref="P1284:P1286"/>
    <mergeCell ref="Q1284:Q1286"/>
    <mergeCell ref="T1284:T1286"/>
    <mergeCell ref="T1251:T1253"/>
    <mergeCell ref="AH1290:AH1293"/>
    <mergeCell ref="AI1290:AI1293"/>
    <mergeCell ref="AI1370:AI1371"/>
    <mergeCell ref="Q1300:Q1303"/>
    <mergeCell ref="R1300:R1303"/>
    <mergeCell ref="S1300:S1303"/>
    <mergeCell ref="AJ1277:AJ1279"/>
    <mergeCell ref="AJ1258:AJ1260"/>
    <mergeCell ref="AC1265:AC1267"/>
    <mergeCell ref="AJ1274:AJ1276"/>
    <mergeCell ref="AE1258:AE1260"/>
    <mergeCell ref="AJ1539:AJ1541"/>
    <mergeCell ref="AC1440:AC1443"/>
    <mergeCell ref="AJ1440:AJ1443"/>
    <mergeCell ref="AI1444:AI1446"/>
    <mergeCell ref="AJ1444:AJ1446"/>
    <mergeCell ref="Y1548:Y1550"/>
    <mergeCell ref="AB1548:AB1550"/>
    <mergeCell ref="AJ1477:AJ1479"/>
    <mergeCell ref="AI1460:AI1462"/>
    <mergeCell ref="Y1372:Y1373"/>
    <mergeCell ref="Z1372:Z1373"/>
    <mergeCell ref="AA1372:AA1373"/>
    <mergeCell ref="AB1372:AB1373"/>
    <mergeCell ref="AC1372:AC1373"/>
    <mergeCell ref="AD1372:AD1373"/>
    <mergeCell ref="AE1372:AE1373"/>
    <mergeCell ref="AF1372:AF1373"/>
    <mergeCell ref="AG1372:AG1373"/>
    <mergeCell ref="AI1536:AI1538"/>
    <mergeCell ref="AI1533:AI1535"/>
    <mergeCell ref="AH1492:AH1494"/>
    <mergeCell ref="AI1542:AI1544"/>
    <mergeCell ref="Y1495:Y1497"/>
    <mergeCell ref="AH1483:AH1485"/>
    <mergeCell ref="AI518:AI520"/>
    <mergeCell ref="AJ518:AJ520"/>
    <mergeCell ref="Y405:Y407"/>
    <mergeCell ref="N457:N459"/>
    <mergeCell ref="O457:O459"/>
    <mergeCell ref="P457:P459"/>
    <mergeCell ref="N486:N488"/>
    <mergeCell ref="C457:C459"/>
    <mergeCell ref="D457:D459"/>
    <mergeCell ref="E457:E459"/>
    <mergeCell ref="F457:F459"/>
    <mergeCell ref="G457:G459"/>
    <mergeCell ref="H457:H459"/>
    <mergeCell ref="N453:N456"/>
    <mergeCell ref="O453:O456"/>
    <mergeCell ref="O460:O462"/>
    <mergeCell ref="D495:D497"/>
    <mergeCell ref="AJ1677:AJ1680"/>
    <mergeCell ref="B1127:B1130"/>
    <mergeCell ref="C1127:C1130"/>
    <mergeCell ref="V1127:V1130"/>
    <mergeCell ref="W1127:W1130"/>
    <mergeCell ref="X1127:X1130"/>
    <mergeCell ref="Y1127:Y1130"/>
    <mergeCell ref="Z1127:Z1130"/>
    <mergeCell ref="AA1127:AA1130"/>
    <mergeCell ref="AB1127:AB1130"/>
    <mergeCell ref="AC1127:AC1130"/>
    <mergeCell ref="AD1127:AD1130"/>
    <mergeCell ref="AE1127:AE1130"/>
    <mergeCell ref="AF1127:AF1130"/>
    <mergeCell ref="AG1127:AG1130"/>
    <mergeCell ref="AH1127:AH1130"/>
    <mergeCell ref="AI1127:AI1130"/>
    <mergeCell ref="AJ1127:AJ1130"/>
    <mergeCell ref="B1300:B1303"/>
    <mergeCell ref="C1300:C1303"/>
    <mergeCell ref="D1300:D1303"/>
    <mergeCell ref="E1300:E1303"/>
    <mergeCell ref="F1300:F1303"/>
    <mergeCell ref="G1300:G1303"/>
    <mergeCell ref="H1300:H1303"/>
    <mergeCell ref="I1300:I1303"/>
    <mergeCell ref="N1300:N1303"/>
    <mergeCell ref="O1300:O1303"/>
    <mergeCell ref="P1300:P1303"/>
    <mergeCell ref="G1372:G1373"/>
    <mergeCell ref="H1372:H1373"/>
    <mergeCell ref="I1372:I1373"/>
    <mergeCell ref="N1372:N1373"/>
    <mergeCell ref="O1372:O1373"/>
    <mergeCell ref="P1372:P1373"/>
    <mergeCell ref="Q1372:Q1373"/>
    <mergeCell ref="R1372:R1373"/>
    <mergeCell ref="S1372:S1373"/>
    <mergeCell ref="T1372:T1373"/>
    <mergeCell ref="AG1280:AG1283"/>
    <mergeCell ref="AF1287:AF1289"/>
    <mergeCell ref="AG1287:AG1289"/>
    <mergeCell ref="R1214:R1217"/>
    <mergeCell ref="S1214:S1217"/>
    <mergeCell ref="T1214:T1217"/>
    <mergeCell ref="U1214:U1217"/>
    <mergeCell ref="B1214:B1217"/>
    <mergeCell ref="AD401:AD404"/>
    <mergeCell ref="AE401:AE404"/>
    <mergeCell ref="AF401:AF404"/>
    <mergeCell ref="AG401:AG404"/>
    <mergeCell ref="AH401:AH404"/>
    <mergeCell ref="AI401:AI404"/>
    <mergeCell ref="AJ401:AJ404"/>
    <mergeCell ref="B420:B422"/>
    <mergeCell ref="C486:C488"/>
    <mergeCell ref="D486:D488"/>
    <mergeCell ref="G437:G439"/>
    <mergeCell ref="H469:H471"/>
    <mergeCell ref="C420:C422"/>
    <mergeCell ref="D420:D422"/>
    <mergeCell ref="D434:D436"/>
    <mergeCell ref="H437:H439"/>
    <mergeCell ref="C466:C468"/>
    <mergeCell ref="G469:G471"/>
    <mergeCell ref="O434:O436"/>
    <mergeCell ref="C463:C465"/>
    <mergeCell ref="O437:O439"/>
    <mergeCell ref="P437:P439"/>
    <mergeCell ref="Q437:Q439"/>
    <mergeCell ref="D501:D503"/>
    <mergeCell ref="I508:I510"/>
    <mergeCell ref="C492:C494"/>
    <mergeCell ref="C440:C442"/>
    <mergeCell ref="E437:E439"/>
    <mergeCell ref="N431:N433"/>
    <mergeCell ref="O431:O433"/>
    <mergeCell ref="P431:P433"/>
    <mergeCell ref="I434:I436"/>
    <mergeCell ref="I431:I433"/>
    <mergeCell ref="Q480:Q482"/>
    <mergeCell ref="B401:B404"/>
    <mergeCell ref="C401:C404"/>
    <mergeCell ref="D401:D404"/>
    <mergeCell ref="E401:E404"/>
    <mergeCell ref="F401:F404"/>
    <mergeCell ref="G401:G404"/>
    <mergeCell ref="H401:H404"/>
    <mergeCell ref="I401:I404"/>
    <mergeCell ref="N401:N404"/>
    <mergeCell ref="O401:O404"/>
    <mergeCell ref="P401:P404"/>
    <mergeCell ref="Q401:Q404"/>
    <mergeCell ref="R401:R404"/>
    <mergeCell ref="S401:S404"/>
    <mergeCell ref="T401:T404"/>
    <mergeCell ref="U401:U404"/>
    <mergeCell ref="V401:V404"/>
    <mergeCell ref="W401:W404"/>
    <mergeCell ref="X401:X404"/>
    <mergeCell ref="Y401:Y404"/>
    <mergeCell ref="F437:F439"/>
    <mergeCell ref="E463:E465"/>
    <mergeCell ref="F463:F465"/>
    <mergeCell ref="G460:G462"/>
    <mergeCell ref="H453:H456"/>
    <mergeCell ref="G463:G465"/>
    <mergeCell ref="H463:H465"/>
    <mergeCell ref="I463:I465"/>
    <mergeCell ref="B434:B436"/>
    <mergeCell ref="C434:C436"/>
    <mergeCell ref="AG514:AG517"/>
    <mergeCell ref="AH514:AH517"/>
    <mergeCell ref="E761:E764"/>
    <mergeCell ref="B642:B644"/>
    <mergeCell ref="C642:C644"/>
    <mergeCell ref="D642:D644"/>
    <mergeCell ref="E642:E644"/>
    <mergeCell ref="F642:F644"/>
    <mergeCell ref="V678:V680"/>
    <mergeCell ref="D765:D767"/>
    <mergeCell ref="I527:I529"/>
    <mergeCell ref="H540:H541"/>
    <mergeCell ref="C561:C563"/>
    <mergeCell ref="E552:E554"/>
    <mergeCell ref="E611:E614"/>
    <mergeCell ref="Q602:Q604"/>
    <mergeCell ref="O734:O736"/>
    <mergeCell ref="O737:O739"/>
    <mergeCell ref="H619:H621"/>
    <mergeCell ref="C605:C607"/>
    <mergeCell ref="D605:D607"/>
    <mergeCell ref="N608:N610"/>
    <mergeCell ref="O608:O610"/>
    <mergeCell ref="E608:E610"/>
    <mergeCell ref="F608:F610"/>
    <mergeCell ref="G608:G610"/>
    <mergeCell ref="H608:H610"/>
    <mergeCell ref="P608:P610"/>
    <mergeCell ref="G611:G614"/>
    <mergeCell ref="P605:P607"/>
    <mergeCell ref="N611:N614"/>
    <mergeCell ref="O611:O614"/>
    <mergeCell ref="C608:C610"/>
    <mergeCell ref="V524:V526"/>
    <mergeCell ref="U518:U520"/>
    <mergeCell ref="V518:V520"/>
    <mergeCell ref="W518:W520"/>
    <mergeCell ref="X518:X520"/>
    <mergeCell ref="Y518:Y520"/>
    <mergeCell ref="Z518:Z520"/>
    <mergeCell ref="AA518:AA520"/>
    <mergeCell ref="AB518:AB520"/>
    <mergeCell ref="AC518:AC520"/>
    <mergeCell ref="AD518:AD520"/>
    <mergeCell ref="AE518:AE520"/>
    <mergeCell ref="AF518:AF520"/>
    <mergeCell ref="AG518:AG520"/>
    <mergeCell ref="AH518:AH520"/>
    <mergeCell ref="B549:B551"/>
    <mergeCell ref="D552:D554"/>
    <mergeCell ref="B765:B767"/>
    <mergeCell ref="C765:C767"/>
    <mergeCell ref="H602:H604"/>
    <mergeCell ref="B681:B684"/>
    <mergeCell ref="E712:E714"/>
    <mergeCell ref="F712:F714"/>
    <mergeCell ref="N712:N714"/>
    <mergeCell ref="C567:C570"/>
    <mergeCell ref="N731:N733"/>
    <mergeCell ref="C582:C584"/>
    <mergeCell ref="P571:P572"/>
    <mergeCell ref="P555:P556"/>
    <mergeCell ref="S567:S570"/>
    <mergeCell ref="C518:C520"/>
    <mergeCell ref="AJ813:AJ815"/>
    <mergeCell ref="W804:W806"/>
    <mergeCell ref="X804:X806"/>
    <mergeCell ref="Y813:Y815"/>
    <mergeCell ref="X810:X812"/>
    <mergeCell ref="V810:V812"/>
    <mergeCell ref="T813:T815"/>
    <mergeCell ref="B823:B825"/>
    <mergeCell ref="C823:C825"/>
    <mergeCell ref="D823:D825"/>
    <mergeCell ref="E823:E825"/>
    <mergeCell ref="F823:F825"/>
    <mergeCell ref="G823:G825"/>
    <mergeCell ref="H823:H825"/>
    <mergeCell ref="AF810:AF812"/>
    <mergeCell ref="F807:F809"/>
    <mergeCell ref="AG826:AG828"/>
    <mergeCell ref="AH826:AH828"/>
    <mergeCell ref="S804:S806"/>
    <mergeCell ref="I826:I828"/>
    <mergeCell ref="N826:N828"/>
    <mergeCell ref="O826:O828"/>
    <mergeCell ref="P826:P828"/>
    <mergeCell ref="Q826:Q828"/>
    <mergeCell ref="R826:R828"/>
    <mergeCell ref="S826:S828"/>
    <mergeCell ref="T826:T828"/>
    <mergeCell ref="U826:U828"/>
    <mergeCell ref="V826:V828"/>
    <mergeCell ref="AJ816:AJ819"/>
    <mergeCell ref="V800:V803"/>
    <mergeCell ref="W800:W803"/>
    <mergeCell ref="AJ823:AJ825"/>
    <mergeCell ref="Z823:Z825"/>
    <mergeCell ref="W823:W825"/>
    <mergeCell ref="X823:X825"/>
    <mergeCell ref="Z820:Z822"/>
    <mergeCell ref="AJ826:AJ828"/>
    <mergeCell ref="AD813:AD815"/>
    <mergeCell ref="AJ807:AJ809"/>
    <mergeCell ref="AJ820:AJ822"/>
    <mergeCell ref="AJ810:AJ812"/>
    <mergeCell ref="AJ804:AJ806"/>
    <mergeCell ref="Y807:Y809"/>
    <mergeCell ref="G820:G822"/>
    <mergeCell ref="G813:G815"/>
    <mergeCell ref="G810:G812"/>
    <mergeCell ref="G807:G809"/>
    <mergeCell ref="G804:G806"/>
    <mergeCell ref="W807:W809"/>
    <mergeCell ref="P804:P806"/>
    <mergeCell ref="F804:F806"/>
    <mergeCell ref="D810:D812"/>
    <mergeCell ref="Z816:Z819"/>
    <mergeCell ref="Z810:Z812"/>
    <mergeCell ref="AC804:AC806"/>
    <mergeCell ref="AD804:AD806"/>
    <mergeCell ref="AB804:AB806"/>
    <mergeCell ref="Z807:Z809"/>
    <mergeCell ref="T807:T809"/>
    <mergeCell ref="Y820:Y822"/>
    <mergeCell ref="C816:C819"/>
    <mergeCell ref="U800:U803"/>
    <mergeCell ref="V820:V822"/>
    <mergeCell ref="AJ829:AJ832"/>
    <mergeCell ref="AG887:AG888"/>
    <mergeCell ref="AJ889:AJ892"/>
    <mergeCell ref="X871:X873"/>
    <mergeCell ref="Y871:Y873"/>
    <mergeCell ref="W842:W844"/>
    <mergeCell ref="W893:W895"/>
    <mergeCell ref="W848:W850"/>
    <mergeCell ref="X848:X850"/>
    <mergeCell ref="AJ855:AJ857"/>
    <mergeCell ref="AJ887:AJ888"/>
    <mergeCell ref="B864:B867"/>
    <mergeCell ref="B858:B860"/>
    <mergeCell ref="AJ842:AJ844"/>
    <mergeCell ref="AI833:AI835"/>
    <mergeCell ref="AE833:AE835"/>
    <mergeCell ref="AE842:AE844"/>
    <mergeCell ref="AJ858:AJ860"/>
    <mergeCell ref="AI836:AI838"/>
    <mergeCell ref="Z836:Z838"/>
    <mergeCell ref="AJ845:AJ847"/>
    <mergeCell ref="AI842:AI844"/>
    <mergeCell ref="AI861:AI863"/>
    <mergeCell ref="AC858:AC860"/>
    <mergeCell ref="AD858:AD860"/>
    <mergeCell ref="AA851:AA854"/>
    <mergeCell ref="B861:B863"/>
    <mergeCell ref="H858:H860"/>
    <mergeCell ref="B851:B854"/>
    <mergeCell ref="F874:F876"/>
    <mergeCell ref="B855:B857"/>
    <mergeCell ref="N896:N898"/>
    <mergeCell ref="N848:N850"/>
    <mergeCell ref="H848:H850"/>
    <mergeCell ref="P842:P844"/>
    <mergeCell ref="E842:E844"/>
    <mergeCell ref="C845:C847"/>
    <mergeCell ref="D845:D847"/>
    <mergeCell ref="N836:N838"/>
    <mergeCell ref="F845:F847"/>
    <mergeCell ref="I829:I832"/>
    <mergeCell ref="AJ877:AJ880"/>
    <mergeCell ref="F851:F854"/>
    <mergeCell ref="G851:G854"/>
    <mergeCell ref="C858:C860"/>
    <mergeCell ref="R874:R876"/>
    <mergeCell ref="R884:R886"/>
    <mergeCell ref="C842:C844"/>
    <mergeCell ref="F842:F844"/>
    <mergeCell ref="H845:H847"/>
    <mergeCell ref="O851:O854"/>
    <mergeCell ref="C848:C850"/>
    <mergeCell ref="D848:D850"/>
    <mergeCell ref="E848:E850"/>
    <mergeCell ref="B848:B850"/>
    <mergeCell ref="AF884:AF886"/>
    <mergeCell ref="AG884:AG886"/>
    <mergeCell ref="AH889:AH892"/>
    <mergeCell ref="AG833:AG835"/>
    <mergeCell ref="AH833:AH835"/>
    <mergeCell ref="AJ839:AJ841"/>
    <mergeCell ref="Y864:Y867"/>
    <mergeCell ref="Z864:Z867"/>
    <mergeCell ref="AA889:AA892"/>
    <mergeCell ref="B1094:B1096"/>
    <mergeCell ref="C1094:C1096"/>
    <mergeCell ref="D1094:D1096"/>
    <mergeCell ref="E1094:E1096"/>
    <mergeCell ref="F1094:F1096"/>
    <mergeCell ref="G1094:G1096"/>
    <mergeCell ref="H1094:H1096"/>
    <mergeCell ref="I1094:I1096"/>
    <mergeCell ref="N1094:N1096"/>
    <mergeCell ref="O1094:O1096"/>
    <mergeCell ref="P1094:P1096"/>
    <mergeCell ref="Q1094:Q1096"/>
    <mergeCell ref="R1094:R1096"/>
    <mergeCell ref="S1094:S1096"/>
    <mergeCell ref="T1094:T1096"/>
    <mergeCell ref="U1094:U1096"/>
    <mergeCell ref="V1094:V1096"/>
    <mergeCell ref="W1094:W1096"/>
    <mergeCell ref="X1094:X1096"/>
    <mergeCell ref="Y1094:Y1096"/>
    <mergeCell ref="Z1094:Z1096"/>
    <mergeCell ref="AA1094:AA1096"/>
    <mergeCell ref="AB1094:AB1096"/>
    <mergeCell ref="AC1094:AC1096"/>
    <mergeCell ref="AD1094:AD1096"/>
    <mergeCell ref="AE1094:AE1096"/>
    <mergeCell ref="AF1094:AF1096"/>
    <mergeCell ref="AG1094:AG1096"/>
    <mergeCell ref="AH1094:AH1096"/>
    <mergeCell ref="AI1094:AI1096"/>
    <mergeCell ref="AJ1094:AJ1096"/>
    <mergeCell ref="B521:B523"/>
    <mergeCell ref="C521:C523"/>
    <mergeCell ref="D521:D523"/>
    <mergeCell ref="E521:E523"/>
    <mergeCell ref="F521:F523"/>
    <mergeCell ref="G521:G523"/>
    <mergeCell ref="H521:H523"/>
    <mergeCell ref="I521:I523"/>
    <mergeCell ref="N521:N523"/>
    <mergeCell ref="O521:O523"/>
    <mergeCell ref="P521:P523"/>
    <mergeCell ref="Q521:Q523"/>
    <mergeCell ref="R521:R523"/>
    <mergeCell ref="S521:S523"/>
    <mergeCell ref="T521:T523"/>
    <mergeCell ref="U521:U523"/>
    <mergeCell ref="V521:V523"/>
    <mergeCell ref="W521:W523"/>
    <mergeCell ref="X521:X523"/>
    <mergeCell ref="Y521:Y523"/>
    <mergeCell ref="Z521:Z523"/>
    <mergeCell ref="AA521:AA523"/>
    <mergeCell ref="AB521:AB523"/>
    <mergeCell ref="AC521:AC523"/>
    <mergeCell ref="AD521:AD523"/>
    <mergeCell ref="AE521:AE523"/>
    <mergeCell ref="AF521:AF523"/>
    <mergeCell ref="AG521:AG523"/>
    <mergeCell ref="AH521:AH523"/>
    <mergeCell ref="AI521:AI523"/>
    <mergeCell ref="AJ521:AJ523"/>
    <mergeCell ref="B906:B909"/>
    <mergeCell ref="C906:C909"/>
    <mergeCell ref="AE923:AE926"/>
    <mergeCell ref="AF923:AF926"/>
    <mergeCell ref="AG923:AG926"/>
    <mergeCell ref="AH923:AH926"/>
    <mergeCell ref="AI923:AI926"/>
    <mergeCell ref="AJ923:AJ926"/>
    <mergeCell ref="B1091:B1093"/>
    <mergeCell ref="C1091:C1093"/>
    <mergeCell ref="D1091:D1093"/>
    <mergeCell ref="E1091:E1093"/>
    <mergeCell ref="F1091:F1093"/>
    <mergeCell ref="G1091:G1093"/>
    <mergeCell ref="H1091:H1093"/>
    <mergeCell ref="I1091:I1093"/>
    <mergeCell ref="N1091:N1093"/>
    <mergeCell ref="O1091:O1093"/>
    <mergeCell ref="P1091:P1093"/>
    <mergeCell ref="Q1091:Q1093"/>
    <mergeCell ref="R1091:R1093"/>
    <mergeCell ref="S1091:S1093"/>
    <mergeCell ref="T1091:T1093"/>
    <mergeCell ref="U1091:U1093"/>
    <mergeCell ref="V1091:V1093"/>
    <mergeCell ref="W1091:W1093"/>
    <mergeCell ref="X1091:X1093"/>
    <mergeCell ref="Y1091:Y1093"/>
    <mergeCell ref="Z1091:Z1093"/>
    <mergeCell ref="AA1091:AA1093"/>
    <mergeCell ref="AB1091:AB1093"/>
    <mergeCell ref="AC1091:AC1093"/>
    <mergeCell ref="AD1091:AD1093"/>
    <mergeCell ref="AE1091:AE1093"/>
    <mergeCell ref="AF1091:AF1093"/>
    <mergeCell ref="AG1091:AG1093"/>
    <mergeCell ref="AH1091:AH1093"/>
    <mergeCell ref="AI1091:AI1093"/>
    <mergeCell ref="AJ1091:AJ1093"/>
    <mergeCell ref="AJ942:AJ945"/>
    <mergeCell ref="AF952:AF954"/>
    <mergeCell ref="AG952:AG954"/>
    <mergeCell ref="AF946:AF948"/>
    <mergeCell ref="AH946:AH948"/>
    <mergeCell ref="AJ955:AJ957"/>
    <mergeCell ref="AJ958:AJ960"/>
    <mergeCell ref="Y958:Y960"/>
    <mergeCell ref="W961:W963"/>
    <mergeCell ref="AI964:AI966"/>
    <mergeCell ref="Z927:Z929"/>
    <mergeCell ref="AB961:AB963"/>
    <mergeCell ref="AB930:AB932"/>
    <mergeCell ref="AJ1087:AJ1090"/>
    <mergeCell ref="AJ995:AJ998"/>
    <mergeCell ref="AB1084:AB1086"/>
    <mergeCell ref="AC1087:AC1090"/>
    <mergeCell ref="AD1087:AD1090"/>
    <mergeCell ref="AE1087:AE1090"/>
    <mergeCell ref="T1075:T1077"/>
    <mergeCell ref="U1075:U1077"/>
    <mergeCell ref="V1075:V1077"/>
    <mergeCell ref="G1068:G1071"/>
    <mergeCell ref="C1084:C1086"/>
    <mergeCell ref="AJ1084:AJ1086"/>
    <mergeCell ref="X1081:X1083"/>
    <mergeCell ref="Y1081:Y1083"/>
    <mergeCell ref="B2:AI2"/>
    <mergeCell ref="B15:B16"/>
    <mergeCell ref="C15:C16"/>
    <mergeCell ref="D15:D16"/>
    <mergeCell ref="E15:E16"/>
    <mergeCell ref="F15:F16"/>
    <mergeCell ref="G15:G16"/>
    <mergeCell ref="H15:H16"/>
    <mergeCell ref="I15:I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AH15:AH16"/>
    <mergeCell ref="AI15:AI16"/>
    <mergeCell ref="AJ15:AJ16"/>
    <mergeCell ref="B17:B21"/>
    <mergeCell ref="C17:C21"/>
    <mergeCell ref="D17:D21"/>
    <mergeCell ref="E17:E21"/>
    <mergeCell ref="F17:F21"/>
    <mergeCell ref="G17:G21"/>
    <mergeCell ref="H17:H21"/>
    <mergeCell ref="I17:I21"/>
    <mergeCell ref="N17:N21"/>
    <mergeCell ref="O17:O21"/>
    <mergeCell ref="P17:P21"/>
    <mergeCell ref="Q17:Q21"/>
    <mergeCell ref="R17:R21"/>
    <mergeCell ref="S17:S21"/>
    <mergeCell ref="T17:T21"/>
    <mergeCell ref="U17:U21"/>
    <mergeCell ref="V17:V21"/>
    <mergeCell ref="W17:W21"/>
    <mergeCell ref="X17:X21"/>
    <mergeCell ref="Y17:Y21"/>
    <mergeCell ref="Z17:Z21"/>
    <mergeCell ref="AA17:AA21"/>
    <mergeCell ref="AB17:AB21"/>
    <mergeCell ref="AC17:AC21"/>
    <mergeCell ref="AD17:AD21"/>
    <mergeCell ref="AE17:AE21"/>
    <mergeCell ref="AF17:AF21"/>
    <mergeCell ref="AG17:AG21"/>
    <mergeCell ref="AH17:AH21"/>
    <mergeCell ref="AI17:AI21"/>
    <mergeCell ref="AJ17:AJ21"/>
    <mergeCell ref="AJ5:AJ6"/>
    <mergeCell ref="B22:B25"/>
    <mergeCell ref="C22:C25"/>
    <mergeCell ref="D22:D25"/>
    <mergeCell ref="E22:E25"/>
    <mergeCell ref="F22:F25"/>
    <mergeCell ref="G22:G25"/>
    <mergeCell ref="H22:H25"/>
    <mergeCell ref="I22:I25"/>
    <mergeCell ref="N22:N25"/>
    <mergeCell ref="O22:O25"/>
    <mergeCell ref="P22:P25"/>
    <mergeCell ref="Q22:Q25"/>
    <mergeCell ref="R22:R25"/>
    <mergeCell ref="S22:S25"/>
    <mergeCell ref="T22:T25"/>
    <mergeCell ref="U22:U25"/>
    <mergeCell ref="V22:V25"/>
    <mergeCell ref="W22:W25"/>
    <mergeCell ref="X22:X25"/>
    <mergeCell ref="Y22:Y25"/>
    <mergeCell ref="Z22:Z25"/>
    <mergeCell ref="AA22:AA25"/>
    <mergeCell ref="AB22:AB25"/>
    <mergeCell ref="AC22:AC25"/>
    <mergeCell ref="AD22:AD25"/>
    <mergeCell ref="AE22:AE25"/>
    <mergeCell ref="AF22:AF25"/>
    <mergeCell ref="AG22:AG25"/>
    <mergeCell ref="AH22:AH25"/>
    <mergeCell ref="AI22:AI25"/>
    <mergeCell ref="AJ22:AJ25"/>
    <mergeCell ref="B35:B37"/>
    <mergeCell ref="C35:C37"/>
    <mergeCell ref="D35:D37"/>
    <mergeCell ref="E35:E37"/>
    <mergeCell ref="F35:F37"/>
    <mergeCell ref="G35:G37"/>
    <mergeCell ref="H35:H37"/>
    <mergeCell ref="I35:I37"/>
    <mergeCell ref="N35:N37"/>
    <mergeCell ref="O35:O37"/>
    <mergeCell ref="P35:P37"/>
    <mergeCell ref="Q35:Q37"/>
    <mergeCell ref="R35:R37"/>
    <mergeCell ref="S35:S37"/>
    <mergeCell ref="T35:T37"/>
    <mergeCell ref="U35:U37"/>
    <mergeCell ref="V35:V37"/>
    <mergeCell ref="W35:W37"/>
    <mergeCell ref="X35:X37"/>
    <mergeCell ref="Y35:Y37"/>
    <mergeCell ref="Z35:Z37"/>
    <mergeCell ref="AA35:AA37"/>
    <mergeCell ref="AB35:AB37"/>
    <mergeCell ref="AC35:AC37"/>
    <mergeCell ref="AD35:AD37"/>
    <mergeCell ref="AE35:AE37"/>
    <mergeCell ref="AF35:AF37"/>
    <mergeCell ref="AG35:AG37"/>
    <mergeCell ref="AH35:AH37"/>
    <mergeCell ref="AI35:AI37"/>
    <mergeCell ref="AJ35:AJ37"/>
    <mergeCell ref="C26:C28"/>
    <mergeCell ref="D26:D28"/>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C1C703-D3FC-4A1E-930D-BFD726D66E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2026-04-27T10:32:48Z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