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defaultThemeVersion="124226"/>
  <mc:AlternateContent xmlns:mc="http://schemas.openxmlformats.org/markup-compatibility/2006">
    <mc:Choice Requires="x15">
      <x15ac:absPath xmlns:x15ac="http://schemas.microsoft.com/office/spreadsheetml/2010/11/ac" url="C:\Users\m09128\Desktop\Kvietimo planai\"/>
    </mc:Choice>
  </mc:AlternateContent>
  <xr:revisionPtr revIDLastSave="0" documentId="13_ncr:1_{97078891-CF0F-4A2B-9DD2-C87C58C08650}" xr6:coauthVersionLast="47" xr6:coauthVersionMax="47" xr10:uidLastSave="{00000000-0000-0000-0000-000000000000}"/>
  <bookViews>
    <workbookView xWindow="-108" yWindow="-108" windowWidth="23256" windowHeight="13896" xr2:uid="{00000000-000D-0000-FFFF-FFFF00000000}"/>
  </bookViews>
  <sheets>
    <sheet name="Lapas1" sheetId="1" r:id="rId1"/>
  </sheets>
  <definedNames>
    <definedName name="_xlnm._FilterDatabase" localSheetId="0" hidden="1">Lapas1!$A$51:$PZ$1641</definedName>
    <definedName name="_xlnm.Print_Area" localSheetId="0">Lapas1!$A$1:$AJ$195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491" i="1" l="1"/>
  <c r="T1491" i="1"/>
  <c r="U1491" i="1" s="1"/>
  <c r="AE1488" i="1" l="1"/>
  <c r="T1488" i="1"/>
  <c r="U1488" i="1" s="1"/>
  <c r="AE1485" i="1"/>
  <c r="T1485" i="1"/>
  <c r="U1485" i="1" s="1"/>
  <c r="AE174" i="1" l="1"/>
  <c r="T174" i="1"/>
  <c r="AE1574" i="1"/>
  <c r="T1574" i="1"/>
  <c r="AE1571" i="1"/>
  <c r="T1571" i="1"/>
  <c r="AE1567" i="1"/>
  <c r="T1567" i="1"/>
  <c r="U1567" i="1" s="1"/>
  <c r="AE128" i="1"/>
  <c r="T128" i="1"/>
  <c r="AE523" i="1"/>
  <c r="T523" i="1"/>
  <c r="AE526" i="1"/>
  <c r="T526" i="1"/>
  <c r="AE520" i="1"/>
  <c r="T520" i="1"/>
  <c r="AE516" i="1"/>
  <c r="T516" i="1"/>
  <c r="AE827" i="1"/>
  <c r="T827" i="1"/>
  <c r="AE824" i="1"/>
  <c r="T824" i="1"/>
  <c r="AE821" i="1"/>
  <c r="T821" i="1"/>
  <c r="T1421" i="1"/>
  <c r="AE281" i="1" l="1"/>
  <c r="T281" i="1"/>
  <c r="AE277" i="1"/>
  <c r="T277" i="1"/>
  <c r="AE1355" i="1"/>
  <c r="T1355" i="1"/>
  <c r="M403" i="1" l="1"/>
  <c r="AE403" i="1"/>
  <c r="AE869" i="1"/>
  <c r="T869" i="1"/>
  <c r="AE866" i="1"/>
  <c r="T866" i="1"/>
  <c r="AE862" i="1"/>
  <c r="T862" i="1"/>
  <c r="T1595" i="1"/>
  <c r="AE1595" i="1"/>
  <c r="AE1591" i="1"/>
  <c r="T1591" i="1"/>
  <c r="AE1048" i="1"/>
  <c r="T1048" i="1"/>
  <c r="U1048" i="1" s="1"/>
  <c r="AE1044" i="1"/>
  <c r="T1044" i="1"/>
  <c r="AE465" i="1"/>
  <c r="T465" i="1"/>
  <c r="U465" i="1" s="1"/>
  <c r="AE353" i="1"/>
  <c r="T353" i="1"/>
  <c r="AE1343" i="1"/>
  <c r="T1343" i="1"/>
  <c r="AE1341" i="1"/>
  <c r="T1341" i="1"/>
  <c r="AE1338" i="1"/>
  <c r="T1338" i="1"/>
  <c r="AD1277" i="1"/>
  <c r="T1277" i="1"/>
  <c r="T1535" i="1" l="1"/>
  <c r="AE1535" i="1"/>
  <c r="AE1104" i="1"/>
  <c r="T1104" i="1"/>
  <c r="AE1638" i="1"/>
  <c r="T1638" i="1"/>
  <c r="AE315" i="1" l="1"/>
  <c r="T315" i="1"/>
  <c r="U315" i="1" s="1"/>
  <c r="AE238" i="1" l="1"/>
  <c r="T238" i="1"/>
  <c r="U238" i="1" s="1"/>
  <c r="AE575" i="1"/>
  <c r="T575" i="1"/>
  <c r="U575" i="1" s="1"/>
  <c r="AE573" i="1"/>
  <c r="T573" i="1"/>
  <c r="U573" i="1" s="1"/>
  <c r="AE569" i="1"/>
  <c r="T569" i="1"/>
  <c r="U569" i="1" s="1"/>
  <c r="AE566" i="1"/>
  <c r="T566" i="1"/>
  <c r="U566" i="1" s="1"/>
  <c r="AE686" i="1"/>
  <c r="T686" i="1"/>
  <c r="AE716" i="1"/>
  <c r="T716" i="1"/>
  <c r="U716" i="1" s="1"/>
  <c r="AE713" i="1"/>
  <c r="T713" i="1"/>
  <c r="U713" i="1" s="1"/>
  <c r="AD1191" i="1"/>
  <c r="T1191" i="1"/>
  <c r="AE759" i="1"/>
  <c r="T759" i="1"/>
  <c r="U759" i="1" s="1"/>
  <c r="AE757" i="1"/>
  <c r="T757" i="1"/>
  <c r="U757" i="1" s="1"/>
  <c r="AE992" i="1"/>
  <c r="T992" i="1"/>
  <c r="T744" i="1"/>
  <c r="AD1150" i="1"/>
  <c r="T1150" i="1"/>
  <c r="U1150" i="1" s="1"/>
  <c r="AD1147" i="1"/>
  <c r="T1147" i="1"/>
  <c r="U1147" i="1" s="1"/>
  <c r="AD1143" i="1"/>
  <c r="T1143" i="1"/>
  <c r="U1143" i="1" s="1"/>
  <c r="AE786" i="1"/>
  <c r="T786" i="1"/>
  <c r="U786" i="1" s="1"/>
  <c r="AE783" i="1"/>
  <c r="T783" i="1"/>
  <c r="U783" i="1" s="1"/>
  <c r="AE210" i="1"/>
  <c r="AE208" i="1"/>
  <c r="AE205" i="1"/>
  <c r="AE201" i="1"/>
  <c r="AE197" i="1"/>
  <c r="T210" i="1"/>
  <c r="T208" i="1"/>
  <c r="T205" i="1"/>
  <c r="T462" i="1"/>
  <c r="U462" i="1" s="1"/>
  <c r="AE462" i="1"/>
  <c r="AE459" i="1"/>
  <c r="T459" i="1"/>
  <c r="U459" i="1" s="1"/>
  <c r="AE455" i="1"/>
  <c r="T455" i="1"/>
  <c r="U455" i="1" s="1"/>
  <c r="AE451" i="1"/>
  <c r="T451" i="1"/>
  <c r="U451" i="1" s="1"/>
  <c r="AE647" i="1" l="1"/>
  <c r="T647" i="1"/>
  <c r="AE644" i="1"/>
  <c r="T644" i="1"/>
  <c r="AE641" i="1"/>
  <c r="T641" i="1"/>
  <c r="AE638" i="1"/>
  <c r="T638" i="1"/>
  <c r="AE1531" i="1" l="1"/>
  <c r="T1531" i="1"/>
  <c r="AD1293" i="1" l="1"/>
  <c r="T1293" i="1"/>
  <c r="AE1614" i="1" l="1"/>
  <c r="T1614" i="1"/>
  <c r="U1614" i="1" s="1"/>
  <c r="AE1587" i="1"/>
  <c r="T1587" i="1"/>
  <c r="AE448" i="1" l="1"/>
  <c r="T448" i="1"/>
  <c r="U448" i="1" s="1"/>
  <c r="AE979" i="1" l="1"/>
  <c r="T979" i="1"/>
  <c r="AD1274" i="1"/>
  <c r="T1274" i="1"/>
  <c r="AD1271" i="1"/>
  <c r="T1271" i="1"/>
  <c r="AD1267" i="1"/>
  <c r="T1267" i="1"/>
  <c r="AE1635" i="1" l="1"/>
  <c r="T1635" i="1"/>
  <c r="AE1631" i="1"/>
  <c r="T1631" i="1"/>
  <c r="AE1628" i="1"/>
  <c r="T1628" i="1"/>
  <c r="AE76" i="1" l="1"/>
  <c r="T76" i="1"/>
  <c r="AE859" i="1" l="1"/>
  <c r="T859" i="1"/>
  <c r="AE235" i="1" l="1"/>
  <c r="T235" i="1"/>
  <c r="U235" i="1" s="1"/>
  <c r="AE125" i="1" l="1"/>
  <c r="T125" i="1"/>
  <c r="AE122" i="1"/>
  <c r="T122" i="1"/>
  <c r="AE1424" i="1" l="1"/>
  <c r="T1424" i="1"/>
  <c r="U1424" i="1" s="1"/>
  <c r="T347" i="1" l="1"/>
  <c r="AE1321" i="1" l="1"/>
  <c r="T1321" i="1"/>
  <c r="U1321" i="1" s="1"/>
  <c r="AE1318" i="1"/>
  <c r="T1318" i="1"/>
  <c r="U1318" i="1" s="1"/>
  <c r="AE513" i="1"/>
  <c r="T513" i="1"/>
  <c r="AE510" i="1"/>
  <c r="T510" i="1"/>
  <c r="AE1451" i="1" l="1"/>
  <c r="T1451" i="1"/>
  <c r="U1451" i="1" s="1"/>
  <c r="AE710" i="1"/>
  <c r="T710" i="1"/>
  <c r="U710" i="1" s="1"/>
  <c r="AE170" i="1"/>
  <c r="T170" i="1"/>
  <c r="AE168" i="1"/>
  <c r="T168" i="1"/>
  <c r="AE779" i="1"/>
  <c r="T779" i="1"/>
  <c r="AE400" i="1" l="1"/>
  <c r="T400" i="1"/>
  <c r="U400" i="1" s="1"/>
  <c r="AB600" i="1" l="1"/>
  <c r="Y600" i="1"/>
  <c r="AE600" i="1" s="1"/>
  <c r="AB590" i="1"/>
  <c r="Y590" i="1"/>
  <c r="T445" i="1"/>
  <c r="U445" i="1" s="1"/>
  <c r="AE445" i="1"/>
  <c r="AE442" i="1"/>
  <c r="T442" i="1"/>
  <c r="U442" i="1" s="1"/>
  <c r="T600" i="1" l="1"/>
  <c r="U600" i="1" s="1"/>
  <c r="AE350" i="1"/>
  <c r="T350" i="1"/>
  <c r="AE347" i="1"/>
  <c r="AE1564" i="1" l="1"/>
  <c r="T1564" i="1"/>
  <c r="AE1561" i="1"/>
  <c r="T1561" i="1"/>
  <c r="U1561" i="1" s="1"/>
  <c r="AE1041" i="1"/>
  <c r="T1041" i="1"/>
  <c r="AE856" i="1" l="1"/>
  <c r="T856" i="1"/>
  <c r="AE853" i="1"/>
  <c r="T853" i="1"/>
  <c r="AE1482" i="1" l="1"/>
  <c r="T1482" i="1"/>
  <c r="U1482" i="1" s="1"/>
  <c r="T1463" i="1" l="1"/>
  <c r="AE563" i="1" l="1"/>
  <c r="T563" i="1"/>
  <c r="U563" i="1" s="1"/>
  <c r="AE559" i="1"/>
  <c r="T559" i="1"/>
  <c r="U559" i="1" s="1"/>
  <c r="AE1528" i="1" l="1"/>
  <c r="T1528" i="1"/>
  <c r="AE1525" i="1"/>
  <c r="T1525" i="1"/>
  <c r="AE1522" i="1"/>
  <c r="T1522" i="1"/>
  <c r="AE1519" i="1"/>
  <c r="T1519" i="1"/>
  <c r="AE73" i="1"/>
  <c r="T73" i="1"/>
  <c r="AE1335" i="1"/>
  <c r="T1335" i="1"/>
  <c r="AE232" i="1" l="1"/>
  <c r="T232" i="1"/>
  <c r="U232" i="1" s="1"/>
  <c r="AE741" i="1" l="1"/>
  <c r="T741" i="1"/>
  <c r="AE1315" i="1"/>
  <c r="T1315" i="1"/>
  <c r="U1315" i="1" s="1"/>
  <c r="AE1312" i="1"/>
  <c r="T1312" i="1"/>
  <c r="U1312" i="1" s="1"/>
  <c r="AE1309" i="1"/>
  <c r="T1309" i="1"/>
  <c r="U1309" i="1" s="1"/>
  <c r="AE71" i="1"/>
  <c r="T71" i="1"/>
  <c r="AD1264" i="1" l="1"/>
  <c r="T1264" i="1"/>
  <c r="AD1261" i="1"/>
  <c r="T1261" i="1"/>
  <c r="AD1257" i="1"/>
  <c r="T1257" i="1"/>
  <c r="AE776" i="1" l="1"/>
  <c r="T776" i="1"/>
  <c r="AE1070" i="1"/>
  <c r="T1070" i="1"/>
  <c r="AE506" i="1" l="1"/>
  <c r="T506" i="1"/>
  <c r="AE1557" i="1" l="1"/>
  <c r="T1557" i="1"/>
  <c r="U1557" i="1" s="1"/>
  <c r="AD1228" i="1"/>
  <c r="T1228" i="1"/>
  <c r="U1228" i="1" s="1"/>
  <c r="AD1225" i="1"/>
  <c r="T1225" i="1"/>
  <c r="U1225" i="1" s="1"/>
  <c r="AD1231" i="1"/>
  <c r="T1231" i="1"/>
  <c r="U1231" i="1" s="1"/>
  <c r="AE1611" i="1"/>
  <c r="T1611" i="1"/>
  <c r="U1611" i="1" s="1"/>
  <c r="T613" i="1" l="1"/>
  <c r="T607" i="1"/>
  <c r="T293" i="1" l="1"/>
  <c r="U293" i="1" s="1"/>
  <c r="T287" i="1"/>
  <c r="U287" i="1" s="1"/>
  <c r="AE48" i="1" l="1"/>
  <c r="T48" i="1"/>
  <c r="AE274" i="1" l="1"/>
  <c r="T274" i="1"/>
  <c r="AE271" i="1"/>
  <c r="T271" i="1"/>
  <c r="AE311" i="1" l="1"/>
  <c r="T311" i="1"/>
  <c r="U311" i="1" s="1"/>
  <c r="AE308" i="1"/>
  <c r="T308" i="1"/>
  <c r="U308" i="1" s="1"/>
  <c r="AE306" i="1"/>
  <c r="T306" i="1"/>
  <c r="U306" i="1" s="1"/>
  <c r="AE303" i="1"/>
  <c r="T303" i="1"/>
  <c r="U303" i="1" s="1"/>
  <c r="AE300" i="1"/>
  <c r="T300" i="1"/>
  <c r="U300" i="1" s="1"/>
  <c r="AE1034" i="1" l="1"/>
  <c r="T1034" i="1"/>
  <c r="U1034" i="1" s="1"/>
  <c r="T1038" i="1"/>
  <c r="U1038" i="1" s="1"/>
  <c r="AE1038" i="1"/>
  <c r="AE597" i="1" l="1"/>
  <c r="T597" i="1"/>
  <c r="U597" i="1" s="1"/>
  <c r="AE637" i="1" l="1"/>
  <c r="T637" i="1"/>
  <c r="AE633" i="1"/>
  <c r="T633" i="1"/>
  <c r="T578" i="1" l="1"/>
  <c r="AE69" i="1"/>
  <c r="T69" i="1"/>
  <c r="AE229" i="1"/>
  <c r="T229" i="1"/>
  <c r="U229" i="1" s="1"/>
  <c r="AE1009" i="1" l="1"/>
  <c r="T1009" i="1"/>
  <c r="AD47" i="1"/>
  <c r="AD46" i="1"/>
  <c r="AE45" i="1"/>
  <c r="AE44" i="1"/>
  <c r="T334" i="1"/>
  <c r="AE1475" i="1" l="1"/>
  <c r="T1475" i="1"/>
  <c r="U1475" i="1" s="1"/>
  <c r="AE1469" i="1"/>
  <c r="T1469" i="1"/>
  <c r="U1469" i="1" s="1"/>
  <c r="AE1479" i="1"/>
  <c r="T1479" i="1"/>
  <c r="U1479" i="1" s="1"/>
  <c r="AE1473" i="1"/>
  <c r="T1473" i="1"/>
  <c r="U1473" i="1" s="1"/>
  <c r="AE1466" i="1"/>
  <c r="T1466" i="1"/>
  <c r="U1466" i="1" s="1"/>
  <c r="AE1463" i="1"/>
  <c r="U1463" i="1"/>
  <c r="AE1460" i="1"/>
  <c r="T1460" i="1"/>
  <c r="U1460" i="1" s="1"/>
  <c r="AE1457" i="1"/>
  <c r="T1457" i="1"/>
  <c r="U1457" i="1" s="1"/>
  <c r="AE1454" i="1"/>
  <c r="T1454" i="1"/>
  <c r="U1454" i="1" s="1"/>
  <c r="AE1411" i="1" l="1"/>
  <c r="T1411" i="1"/>
  <c r="U1411" i="1" s="1"/>
  <c r="AE1421" i="1"/>
  <c r="AE1418" i="1"/>
  <c r="T1418" i="1"/>
  <c r="U1418" i="1" s="1"/>
  <c r="AE1415" i="1"/>
  <c r="T1415" i="1"/>
  <c r="U1415" i="1" s="1"/>
  <c r="AE1408" i="1"/>
  <c r="T1408" i="1"/>
  <c r="U1408" i="1" s="1"/>
  <c r="AE1405" i="1"/>
  <c r="T1405" i="1"/>
  <c r="U1405" i="1" s="1"/>
  <c r="AE1401" i="1"/>
  <c r="T1401" i="1"/>
  <c r="U1401" i="1" s="1"/>
  <c r="AE1352" i="1"/>
  <c r="T1352" i="1"/>
  <c r="U1352" i="1" s="1"/>
  <c r="AE1345" i="1"/>
  <c r="T1345" i="1"/>
  <c r="U1345" i="1" s="1"/>
  <c r="AE1348" i="1"/>
  <c r="T1348" i="1"/>
  <c r="AE1580" i="1" l="1"/>
  <c r="T1580" i="1"/>
  <c r="AE1584" i="1"/>
  <c r="T1584" i="1"/>
  <c r="AE1577" i="1"/>
  <c r="T1577" i="1"/>
  <c r="AE1516" i="1"/>
  <c r="T1516" i="1"/>
  <c r="AE1512" i="1"/>
  <c r="T1512" i="1"/>
  <c r="AE1509" i="1"/>
  <c r="T1509" i="1"/>
  <c r="AE1506" i="1"/>
  <c r="T1506" i="1"/>
  <c r="AE1503" i="1"/>
  <c r="T1503" i="1"/>
  <c r="AE1500" i="1"/>
  <c r="T1500" i="1"/>
  <c r="AE1497" i="1"/>
  <c r="T1497" i="1"/>
  <c r="AE1494" i="1"/>
  <c r="T1494" i="1"/>
  <c r="AE1378" i="1" l="1"/>
  <c r="T1388" i="1"/>
  <c r="U1388" i="1" s="1"/>
  <c r="AE1388" i="1"/>
  <c r="T1378" i="1"/>
  <c r="U1378" i="1" s="1"/>
  <c r="AE1398" i="1"/>
  <c r="T1398" i="1"/>
  <c r="U1398" i="1" s="1"/>
  <c r="AE1395" i="1"/>
  <c r="T1395" i="1"/>
  <c r="U1395" i="1" s="1"/>
  <c r="AE1392" i="1"/>
  <c r="T1392" i="1"/>
  <c r="U1392" i="1" s="1"/>
  <c r="AE1385" i="1"/>
  <c r="T1385" i="1"/>
  <c r="U1385" i="1" s="1"/>
  <c r="AE1382" i="1"/>
  <c r="T1382" i="1"/>
  <c r="U1382" i="1" s="1"/>
  <c r="AE1305" i="1"/>
  <c r="T1305" i="1"/>
  <c r="U1305" i="1" s="1"/>
  <c r="AE1302" i="1"/>
  <c r="T1302" i="1"/>
  <c r="U1302" i="1" s="1"/>
  <c r="AE1299" i="1"/>
  <c r="T1299" i="1"/>
  <c r="U1299" i="1" s="1"/>
  <c r="AE1296" i="1"/>
  <c r="T1296" i="1"/>
  <c r="U1296" i="1" s="1"/>
  <c r="AE1374" i="1"/>
  <c r="T1374" i="1"/>
  <c r="T1371" i="1"/>
  <c r="AE1371" i="1"/>
  <c r="T1368" i="1"/>
  <c r="AE1368" i="1"/>
  <c r="T1365" i="1"/>
  <c r="AE1365" i="1"/>
  <c r="T1362" i="1"/>
  <c r="AE1362" i="1"/>
  <c r="AE1359" i="1"/>
  <c r="T1359" i="1"/>
  <c r="AE683" i="1"/>
  <c r="T683" i="1"/>
  <c r="AE679" i="1"/>
  <c r="T679" i="1"/>
  <c r="AE676" i="1"/>
  <c r="T676" i="1"/>
  <c r="AE673" i="1"/>
  <c r="T673" i="1"/>
  <c r="T1608" i="1"/>
  <c r="U1608" i="1" s="1"/>
  <c r="T1604" i="1"/>
  <c r="U1604" i="1" s="1"/>
  <c r="T1601" i="1"/>
  <c r="U1601" i="1" s="1"/>
  <c r="T1598" i="1"/>
  <c r="U1598" i="1" s="1"/>
  <c r="AE1608" i="1"/>
  <c r="AE1604" i="1"/>
  <c r="AE1601" i="1"/>
  <c r="AE1598" i="1"/>
  <c r="AE1627" i="1" l="1"/>
  <c r="T1627" i="1"/>
  <c r="AE1623" i="1" l="1"/>
  <c r="T1623" i="1"/>
  <c r="T1620" i="1"/>
  <c r="AE1620" i="1"/>
  <c r="T1617" i="1"/>
  <c r="AE1617" i="1"/>
  <c r="AD1291" i="1"/>
  <c r="AD1287" i="1"/>
  <c r="AD1284" i="1"/>
  <c r="AD1281" i="1"/>
  <c r="T1291" i="1"/>
  <c r="U1291" i="1" s="1"/>
  <c r="T1287" i="1"/>
  <c r="U1287" i="1" s="1"/>
  <c r="T1284" i="1"/>
  <c r="U1284" i="1" s="1"/>
  <c r="T1281" i="1"/>
  <c r="AE1554" i="1" l="1"/>
  <c r="T1554" i="1"/>
  <c r="U1554" i="1" s="1"/>
  <c r="AE1551" i="1"/>
  <c r="T1551" i="1"/>
  <c r="U1551" i="1" s="1"/>
  <c r="AE1548" i="1"/>
  <c r="T1548" i="1"/>
  <c r="U1548" i="1" s="1"/>
  <c r="AE1545" i="1"/>
  <c r="T1545" i="1"/>
  <c r="AE1542" i="1"/>
  <c r="T1542" i="1"/>
  <c r="U1542" i="1" s="1"/>
  <c r="AE1538" i="1"/>
  <c r="T1538" i="1"/>
  <c r="U1538" i="1" s="1"/>
  <c r="AD1238" i="1" l="1"/>
  <c r="AD1254" i="1"/>
  <c r="AD1251" i="1"/>
  <c r="AD1248" i="1"/>
  <c r="AD1245" i="1"/>
  <c r="AD1242" i="1"/>
  <c r="AD1235" i="1"/>
  <c r="T1254" i="1"/>
  <c r="T1251" i="1"/>
  <c r="T1248" i="1"/>
  <c r="T1245" i="1"/>
  <c r="T1242" i="1"/>
  <c r="T1238" i="1"/>
  <c r="T1235" i="1"/>
  <c r="AE798" i="1" l="1"/>
  <c r="AE795" i="1"/>
  <c r="AE792" i="1"/>
  <c r="AE789" i="1"/>
  <c r="T798" i="1"/>
  <c r="U798" i="1" s="1"/>
  <c r="T795" i="1"/>
  <c r="U795" i="1" s="1"/>
  <c r="T792" i="1"/>
  <c r="U792" i="1" s="1"/>
  <c r="T789" i="1"/>
  <c r="U789" i="1" s="1"/>
  <c r="T706" i="1" l="1"/>
  <c r="U706" i="1" s="1"/>
  <c r="AE704" i="1"/>
  <c r="T704" i="1"/>
  <c r="U704" i="1" s="1"/>
  <c r="T692" i="1"/>
  <c r="U692" i="1" s="1"/>
  <c r="AE692" i="1"/>
  <c r="T695" i="1"/>
  <c r="U695" i="1" s="1"/>
  <c r="AE695" i="1"/>
  <c r="T698" i="1"/>
  <c r="U698" i="1" s="1"/>
  <c r="AE698" i="1"/>
  <c r="T701" i="1"/>
  <c r="U701" i="1" s="1"/>
  <c r="AE701" i="1"/>
  <c r="AE689" i="1"/>
  <c r="T689" i="1"/>
  <c r="U689" i="1" s="1"/>
  <c r="AE706" i="1"/>
  <c r="AE1448" i="1"/>
  <c r="AE1446" i="1"/>
  <c r="AE1444" i="1"/>
  <c r="AE1441" i="1"/>
  <c r="AE1437" i="1"/>
  <c r="AE1434" i="1"/>
  <c r="AE1431" i="1"/>
  <c r="AE1428" i="1"/>
  <c r="T1448" i="1"/>
  <c r="U1448" i="1" s="1"/>
  <c r="T1446" i="1"/>
  <c r="T1444" i="1"/>
  <c r="T1441" i="1"/>
  <c r="T1437" i="1"/>
  <c r="U1437" i="1" s="1"/>
  <c r="T1434" i="1"/>
  <c r="T1431" i="1"/>
  <c r="U1431" i="1" s="1"/>
  <c r="T1428" i="1"/>
  <c r="U1428" i="1" s="1"/>
  <c r="AE1331" i="1"/>
  <c r="AE1329" i="1"/>
  <c r="AE1327" i="1"/>
  <c r="AE1324" i="1"/>
  <c r="T1188" i="1"/>
  <c r="U1188" i="1" s="1"/>
  <c r="T1179" i="1"/>
  <c r="U1179" i="1" s="1"/>
  <c r="T1176" i="1"/>
  <c r="U1176" i="1" s="1"/>
  <c r="T1173" i="1"/>
  <c r="U1173" i="1" s="1"/>
  <c r="T1170" i="1"/>
  <c r="U1170" i="1" s="1"/>
  <c r="T1166" i="1"/>
  <c r="T1163" i="1"/>
  <c r="U1163" i="1" s="1"/>
  <c r="T1160" i="1"/>
  <c r="U1160" i="1" s="1"/>
  <c r="T1157" i="1"/>
  <c r="U1157" i="1" s="1"/>
  <c r="AD1188" i="1"/>
  <c r="AD1179" i="1"/>
  <c r="AD1176" i="1"/>
  <c r="AD1173" i="1"/>
  <c r="AD1170" i="1"/>
  <c r="AD1166" i="1"/>
  <c r="AD1163" i="1"/>
  <c r="AD1160" i="1"/>
  <c r="AD1157" i="1"/>
  <c r="AD1153" i="1"/>
  <c r="AB1153" i="1"/>
  <c r="T1153" i="1"/>
  <c r="U1153" i="1" s="1"/>
  <c r="T143" i="1" l="1"/>
  <c r="AE630" i="1"/>
  <c r="T630" i="1"/>
  <c r="AE897" i="1"/>
  <c r="AE902" i="1"/>
  <c r="T902" i="1"/>
  <c r="U902" i="1" s="1"/>
  <c r="T897" i="1"/>
  <c r="U897" i="1" s="1"/>
  <c r="AE899" i="1"/>
  <c r="T899" i="1"/>
  <c r="U899" i="1" s="1"/>
  <c r="AE894" i="1"/>
  <c r="T894" i="1"/>
  <c r="U894" i="1" s="1"/>
  <c r="AE891" i="1"/>
  <c r="T891" i="1"/>
  <c r="U891" i="1" s="1"/>
  <c r="AE887" i="1"/>
  <c r="T887" i="1"/>
  <c r="U887" i="1" s="1"/>
  <c r="AE910" i="1" l="1"/>
  <c r="T910" i="1"/>
  <c r="U910" i="1" s="1"/>
  <c r="AE914" i="1"/>
  <c r="T914" i="1"/>
  <c r="AE907" i="1"/>
  <c r="T907" i="1"/>
  <c r="U907" i="1" s="1"/>
  <c r="AE904" i="1"/>
  <c r="T904" i="1"/>
  <c r="U904" i="1" s="1"/>
  <c r="T725" i="1" l="1"/>
  <c r="T738" i="1"/>
  <c r="AE732" i="1"/>
  <c r="AE722" i="1"/>
  <c r="AE738" i="1"/>
  <c r="AE735" i="1"/>
  <c r="T735" i="1"/>
  <c r="AE729" i="1"/>
  <c r="T729" i="1"/>
  <c r="T722" i="1"/>
  <c r="AE719" i="1"/>
  <c r="T719" i="1"/>
  <c r="T732" i="1" l="1"/>
  <c r="T1324" i="1"/>
  <c r="T1331" i="1"/>
  <c r="T1327" i="1"/>
  <c r="T1329" i="1"/>
  <c r="AE753" i="1"/>
  <c r="T753" i="1"/>
  <c r="U753" i="1" s="1"/>
  <c r="AE751" i="1"/>
  <c r="T751" i="1"/>
  <c r="U751" i="1" s="1"/>
  <c r="AE748" i="1"/>
  <c r="T748" i="1"/>
  <c r="U748" i="1" s="1"/>
  <c r="T557" i="1"/>
  <c r="U557" i="1" s="1"/>
  <c r="AE557" i="1"/>
  <c r="AE578" i="1"/>
  <c r="AE554" i="1"/>
  <c r="T554" i="1"/>
  <c r="U554" i="1" s="1"/>
  <c r="AE551" i="1"/>
  <c r="T551" i="1"/>
  <c r="U551" i="1" s="1"/>
  <c r="AE547" i="1"/>
  <c r="T547" i="1"/>
  <c r="U547" i="1" s="1"/>
  <c r="AE544" i="1"/>
  <c r="T544" i="1"/>
  <c r="U544" i="1" s="1"/>
  <c r="AE542" i="1"/>
  <c r="T542" i="1"/>
  <c r="U542" i="1" s="1"/>
  <c r="AE539" i="1"/>
  <c r="T539" i="1"/>
  <c r="U539" i="1" s="1"/>
  <c r="T536" i="1"/>
  <c r="U536" i="1" s="1"/>
  <c r="AE536" i="1"/>
  <c r="AE532" i="1"/>
  <c r="AE529" i="1"/>
  <c r="T532" i="1"/>
  <c r="U532" i="1" s="1"/>
  <c r="T529" i="1"/>
  <c r="U529" i="1" s="1"/>
  <c r="AE818" i="1" l="1"/>
  <c r="T818" i="1"/>
  <c r="AE814" i="1"/>
  <c r="T814" i="1"/>
  <c r="AE811" i="1"/>
  <c r="T811" i="1"/>
  <c r="AE808" i="1"/>
  <c r="T808" i="1"/>
  <c r="AE805" i="1"/>
  <c r="T805" i="1"/>
  <c r="AE802" i="1"/>
  <c r="T802" i="1"/>
  <c r="AE371" i="1" l="1"/>
  <c r="T371" i="1"/>
  <c r="U371" i="1" s="1"/>
  <c r="AE368" i="1"/>
  <c r="T368" i="1"/>
  <c r="U368" i="1" s="1"/>
  <c r="AE365" i="1"/>
  <c r="T365" i="1"/>
  <c r="U365" i="1" s="1"/>
  <c r="AE362" i="1"/>
  <c r="T362" i="1"/>
  <c r="U362" i="1" s="1"/>
  <c r="AE359" i="1"/>
  <c r="T359" i="1"/>
  <c r="U359" i="1" s="1"/>
  <c r="AE356" i="1"/>
  <c r="T356" i="1"/>
  <c r="U356" i="1" s="1"/>
  <c r="T190" i="1" l="1"/>
  <c r="AE190" i="1"/>
  <c r="AE976" i="1"/>
  <c r="T976" i="1"/>
  <c r="AE972" i="1"/>
  <c r="T972" i="1"/>
  <c r="AE969" i="1"/>
  <c r="T969" i="1"/>
  <c r="AE966" i="1"/>
  <c r="T966" i="1"/>
  <c r="AE963" i="1"/>
  <c r="T963" i="1"/>
  <c r="AE960" i="1"/>
  <c r="T960" i="1"/>
  <c r="AE957" i="1"/>
  <c r="T957" i="1"/>
  <c r="AE954" i="1"/>
  <c r="T954" i="1"/>
  <c r="AE951" i="1"/>
  <c r="T951" i="1"/>
  <c r="AE948" i="1"/>
  <c r="T948" i="1"/>
  <c r="AE945" i="1"/>
  <c r="T945" i="1"/>
  <c r="AE942" i="1"/>
  <c r="T942" i="1"/>
  <c r="AE939" i="1"/>
  <c r="T939" i="1"/>
  <c r="AE936" i="1"/>
  <c r="T936" i="1"/>
  <c r="AE594" i="1" l="1"/>
  <c r="T594" i="1"/>
  <c r="U594" i="1" s="1"/>
  <c r="AE590" i="1"/>
  <c r="T590" i="1"/>
  <c r="U590" i="1" s="1"/>
  <c r="AE587" i="1"/>
  <c r="T587" i="1"/>
  <c r="U587" i="1" s="1"/>
  <c r="AE584" i="1"/>
  <c r="T584" i="1"/>
  <c r="U584" i="1" s="1"/>
  <c r="AE581" i="1"/>
  <c r="T581" i="1"/>
  <c r="AE1100" i="1"/>
  <c r="AE1096" i="1"/>
  <c r="AE1092" i="1"/>
  <c r="AE1089" i="1"/>
  <c r="T1100" i="1" l="1"/>
  <c r="T1096" i="1"/>
  <c r="T1092" i="1"/>
  <c r="T1089" i="1"/>
  <c r="AE1086" i="1"/>
  <c r="T1086" i="1"/>
  <c r="AE1083" i="1"/>
  <c r="T1083" i="1"/>
  <c r="AE1080" i="1"/>
  <c r="T1080" i="1"/>
  <c r="AE1077" i="1"/>
  <c r="T1077" i="1"/>
  <c r="AE1074" i="1"/>
  <c r="T1074" i="1"/>
  <c r="AE1006" i="1" l="1"/>
  <c r="T1006" i="1"/>
  <c r="AE999" i="1" l="1"/>
  <c r="T999" i="1"/>
  <c r="AE1002" i="1" l="1"/>
  <c r="T1002" i="1"/>
  <c r="AE996" i="1"/>
  <c r="T996" i="1"/>
  <c r="AE255" i="1"/>
  <c r="T255" i="1"/>
  <c r="AE267" i="1" l="1"/>
  <c r="T267" i="1"/>
  <c r="AE264" i="1"/>
  <c r="T264" i="1"/>
  <c r="AE261" i="1"/>
  <c r="T261" i="1"/>
  <c r="AE258" i="1"/>
  <c r="T258" i="1"/>
  <c r="AE666" i="1"/>
  <c r="T666" i="1"/>
  <c r="AE663" i="1"/>
  <c r="T663" i="1"/>
  <c r="AE660" i="1"/>
  <c r="T660" i="1"/>
  <c r="T651" i="1"/>
  <c r="AE627" i="1" l="1"/>
  <c r="T627" i="1"/>
  <c r="AE624" i="1"/>
  <c r="T624" i="1"/>
  <c r="AE621" i="1"/>
  <c r="T621" i="1"/>
  <c r="AE617" i="1"/>
  <c r="T617" i="1"/>
  <c r="AE613" i="1"/>
  <c r="AE610" i="1"/>
  <c r="T610" i="1"/>
  <c r="AE607" i="1"/>
  <c r="AE604" i="1"/>
  <c r="T604" i="1"/>
  <c r="AE419" i="1" l="1"/>
  <c r="T419" i="1"/>
  <c r="U419" i="1" s="1"/>
  <c r="AE416" i="1"/>
  <c r="T416" i="1"/>
  <c r="U416" i="1" s="1"/>
  <c r="AE413" i="1"/>
  <c r="T413" i="1"/>
  <c r="U413" i="1" s="1"/>
  <c r="AE410" i="1"/>
  <c r="T410" i="1"/>
  <c r="U410" i="1" s="1"/>
  <c r="AE439" i="1"/>
  <c r="T439" i="1"/>
  <c r="U439" i="1" s="1"/>
  <c r="AE436" i="1"/>
  <c r="T436" i="1"/>
  <c r="U436" i="1" s="1"/>
  <c r="AE433" i="1"/>
  <c r="T433" i="1"/>
  <c r="U433" i="1" s="1"/>
  <c r="AE429" i="1"/>
  <c r="T429" i="1"/>
  <c r="U429" i="1" s="1"/>
  <c r="AE425" i="1"/>
  <c r="T425" i="1"/>
  <c r="U425" i="1" s="1"/>
  <c r="AE422" i="1"/>
  <c r="T422" i="1"/>
  <c r="U422" i="1" s="1"/>
  <c r="AE407" i="1"/>
  <c r="T407" i="1"/>
  <c r="U407" i="1" s="1"/>
  <c r="AE500" i="1" l="1"/>
  <c r="T500" i="1"/>
  <c r="AE497" i="1"/>
  <c r="T497" i="1"/>
  <c r="AE494" i="1"/>
  <c r="T494" i="1"/>
  <c r="AE491" i="1"/>
  <c r="T491" i="1"/>
  <c r="AE474" i="1"/>
  <c r="T474" i="1"/>
  <c r="AE478" i="1"/>
  <c r="T478" i="1"/>
  <c r="AE503" i="1"/>
  <c r="T503" i="1"/>
  <c r="AE488" i="1"/>
  <c r="T488" i="1"/>
  <c r="AE485" i="1"/>
  <c r="T485" i="1"/>
  <c r="AE482" i="1"/>
  <c r="T482" i="1"/>
  <c r="AE471" i="1"/>
  <c r="T471" i="1"/>
  <c r="AE468" i="1"/>
  <c r="T468" i="1"/>
  <c r="AE843" i="1"/>
  <c r="T843" i="1"/>
  <c r="AE840" i="1"/>
  <c r="T840" i="1"/>
  <c r="AE837" i="1"/>
  <c r="T837" i="1"/>
  <c r="AE834" i="1"/>
  <c r="T834" i="1"/>
  <c r="AE831" i="1"/>
  <c r="T831" i="1"/>
  <c r="AE849" i="1"/>
  <c r="T849" i="1"/>
  <c r="AE846" i="1"/>
  <c r="T846" i="1"/>
  <c r="T1031" i="1"/>
  <c r="AE1028" i="1"/>
  <c r="T1028" i="1"/>
  <c r="U1028" i="1" s="1"/>
  <c r="AE1031" i="1"/>
  <c r="AE1025" i="1"/>
  <c r="T1025" i="1"/>
  <c r="AE1022" i="1"/>
  <c r="T1022" i="1"/>
  <c r="U1022" i="1" s="1"/>
  <c r="AE1019" i="1"/>
  <c r="T1019" i="1"/>
  <c r="U1019" i="1" s="1"/>
  <c r="AE1012" i="1"/>
  <c r="T1012" i="1"/>
  <c r="U1012" i="1" s="1"/>
  <c r="AE1015" i="1"/>
  <c r="T1015" i="1"/>
  <c r="U1015" i="1" s="1"/>
  <c r="AD1212" i="1"/>
  <c r="T1212" i="1"/>
  <c r="U1212" i="1" s="1"/>
  <c r="AD1195" i="1"/>
  <c r="T1195" i="1"/>
  <c r="U1195" i="1" s="1"/>
  <c r="AD1140" i="1"/>
  <c r="T1140" i="1"/>
  <c r="U1140" i="1" s="1"/>
  <c r="AD1137" i="1"/>
  <c r="T1137" i="1"/>
  <c r="U1137" i="1" s="1"/>
  <c r="AD1134" i="1"/>
  <c r="T1134" i="1"/>
  <c r="U1134" i="1" s="1"/>
  <c r="AD1131" i="1"/>
  <c r="T1131" i="1"/>
  <c r="U1131" i="1" s="1"/>
  <c r="AD1127" i="1"/>
  <c r="T1127" i="1"/>
  <c r="U1127" i="1" s="1"/>
  <c r="AD1124" i="1"/>
  <c r="T1124" i="1"/>
  <c r="U1124" i="1" s="1"/>
  <c r="AD1121" i="1"/>
  <c r="T1121" i="1"/>
  <c r="U1121" i="1" s="1"/>
  <c r="AD1118" i="1"/>
  <c r="T1118" i="1"/>
  <c r="U1118" i="1" s="1"/>
  <c r="AD1115" i="1"/>
  <c r="T1115" i="1"/>
  <c r="U1115" i="1" s="1"/>
  <c r="AD1112" i="1"/>
  <c r="T1112" i="1"/>
  <c r="U1112" i="1" s="1"/>
  <c r="AD1108" i="1"/>
  <c r="T1108" i="1"/>
  <c r="U1108" i="1" s="1"/>
  <c r="AE773" i="1"/>
  <c r="T773" i="1"/>
  <c r="AE769" i="1"/>
  <c r="T769" i="1"/>
  <c r="AE766" i="1"/>
  <c r="T766" i="1"/>
  <c r="AE763" i="1"/>
  <c r="T763" i="1"/>
  <c r="AE248" i="1"/>
  <c r="T248" i="1"/>
  <c r="AE252" i="1"/>
  <c r="T252" i="1"/>
  <c r="AE245" i="1"/>
  <c r="T245" i="1"/>
  <c r="AE242" i="1"/>
  <c r="T242" i="1"/>
  <c r="AE387" i="1" l="1"/>
  <c r="T387" i="1"/>
  <c r="U387" i="1" s="1"/>
  <c r="AE384" i="1"/>
  <c r="T384" i="1"/>
  <c r="U384" i="1" s="1"/>
  <c r="AE390" i="1"/>
  <c r="T390" i="1"/>
  <c r="U390" i="1" s="1"/>
  <c r="AE397" i="1"/>
  <c r="T397" i="1"/>
  <c r="U397" i="1" s="1"/>
  <c r="AE393" i="1"/>
  <c r="T393" i="1"/>
  <c r="U393" i="1" s="1"/>
  <c r="AE381" i="1"/>
  <c r="T381" i="1"/>
  <c r="U381" i="1" s="1"/>
  <c r="AE378" i="1"/>
  <c r="T378" i="1"/>
  <c r="U378" i="1" s="1"/>
  <c r="AE375" i="1"/>
  <c r="T375" i="1"/>
  <c r="U375" i="1" s="1"/>
  <c r="AE875" i="1" l="1"/>
  <c r="T875" i="1"/>
  <c r="AE885" i="1"/>
  <c r="T885" i="1"/>
  <c r="AE882" i="1"/>
  <c r="T882" i="1"/>
  <c r="AE879" i="1"/>
  <c r="T879" i="1"/>
  <c r="AE872" i="1"/>
  <c r="T872" i="1"/>
  <c r="AE64" i="1"/>
  <c r="T64" i="1"/>
  <c r="AE60" i="1"/>
  <c r="T60" i="1"/>
  <c r="AE57" i="1"/>
  <c r="T57" i="1"/>
  <c r="AE54" i="1"/>
  <c r="T54" i="1"/>
  <c r="AE51" i="1"/>
  <c r="T51" i="1"/>
  <c r="T201" i="1"/>
  <c r="T197" i="1"/>
  <c r="AE194" i="1"/>
  <c r="T194" i="1"/>
  <c r="AE191" i="1"/>
  <c r="T191" i="1"/>
  <c r="AE187" i="1"/>
  <c r="T187" i="1"/>
  <c r="AE184" i="1"/>
  <c r="T184" i="1"/>
  <c r="AE181" i="1"/>
  <c r="T181" i="1"/>
  <c r="AE178" i="1"/>
  <c r="T178" i="1"/>
  <c r="AE985" i="1" l="1"/>
  <c r="T985" i="1"/>
  <c r="AE343" i="1"/>
  <c r="T343" i="1"/>
  <c r="AE337" i="1"/>
  <c r="T337" i="1"/>
  <c r="AE340" i="1"/>
  <c r="T340" i="1"/>
  <c r="AE334" i="1"/>
  <c r="AE331" i="1"/>
  <c r="T331" i="1"/>
  <c r="AE327" i="1"/>
  <c r="T327" i="1"/>
  <c r="AE324" i="1"/>
  <c r="T324" i="1"/>
  <c r="AE321" i="1"/>
  <c r="T321" i="1"/>
  <c r="AE318" i="1"/>
  <c r="T318" i="1"/>
  <c r="AE1051" i="1" l="1"/>
  <c r="T1051" i="1"/>
  <c r="AE989" i="1"/>
  <c r="T989" i="1"/>
  <c r="AE982" i="1"/>
  <c r="T982" i="1"/>
  <c r="AE932" i="1"/>
  <c r="T932" i="1"/>
  <c r="U932" i="1" s="1"/>
  <c r="AE929" i="1"/>
  <c r="T929" i="1"/>
  <c r="AE926" i="1"/>
  <c r="T926" i="1"/>
  <c r="U926" i="1" s="1"/>
  <c r="AE923" i="1"/>
  <c r="T923" i="1"/>
  <c r="U923" i="1" s="1"/>
  <c r="AE920" i="1"/>
  <c r="T920" i="1"/>
  <c r="U920" i="1" s="1"/>
  <c r="AE917" i="1"/>
  <c r="T917" i="1"/>
  <c r="U917" i="1" s="1"/>
  <c r="AE669" i="1" l="1"/>
  <c r="T669" i="1"/>
  <c r="AE296" i="1"/>
  <c r="T296" i="1"/>
  <c r="AE293" i="1"/>
  <c r="AE290" i="1"/>
  <c r="T290" i="1"/>
  <c r="AE287" i="1"/>
  <c r="AE284" i="1"/>
  <c r="T284" i="1"/>
  <c r="U284" i="1" s="1"/>
  <c r="AE117" i="1"/>
  <c r="T117" i="1"/>
  <c r="AE107" i="1"/>
  <c r="T107" i="1"/>
  <c r="AE114" i="1"/>
  <c r="T114" i="1"/>
  <c r="AE111" i="1"/>
  <c r="T111" i="1"/>
  <c r="AE104" i="1"/>
  <c r="T104" i="1"/>
  <c r="AE101" i="1"/>
  <c r="T101" i="1"/>
  <c r="AE98" i="1"/>
  <c r="T98" i="1"/>
  <c r="AE95" i="1"/>
  <c r="T95" i="1"/>
  <c r="AE91" i="1"/>
  <c r="T91" i="1"/>
  <c r="AE88" i="1"/>
  <c r="T88" i="1"/>
  <c r="AE85" i="1"/>
  <c r="T85" i="1"/>
  <c r="AE82" i="1"/>
  <c r="T82" i="1"/>
  <c r="AE79" i="1"/>
  <c r="T79" i="1"/>
  <c r="AD1222" i="1" l="1"/>
  <c r="T1222" i="1"/>
  <c r="U1222" i="1" s="1"/>
  <c r="AD1219" i="1"/>
  <c r="AD1216" i="1"/>
  <c r="AD1209" i="1"/>
  <c r="AD1206" i="1"/>
  <c r="AD1203" i="1"/>
  <c r="AD1199" i="1"/>
  <c r="T1199" i="1"/>
  <c r="U1199" i="1" s="1"/>
  <c r="AE1067" i="1"/>
  <c r="T1067" i="1"/>
  <c r="AE1064" i="1"/>
  <c r="T1064" i="1"/>
  <c r="U1064" i="1" s="1"/>
  <c r="AE1061" i="1"/>
  <c r="T1061" i="1"/>
  <c r="AE1058" i="1"/>
  <c r="T1058" i="1"/>
  <c r="AE1055" i="1"/>
  <c r="T1055" i="1"/>
  <c r="U1055" i="1" s="1"/>
  <c r="AE657" i="1" l="1"/>
  <c r="T657" i="1"/>
  <c r="AE654" i="1"/>
  <c r="T654" i="1"/>
  <c r="AE651" i="1"/>
  <c r="AE167" i="1"/>
  <c r="T167" i="1"/>
  <c r="AE161" i="1"/>
  <c r="T161" i="1"/>
  <c r="AE164" i="1"/>
  <c r="T164" i="1"/>
  <c r="U164" i="1" s="1"/>
  <c r="AE158" i="1"/>
  <c r="T158" i="1"/>
  <c r="AE143" i="1"/>
  <c r="AE154" i="1"/>
  <c r="T154" i="1"/>
  <c r="AE151" i="1"/>
  <c r="T151" i="1"/>
  <c r="AE147" i="1"/>
  <c r="T147" i="1"/>
  <c r="AE142" i="1"/>
  <c r="T142" i="1"/>
  <c r="AE140" i="1"/>
  <c r="T140" i="1"/>
  <c r="AE137" i="1"/>
  <c r="T137" i="1"/>
  <c r="AE134" i="1"/>
  <c r="T134" i="1"/>
  <c r="AE131" i="1"/>
  <c r="T131" i="1"/>
  <c r="T1206" i="1" l="1"/>
  <c r="U1206" i="1" s="1"/>
  <c r="T1209" i="1"/>
  <c r="U1209" i="1" s="1"/>
  <c r="T1216" i="1"/>
  <c r="U1216" i="1" s="1"/>
  <c r="T1203" i="1"/>
  <c r="U1203" i="1" s="1"/>
  <c r="T1219" i="1"/>
  <c r="U1219" i="1" s="1"/>
  <c r="AE225" i="1"/>
  <c r="T225" i="1"/>
  <c r="U225" i="1" s="1"/>
  <c r="AE222" i="1"/>
  <c r="T222" i="1"/>
  <c r="U222" i="1" s="1"/>
  <c r="AE220" i="1"/>
  <c r="T220" i="1"/>
  <c r="AE217" i="1"/>
  <c r="T217" i="1"/>
  <c r="U217" i="1" s="1"/>
  <c r="T214" i="1"/>
  <c r="U214" i="1" s="1"/>
  <c r="AE214" i="1"/>
  <c r="T211" i="1"/>
  <c r="U211" i="1" s="1"/>
  <c r="AE211" i="1"/>
  <c r="T9" i="1"/>
  <c r="T15" i="1"/>
  <c r="T17" i="1"/>
  <c r="T22" i="1"/>
  <c r="T1182" i="1" l="1"/>
  <c r="AD1182" i="1"/>
  <c r="T1185" i="1"/>
  <c r="U1185" i="1" s="1"/>
  <c r="AD1185" i="1"/>
</calcChain>
</file>

<file path=xl/sharedStrings.xml><?xml version="1.0" encoding="utf-8"?>
<sst xmlns="http://schemas.openxmlformats.org/spreadsheetml/2006/main" count="17551" uniqueCount="1290">
  <si>
    <t>KVIETIMŲ TEIKTI PROJEKTŲ ĮGYVENDINIMO PLANUS PLANAS</t>
  </si>
  <si>
    <t>Kvietimo numeris</t>
  </si>
  <si>
    <t>Kvietimo pavadinimas</t>
  </si>
  <si>
    <t>Pažangos priemonės numeris</t>
  </si>
  <si>
    <t xml:space="preserve">Pažangos priemonės pavadinimas </t>
  </si>
  <si>
    <t>Finansuojamos projektų veiklos</t>
  </si>
  <si>
    <t>Konkretus uždavinys arba priemonė (reforma ar investicija)</t>
  </si>
  <si>
    <t>Siektini stebėsenos rodikliai</t>
  </si>
  <si>
    <t>Pareiškėjų tipas: viešasis,  privatus</t>
  </si>
  <si>
    <t>Galimi pareiškėjai</t>
  </si>
  <si>
    <t>Asignavimų valdytojas</t>
  </si>
  <si>
    <t>Administruojančioji institucija</t>
  </si>
  <si>
    <t>Finansavimo forma</t>
  </si>
  <si>
    <t>Projektų atrankos būdas</t>
  </si>
  <si>
    <t xml:space="preserve">Bendra kvietimui skirta finansavimo lėšų suma (eurais) </t>
  </si>
  <si>
    <t xml:space="preserve">Didžiausia galima skirti finansavimo lėšų suma projektui ir (arba) projekto veiklai įgyvendinti (eurais) </t>
  </si>
  <si>
    <t>Finansavimo šaltinis (-iai) ir sumos (eurais)</t>
  </si>
  <si>
    <t>Nuosavo įnašo dydis (eurais)</t>
  </si>
  <si>
    <t>ES lėšų fondas</t>
  </si>
  <si>
    <t xml:space="preserve">Apskritis </t>
  </si>
  <si>
    <t>Planuojama kvietimo pradžios data</t>
  </si>
  <si>
    <t xml:space="preserve">Planuojama kvietimo pabaigos data </t>
  </si>
  <si>
    <t>Paskelbto kvietimo data</t>
  </si>
  <si>
    <t>Pavadinimas</t>
  </si>
  <si>
    <t>Kodas</t>
  </si>
  <si>
    <t>Matavimo vienetas</t>
  </si>
  <si>
    <t>Siektina reikšmė</t>
  </si>
  <si>
    <t>Ekonomikos gaivinimo ir atsparumo didinimo priemonės (toliau – EGADP) subsidijos lėšos</t>
  </si>
  <si>
    <t>EGADP paskolos lėšos</t>
  </si>
  <si>
    <t xml:space="preserve">
Bendrojo finansavimo lėšos</t>
  </si>
  <si>
    <t>Valstybės biudžeto lėšos</t>
  </si>
  <si>
    <t>Valstybės biudžeto lėšos, skirtos ES fondų lėšomis netinkamam finansuoti  pridėtinės vertės mokesčiui apmokėti</t>
  </si>
  <si>
    <t>Sostinės regionas</t>
  </si>
  <si>
    <t>Vidurio ir Vakarų Lietuva</t>
  </si>
  <si>
    <t>Netaikoma</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</si>
  <si>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</si>
  <si>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ministerijos arba RPPl                                                                            administruojančiosios institucijos suteiktas kvietimo pavadinimas.</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</si>
  <si>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</si>
  <si>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</si>
  <si>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</si>
  <si>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Nurodoma „Taip“, jeigu veiklai (poveiklei) įgyvendinti suplanuotas valstybei svarbus projektas, kitu atveju nurodoma „Ne“. Jeigu kvietimas apima kelias pažangos priemones, informacija pateikiama pagal visas nurodytas veiklas (poveikles).</t>
  </si>
  <si>
    <t>Nurodomas stebėsenos rodiklio pavadinimas.</t>
  </si>
  <si>
    <t xml:space="preserve">Nurodomas stebėsenos
rodiklio kodas.
</t>
  </si>
  <si>
    <t>Nurodomas stebėsenos rodiklio matavimo vienetas.</t>
  </si>
  <si>
    <t>Nurodoma siektina stebėsenos rodiklio reikšmė.</t>
  </si>
  <si>
    <t>Nurodomas pareiškėjų tipas (sektorius).</t>
  </si>
  <si>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</si>
  <si>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Nurodomas atsakingas asignavimų valdytojas.</t>
  </si>
  <si>
    <t>Nurodoma administruojančioji institucija.</t>
  </si>
  <si>
    <t>Nurodoma pažangos priemonės veiklos (poveiklės) finansavimo forma.</t>
  </si>
  <si>
    <t>Nurodomas projektų atrankos būdas.</t>
  </si>
  <si>
    <t>Nurodoma didžiausia galima skirti finansavimo lėšų suma projektui ir (ar) projekto veiklai įgyvendinti (jei taikoma).</t>
  </si>
  <si>
    <t>Nurodoma pažangos priemonės veiklos (poveiklės) finansavimo iš ES fondų lėšų suma (eurais), skirta kvietimui.</t>
  </si>
  <si>
    <t>Nurodoma pažangos priemonės veiklos (poveiklės) finansavimo iš EGADP subsidijos lėšų suma (eurais), skirta kvietimui.</t>
  </si>
  <si>
    <t xml:space="preserve">Nurodoma pažangos priemonės veiklos (poveiklės) finansavimo iš bendrojo finansavimo lėšų suma (eurais), skirta kvietimui. </t>
  </si>
  <si>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</si>
  <si>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</si>
  <si>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Nurodomas bendras nuosavo įnašo dydis, kuriuo prisidedama prie pažangos priemonės veiklos (poveiklės) įgyvendinimo (eurais).</t>
  </si>
  <si>
    <t>Nurodomas Europos Sąjungos 2021–2027 metų investicijų programos fondas (Europos regioninės plėtros fondas (toliau – ERPF), Sanglaudos fondas, „Europos socialinis fondas  +“ (toliau – ESF+), Teisingos pertvarkos fondas (toliau – TPF).</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</si>
  <si>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</si>
  <si>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</si>
  <si>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Nurodoma Sanglaudos fondo arba EGADP, arba  TPF finansavimo lėšų suma.</t>
  </si>
  <si>
    <t>Nurodoma pažangos priemonės veiklos (poveiklės) apskritis. Taikoma tik TPF. Gali būti kelios apskritys.</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</si>
  <si>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</si>
  <si>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</si>
  <si>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Ministerijos nepildo.
Iš INVESTIS nurodoma paskelbto kvietimo data.</t>
  </si>
  <si>
    <t>Vietos plėtros strategijų rengimas</t>
  </si>
  <si>
    <t xml:space="preserve">01-004-08-04-01 </t>
  </si>
  <si>
    <t>Didinti visuomenės įsitraukimą į vietos problemų sprendimą</t>
  </si>
  <si>
    <t>1 veikla ,,Bendruomenės inicijuotos vietos plėtros metodo (BIVP) taikymas: parama vietos plėtros strategijų rengimui“</t>
  </si>
  <si>
    <t>2021–2027 m. Europos Sąjungos investicijų programos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</si>
  <si>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Ne</t>
  </si>
  <si>
    <t>Parengtos BIVP strategijos</t>
  </si>
  <si>
    <t>P-01-004-08-04-01-10
(P.N.2.4720)</t>
  </si>
  <si>
    <t>Viešasis</t>
  </si>
  <si>
    <t>Vietos veiklos grupės (VVG), atitinkančios Vietos plėtros strategijų rengimo ir atrankos taisyklėse nustatytus reikalavimus</t>
  </si>
  <si>
    <t>Vidaus reikalų ministerija</t>
  </si>
  <si>
    <t>VšĮ Centrinė projektų valdymo agentūra</t>
  </si>
  <si>
    <t>Dotacija</t>
  </si>
  <si>
    <t>Tęstinė atranka</t>
  </si>
  <si>
    <t xml:space="preserve"> - </t>
  </si>
  <si>
    <t>ERPF</t>
  </si>
  <si>
    <t>2023 m. balandis</t>
  </si>
  <si>
    <t>Pilietinės visuomenės ir privačiojo sektoriaus subjektai, dalyvavę rengiant ir (ar) įgyvendinant vietos plėtros strategijas</t>
  </si>
  <si>
    <t>R-01-004-08-04-01-01
(R.S.2.3034)</t>
  </si>
  <si>
    <t>Asmenys</t>
  </si>
  <si>
    <t>01-002-08-03-01</t>
  </si>
  <si>
    <t>Sukurti modernią viešojo valdymo institucijų žmogiškųjų išteklių valdysenos sistemą</t>
  </si>
  <si>
    <t>Naujų ir patobulintų viešųjų skaitmeninių paslaugų, produktų ir procesų naudotojai</t>
  </si>
  <si>
    <t>R-01-002-08-03-01-04
(R.B.1.2007)</t>
  </si>
  <si>
    <t>n/a</t>
  </si>
  <si>
    <t xml:space="preserve">Viešojo valdymo agentūra (toliau – VVA) </t>
  </si>
  <si>
    <t>Planavimas</t>
  </si>
  <si>
    <t>2023 m. kovas</t>
  </si>
  <si>
    <t>P-01-002-08-03-01-11
(P.S.1.1139)</t>
  </si>
  <si>
    <t>Vienetai</t>
  </si>
  <si>
    <t>Strateginių kompetencijų viešajame sektoriuje nustatymo, ugdymo ir palaikymo sistemos sukūrimas</t>
  </si>
  <si>
    <t>3 veikla „Sukurta ir įdiegta strateginių kompetencijų viešajame sektoriuje nustatymo, ugdymo ir palaikymo sistema“</t>
  </si>
  <si>
    <t>Ekonomikos gaivinimo ir atsparumo didinimo priemonės F.1.1. Veiksmingas viešasis sektorius – F.1.1.3. Strateginių kompetencijų viešajame sektoriuje ugdymo sistemos sukūrimas.</t>
  </si>
  <si>
    <t>Švietimo ar mokymo veiklos dalyvių skaičius, iš jų švietimo ar mokymo veiklos (išskyrus skaitmeninių įgūdžių ugdymą) dalyvių skaičius</t>
  </si>
  <si>
    <t>R-01-002-08-03-01-07
R.B.1.2010.1</t>
  </si>
  <si>
    <t>VVA</t>
  </si>
  <si>
    <t>Sukurta strateginių kompetencijų viešajame sektoriuje ugdymo metodika</t>
  </si>
  <si>
    <t>P-01-002-08-03-01-16
(P.N.1.4720)</t>
  </si>
  <si>
    <t>Viešojo sektoriaus darbuotojai, baigę skaitmeninių, finansinių, analitinių ar lyderystės įgūdžių mokymus</t>
  </si>
  <si>
    <t>P-01-002-08-03-01-15
(P.S.1.1141)</t>
  </si>
  <si>
    <t>Skaičius</t>
  </si>
  <si>
    <t>Švietimo ar mokymo veiklos dalyvių skaičius</t>
  </si>
  <si>
    <t>R-01-002-08-03-01-05
(R.B.1.2010)</t>
  </si>
  <si>
    <t>Švietimo ar mokymo veiklos dalyvių skaičius, iš jų skaitmeninių įgūdžių ugdymo veiklos dalyvių skaičius</t>
  </si>
  <si>
    <t>R-01-002-08-03-01-06
(R.B.1.2010.2)</t>
  </si>
  <si>
    <t>Pažangios viešojo sektoriaus žmogiškųjų išteklių valdymo sistemos sukūrimas</t>
  </si>
  <si>
    <t>5 veikla "Suprojektuota ir įdiegta pažangi viešojo sektoriaus žmogiškųjų išteklių valdymo sistema"</t>
  </si>
  <si>
    <t>Ekonomikos gaivinimo ir atsparumo didinimo priemonės F.1.1. Veiksmingas viešasis sektorius – F.1.1.1. Pažangiosios žmogiškųjų išteklių valdymo viešajame sektoriuje sistemos sukūrimas</t>
  </si>
  <si>
    <t>Skaitmenizuotų žmogiškųjų išteklių valdymo procesų dalis</t>
  </si>
  <si>
    <t>R-01-002-08-03-01-01 
(R.N.1.5720)</t>
  </si>
  <si>
    <t>Procentai</t>
  </si>
  <si>
    <t>Informatikos ir ryšių departamentas prie Lietuvos Respublikos vidaus reikalų ministerijos arba VVA</t>
  </si>
  <si>
    <t>2023 m. spalis</t>
  </si>
  <si>
    <t>Viešųjų pirkimų procedūros, skirtos modernizuotai žmogiškųjų išteklių valdymo sistemai  viešajame sektoriuje įgyvendinti, užbaigimas</t>
  </si>
  <si>
    <t>P-01-002-08-03-01-08
(P.S.1.1138.2)</t>
  </si>
  <si>
    <t xml:space="preserve">Viešojo sektoriaus žmogiškųjų išteklių valdymo sistemos modernizavimas </t>
  </si>
  <si>
    <t>P-01-002-08-03-01-09
P.S.1.1138</t>
  </si>
  <si>
    <t>R-01-002-08-03-01-04                   (R.B.1.2007)</t>
  </si>
  <si>
    <t>Vietos veiklos grupių kompetencijų ir bendradarbiavimo stiprinimas</t>
  </si>
  <si>
    <t>01-004-08-04-01</t>
  </si>
  <si>
    <t>4. veikla „Parama vietos veiklos grupių kompetencijų ir bendradarbiavimo stiprinimui“</t>
  </si>
  <si>
    <t>Subjektai (miestų VVG), dalyvavę kompetencijų ir bendradarbia-vimo stiprinimo veiklose</t>
  </si>
  <si>
    <t>P-01-004-08-04-01-11
(P.N.2.4721)</t>
  </si>
  <si>
    <t>1 296,74733</t>
  </si>
  <si>
    <t>4.1. poveiklė „Parama vietos veiklos grupių kompetencijų ir bendradarbiavimo stiprinimui“</t>
  </si>
  <si>
    <t>4.2. poveiklė „Parama vietos veiklos grupių kompetencijų ir bendradarbiavimo stiprinimui“</t>
  </si>
  <si>
    <t>Vietos plėtros strategijų įgyvendinimo administravimas</t>
  </si>
  <si>
    <t>3 veikla ,,BIVP metodo taikymas: parama vietos plėtros strategijų administravimui“</t>
  </si>
  <si>
    <t>VVG</t>
  </si>
  <si>
    <t>-</t>
  </si>
  <si>
    <t>2024 m. gegužė</t>
  </si>
  <si>
    <t>2024 m. liepa</t>
  </si>
  <si>
    <t xml:space="preserve">BIVP strategijos, kurioms suteikta parama                                  </t>
  </si>
  <si>
    <t>P-01-004-08-04-01-02
(P.B.2.0080)</t>
  </si>
  <si>
    <t>3.1. poveiklė „BIVP metodo taikymas: parama vietos plėtros strategijų administravimui“ Sostinės regione</t>
  </si>
  <si>
    <t xml:space="preserve">1 586 609,21
</t>
  </si>
  <si>
    <t>3.2. poveiklė „BIVP metodo taikymas: parama vietos plėtros strategijų administravimui“ Vidurio ir Vakarų Lietuvos regione</t>
  </si>
  <si>
    <t>Gyventojų perspėjimo ir informavimo infrastruktūros plėtra</t>
  </si>
  <si>
    <t>01-004-10-04-01</t>
  </si>
  <si>
    <t>Stiprinti gyventojų perspėjimą, informavimą ir savisaugą</t>
  </si>
  <si>
    <t>Veikla „Parama gyventojų perspėjimo ir informavimo infrastruktūros plėtrai“ Vidurio ir vakarų Lietuvos regione</t>
  </si>
  <si>
    <t>2021–2027 m. Europos Sąjungos investicijų programos 2.4 uždavinys „Skatinti prisitaikymą prie klimato kaitos ir nelaimių rizikos prevenciją, atsparumą, atsižvelgiant į ekosisteminius metodus“</t>
  </si>
  <si>
    <t>Investicijos į naujas arba atnaujintas gaivalinių nelaimių stebėsenos, pasirengimo joms, įspėjimo apie jas ir reagavimo į jas sistemas</t>
  </si>
  <si>
    <t>P-01-004-10-04-01-01
(P.B.2.0024)</t>
  </si>
  <si>
    <t xml:space="preserve">Eurai </t>
  </si>
  <si>
    <t>Priešgaisrinės apsaugos ir gelbėjimo departamentas prie Vidaus reikalų ministerijos</t>
  </si>
  <si>
    <t>2024 m. balandis</t>
  </si>
  <si>
    <t>Gyventojai, kuriems taikomos nuo su klimatu susijusių stichinių nelaimių ne tik pavojingose vietose apsaugos priemonės</t>
  </si>
  <si>
    <t>R-01-004-10-04-01-01
(R.S.2.3011)</t>
  </si>
  <si>
    <t>1 317 833</t>
  </si>
  <si>
    <t>Savivaldybėse įrengta naujų centralizuoto valdymo sirenų skaičius</t>
  </si>
  <si>
    <t>P-01-004-10-04-01-02
(P.N.2.4722)</t>
  </si>
  <si>
    <t xml:space="preserve"> 01-004-08-04-01 </t>
  </si>
  <si>
    <t>R-01-004-08-04-01-02
(R.S.2.3517)</t>
  </si>
  <si>
    <t>Viešasis ir privatus</t>
  </si>
  <si>
    <t>Konkursas</t>
  </si>
  <si>
    <t>ESF+</t>
  </si>
  <si>
    <t>BIVP projektai, kuriuos įgyvendino NVO ir (arba) kurie įgyvendinti kartu su partneriu</t>
  </si>
  <si>
    <t>P-01-004-08-04-01-01
(P.S.2.1513)</t>
  </si>
  <si>
    <t>Paramą gavusiuose subjektuose sukurtos darbo vietos</t>
  </si>
  <si>
    <t>R-01-004-08-04-01-03
(R.B.2.2001)</t>
  </si>
  <si>
    <t>Vienų metų etato ekvivalentai</t>
  </si>
  <si>
    <t>Socialinio verslo subjektai, per BIVP projektus gavę paramą socialinio verslo kūrimui ar plėtrai</t>
  </si>
  <si>
    <t>P-01-004-08-04-01-03
(P.S.21032)</t>
  </si>
  <si>
    <t>P-01-004-08-04-01-04
(P.B.2.0001)</t>
  </si>
  <si>
    <t>Įmonės</t>
  </si>
  <si>
    <t>Paramą dotacijomis gavusios įmonės</t>
  </si>
  <si>
    <t>P-01-004-08-04-01-09
(P.B.2.0002)</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</si>
  <si>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</si>
  <si>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</si>
  <si>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_____________________________________________________________________________________________________________________________________________________________________________</t>
  </si>
  <si>
    <t>2024 m. rugpjūtis</t>
  </si>
  <si>
    <t>2024 m. spalis</t>
  </si>
  <si>
    <t>BIVP projektų veiklų dalyviai (įskaitant visas tikslines grupes)</t>
  </si>
  <si>
    <t>P-01-004-08-04-01-12
 (P.N.2.4723)</t>
  </si>
  <si>
    <t>1.1. Poveiklė „Bendruomenės inicijuotos vietos plėtros metodo (BIVP) taikymas: parama vietos plėtros strategijų rengimui“ Sostinės regione</t>
  </si>
  <si>
    <t>1.2. Poveiklė „Bendruomenės inicijuotos vietos plėtros metodo (BIVP) taikymas: parama vietos plėtros strategijų rengimui“ Vidurio ir Vakarų Lietuvos regione</t>
  </si>
  <si>
    <t>Strategijos</t>
  </si>
  <si>
    <t>2.4. Poveiklė „BIVP metodo taikymas: parama vietos plėtros strategijų įgyvendinimui“ Vidurio ir Vakarų Lietuvos regione (ERPF)</t>
  </si>
  <si>
    <t>2023 m. vasaris</t>
  </si>
  <si>
    <t>2.3. Poveiklė „BIVP metodo taikymas: parama vietos plėtros strategijų įgyvendinimui“ Vidurio ir Vakarų Lietuvos regione (ESF+)</t>
  </si>
  <si>
    <t>2023 m. liepa</t>
  </si>
  <si>
    <t>2023 m. rugpjūtis</t>
  </si>
  <si>
    <t xml:space="preserve">Finansavimas pagal regioną, kuriam gali būti priskiriama (-os) projekto veikla
 (-os) </t>
  </si>
  <si>
    <t>Europos Sąjungos (toliau – ES) fondų lėšos</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</si>
  <si>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</si>
  <si>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</si>
  <si>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</si>
  <si>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t>Valstybės tarnybos vadovų kompetencijų valdymo sistemos sukūrimas</t>
  </si>
  <si>
    <t xml:space="preserve"> 1 veikla „Sukurta ir įdiegta valstybės tarnybos vadovų kompetencijų valdymo sistema(„Lyderystės akademija“)“</t>
  </si>
  <si>
    <t>Ekonomikos gaivinimo ir atsparumo didinimo priemonės  komponentas F.1.1. Veiksmingas viešasis sektorius – F.1.1.2. Centralizuoto viešojo sektoriaus vadovų kompetencijų ugdymo mechanizmo sukūrimas.</t>
  </si>
  <si>
    <t>3. Lentelės 3–6, 9–13, 15, 20–32 stulpelių reikšmės, jei jų yra daugiau nei viena, nurodomos atskirose eilutėse.</t>
  </si>
  <si>
    <t xml:space="preserve">Požymis </t>
  </si>
  <si>
    <t>Nepanaudotos Ekonomikos gaivinimo ir atsparumo didinimo priemonės lėšos</t>
  </si>
  <si>
    <t xml:space="preserve">Nr. 11-055-K </t>
  </si>
  <si>
    <t xml:space="preserve">Pakruojo miesto 2023-2029 m. vietos plėtros strategija. Kvietimas "Teikti bendrąsias ir specialiąsias socialines paslaugas atitinkančias Pakruojo miesto gyventojų poreikius" </t>
  </si>
  <si>
    <t xml:space="preserve">2021–2027 m. Europos Sąjungos investicijų programos 4.7 uždavinys „Skatinti aktyvią įtrauktį, siekiant propaguoti lygias galimybes, nediskriminavimą ir aktyvų dalyvavimą, ir gerinti įsidarbinamumą, ypač palankių sąlygų neturinčių grupių“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</si>
  <si>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</si>
  <si>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 xml:space="preserve">ESF+ </t>
  </si>
  <si>
    <t>2024 m. lapkritis</t>
  </si>
  <si>
    <t xml:space="preserve">Pakruojo miesto 2023-2029 m. vietos plėtros strategija. Kvietimas. "Teikti sociokultūrines paslaugas, skirtas  tikslinės grupės socialinės įtraukties didinimui, savitarpio pagalbos, gebėjimų reaguoti ekstremalių situacijų atveju ugdymui ir kt. Pakruojo miesto gyventojams"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</si>
  <si>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</si>
  <si>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Pakruojo miesto 2023-2029 m. vietos plėtros strategija. Kvietimas "Vykdyti mokymo ir darbinių įgūdžių ugdymui skirtas veiklas darbingiems neaktyviems gyventojams"</t>
  </si>
  <si>
    <t>Pakruojo miesto 2023-2029 m. vietos plėtros strategija. Kvietimas "Vykdyti verslumo skatinimo, verslumo įgūdžių  ir priemonių, reikalingų verslo pradžiai ir plėtrai veiklas" (verslumo skatinimas ir neformalus švietimas)</t>
  </si>
  <si>
    <t>Pareiškėjas turintis juridinio asmens statusą ne trumpiau nei 2 metus ir veiką vykdantis vietos plėtros strategijos įgyvendinimo teritorijoje, Pakruojo mieste. Pareiškėjais ir partneriais negali būti tie juridiniai asmenys, kuriems, kaip jauno verslo subjektams, projekto įgyvendinimo metu bus teikiama pagalba verslo pradžiai.</t>
  </si>
  <si>
    <t>Pakruojo miesto 2023-2029 m. vietos plėtros strategija. Kvietimas. "Vykdyti verslumo skatinimo, verslumo įgūdžių  ir priemonių, reikalingų verslo pradžiai ir plėtrai veiklas". (JVA rėmimas)</t>
  </si>
  <si>
    <t>2025 m. sausis</t>
  </si>
  <si>
    <t>2025 m. vasaris</t>
  </si>
  <si>
    <t>Pakruojo miesto 2023-2029 m. vietos plėtros strategija. Kvietimas "Teikti bendrąsias ir specialiąsias socialines paslaugas atitinkančias Pakruojo miesto gyventojų poreikius".</t>
  </si>
  <si>
    <t>2025 m. balandis</t>
  </si>
  <si>
    <t>2025 m. gegužė</t>
  </si>
  <si>
    <t>Pakruojo miesto 2023-2029 m. vietos plėtros strategija. Kvietimas "Teikti sociokultūrines paslaugas, skirtas  tikslinės grupės socialinės įtraukties didinimui, savitarpio pagalbos, gebėjimų reaguoti ekstremalių situacijų atveju ugdymui ir kt. Pakruojo miesto gyventojams"</t>
  </si>
  <si>
    <t>Pakruojo miesto 2023-2029 m. vietos plėtros strategija. Kvietimas "Vykdyti socialinio verslo sukūrimą ir plėtrą Pakruojo mieste"</t>
  </si>
  <si>
    <t>Pareiškėjas viešasis ar privatus juridinis asmuo (socialinio verslo vykdytojas) registruotas ir veiklą  vykdantis vietos plėtros strategijos įgyvendinimo teritorijoje.</t>
  </si>
  <si>
    <t>Pakruojo miesto 2023-2029 m. vietos plėtros strategija. Kvietimas "Vykdyti socialinio verslo sukūrimą ir plėtrą Pakruojo mieste".</t>
  </si>
  <si>
    <t>2026 m. vasaris</t>
  </si>
  <si>
    <t>2026 m. kovas</t>
  </si>
  <si>
    <t xml:space="preserve">Nr. 11-415-K </t>
  </si>
  <si>
    <t>Šiaulių miesto 2022–2029 metų vietos plėtros strategijos įgyvendinimas. Kvietimas „Taikyti prevencines, integruotas priemones socialinę atskirtį patiriantiems asmenims“</t>
  </si>
  <si>
    <t>Viešieji ir privatūs juridiniai asmenys, kurių veiklos vykdymo vieta Šiaulių m.</t>
  </si>
  <si>
    <t>Nr. 11-416-K</t>
  </si>
  <si>
    <t>Šiaulių miesto 2022–2029 metų vietos plėtros strategijos įgyvendinimas. Kvietimas "Teikti kompleksinę (re)integracijos į darbo rinką pagalbą mažiau galimybių turintiems jaunuoliams"</t>
  </si>
  <si>
    <t>Nr. 11-417-K</t>
  </si>
  <si>
    <t>2024 m. gruodis</t>
  </si>
  <si>
    <t>Nr. 11-418-K</t>
  </si>
  <si>
    <t>2025 m. kovas</t>
  </si>
  <si>
    <t>Nr. 11-419-K</t>
  </si>
  <si>
    <t>Šiaulių miesto 2022–2029 metų vietos plėtros strategijos įgyvendinimas. Kvietimas "Įgyvendinti neformalias iniciatyvas stiprinant Šiaulių bendruomenės (gyventojų) verslumą" ir "Teikti paramą jauno verslo subjektams - Šiaulių m. VVG teritorijos gyventojams"</t>
  </si>
  <si>
    <t>2025 m. birželis</t>
  </si>
  <si>
    <t>Nr. 11-420-K</t>
  </si>
  <si>
    <t>Šiaulių miesto 2022–2029 metų vietos plėtros strategijos įgyvendinimas. Kvietimas "Skatinti ir teikti paramą socialinio verslo kūrimui ir plėtojimui, sprendžiant pažeidžiamų grupių atskirties problemas"</t>
  </si>
  <si>
    <t xml:space="preserve">Nr. 11-040-K </t>
  </si>
  <si>
    <t xml:space="preserve">Joniškio miesto 2023-2029 m. vietos plėtros strategija. Kvietimas "Organizuoti ir vykdyti prevencinę, sociokultūrinę veiklą, skatinti savanorystę" </t>
  </si>
  <si>
    <t>2.3. Poveiklė „BIVP metodo taikymas: parama vietos plėtros strategijų įgyvendinimui“ Vidurio ir vakarų Lietuvos regione (ESF+)</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</si>
  <si>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</si>
  <si>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11-041-K</t>
  </si>
  <si>
    <t>Joniškio miesto 2023-2029 m. vietos plėtros strategija. Kvietimas "Organizuoti socialinių paslaugų teikimą ir informacijos sklaidą apie teikiamas paslaugas Joniškio mieste"</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</si>
  <si>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</si>
  <si>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11-042-K</t>
  </si>
  <si>
    <t>Joniškio miesto 2023-2029 m. vietos plėtros strategija. Kvietimas "Ugdyti ir stiprinti gyventojų darbinius, verslumo įgūdžius siekiant integracijos į darbo rinką, remti verslumą skatinančias iniciatyvas"</t>
  </si>
  <si>
    <t>Joniškio miesto 2023-2029 m. vietos plėtros strategija. Kvietimas "Organizuoti ir teikti darbo rinkoje reikalingų įgūdžių ugdymą, praktinių darbinių įgūdžių įgijimą darbo vietoje"</t>
  </si>
  <si>
    <t>Pareiškėjas turintis juridinio asmens statusą ne trumpiau nei 2 metus ir veiklą vykdantis vietos plėtros strategijos įgyvendinimo teritorijoje,Joniškio mieste. Pareiškėjais ir partneriais negali būti tie juridiniai asmenys, kuriems, kaip jauno verslo subjektams, projekto įgyvendinimo metu bus teikiama pagalba verslo pradžiai.</t>
  </si>
  <si>
    <t>Nr. 11-044-K</t>
  </si>
  <si>
    <t>Joniškio miesto 2023-2029 m. vietos plėtros strategija. Kvietimas "Skatinti jauno verslo kūrimąsi ir plėtrą teikiant metodinę pagalbą ir verslo pradžiai reikalingas priemones.</t>
  </si>
  <si>
    <t>Nr. 11-045-K</t>
  </si>
  <si>
    <t>Joniškio miesto 2023-2029 m. vietos plėtros strategija. Kvietimas "Socialinio verslo, sprendžiančio pažeidžiamų grupių atskirties problemas, kūrimosi rėmimas"</t>
  </si>
  <si>
    <t>Joniškio miesto 2023-2029 m. vietos plėtros strategija. Kvietimas "Organizuoti socialinių paslaugų teikimą ir informacijos sklaidą apie teikiamas paslaugas Joniškio mieste".</t>
  </si>
  <si>
    <t>Pareiškėjas turintis juridinio asmens statusą ne trumpiau nei 2 metus ir veiklą vykdantis vietos plėtros strategijos įgyvendinimo teritorijoje, Joniškio mieste. Pareiškėjais ir partneriais negali būti tie juridiniai asmenys, kuriems, kaip jauno verslo subjektams, projekto įgyvendinimo metu bus teikiama pagalba verslo pradžiai.</t>
  </si>
  <si>
    <t>Nr. 11-048-K</t>
  </si>
  <si>
    <t>Nr. 11-049-K</t>
  </si>
  <si>
    <t>Joniškio miesto 2023-2029 m. vietos plėtros strategija. Kvietimas "Bendradarbiauti su kitų miestų VVG sprendžiant socialinės atskirties problemas"</t>
  </si>
  <si>
    <t>Nr. 11-050-K</t>
  </si>
  <si>
    <t>Joniškio miesto 2023-2029 m. vietos plėtros strategija. Kvietimas "Ugdyti ir stiprinti gyventojų darbinius, verslumo įgūdžius siekiant integracijos į darbo rinką, remti verslumą skatinančias iniciatyvas."</t>
  </si>
  <si>
    <t>Nr. 11-052-K</t>
  </si>
  <si>
    <t>Joniškio miesto 2023-2029 m. vietos plėtros strategija. Kvietimas "Skatinti jauno verslo kūrimąsi ir plėtrą teikiant metodinę pagalbą ir verslo pradžiai reikalingas priemones "</t>
  </si>
  <si>
    <t>** Rodiklis skaidomas į smulkesnius rodiklius, kurie neturi siektinų reikšmių ir naudojami tik atsiskaitymui.</t>
  </si>
  <si>
    <t>* Rodiklis siekiamas pažangos priemonės lygiu, projektiniu lygiu rodiklis nesiekiamas ir neturi būti nurodomas projektų įgyvendinimo planuose.</t>
  </si>
  <si>
    <t>Bendruomenės inicijuotos vietos plėtros (BIVP) projektų veiklų dalyvių, kurie po dalyvavimo veiklose toliau dalyvauja socialinei integracijai skirtose veiklose ir (ar) darbo rinkoje, dalis*</t>
  </si>
  <si>
    <t>Paramą gavusios įmonės (iš jų: labai mažos, mažosios, vidutinės ir didelės**</t>
  </si>
  <si>
    <t xml:space="preserve">Nr. 11-115-K </t>
  </si>
  <si>
    <t>Biržų miesto vietos veiklos grupės strategija 2023–2029 m. Kvietimas "Teikti bedrąsias, specialiąsias ir kitas socialines paslaugas atitinkančias Biržų miesto gyventojų poreikius</t>
  </si>
  <si>
    <t>Nr. 11-117-K</t>
  </si>
  <si>
    <t>Nr. 11-119-K</t>
  </si>
  <si>
    <t>Biržų miesto vietos veiklos grupės strategija 2023–2029 m. Kvietimas "Įvairių sociakultūrinių paslaugų teikimo užtikrinimas atvykusiems/grįžusiems gyventi į Biržų miestą".</t>
  </si>
  <si>
    <t>Biržų miesto vietos veiklos grupės strategija 2023–2029 m. Kvietimas "Verslo kūrimas ir plėtra Biržų mieste".</t>
  </si>
  <si>
    <t>Biržų miesto vietos veiklos grupės strategija 2023–2029 m. Kvietimas "Socialinio verslo kūrimas ir plėtra Biržų mieste".</t>
  </si>
  <si>
    <t>Viešieji ir privatūs juridiniai asmenys, kurių veiklos vykdymo Biržų miestas</t>
  </si>
  <si>
    <t>Biržų miesto vietos veiklos grupės strategija 2023–2029 m. Kvietimas "Naujų profesinių specialybių, darbinių įgūdžių suteikimas".</t>
  </si>
  <si>
    <t xml:space="preserve">Nr. 11-521-K </t>
  </si>
  <si>
    <t>Nr. 11-522-K</t>
  </si>
  <si>
    <t>Ukmergės miesto vietos veiklos grupės 2023-2027 m.vietos plėtros strategijos įgyvendinimas. Kvietimas "Sociokultūrinių veiklų organizavimui"</t>
  </si>
  <si>
    <t>Ukmergės miesto vietos veiklos grupės 2023-2027 m.vietos plėtros strategijos įgyvendinimas. Kvietimas "Socialinio verslo  skatinimas"</t>
  </si>
  <si>
    <t>Ukmergės miesto vietos veiklos grupės 2023-2027 m.vietos plėtros strategijos įgyvendinimas. Kvietimas "Paslaugų, apjungiančių socialinius ir (arba) švietimo ir (arba) fizinės ir (arba) psichologinės sveikatos elementus plėtojimas"</t>
  </si>
  <si>
    <t>Ukmergės miesto vietos veiklos grupės 2023-2027 m.vietos plėtros strategijos įgyvendinimas. Kvietimas "Sociokultūrinių veiklų organizavimas"</t>
  </si>
  <si>
    <t>Nr. 11-523-K</t>
  </si>
  <si>
    <t>Ukmergės miesto vietos veiklos grupės 2023-2027 m.vietos plėtros strategijos įgyvendinimas. Kvietimas "Socialinių inovacijų veiklų neformalaus ugdymo ir (arba) iniciatyvų srityse įgyveninimas"</t>
  </si>
  <si>
    <t>Nr. 11-524-K</t>
  </si>
  <si>
    <t>Ukmergės miesto vietos veiklos grupės 2023-2027 m.vietos plėtros strategijos įgyvendinimas. Kvietimas "Stiprinti Ukmergės miesto gyventojų ekonominę ir socialinę integraciją"</t>
  </si>
  <si>
    <t>Nr. 11-526-K</t>
  </si>
  <si>
    <t>2025 m.gegužė</t>
  </si>
  <si>
    <t>Nr. 11-527-K</t>
  </si>
  <si>
    <t>Nr. 11-528-K</t>
  </si>
  <si>
    <t>2026 m. balandis</t>
  </si>
  <si>
    <t xml:space="preserve">Nr. 11-025-K </t>
  </si>
  <si>
    <t>Rokiškio miesto 2023-2027 m. vietos plėtros strategija. Kvietimas "Socialinės atskirties mažinimas teikiant bendrąsias ir specialiąsias paslaugas Rokiškio miesto gyventojams".</t>
  </si>
  <si>
    <t>Nr. 11-026-K</t>
  </si>
  <si>
    <t>Rokiškio miesto 2023-2027 m. vietos plėtros strategija. Kvietimas "Sociokultūrinių užimtumo veiklų organizavimas socialinę atskirtį patiriantiems asmenims".</t>
  </si>
  <si>
    <t>Viešieji juridiniai asmenys, kurių veiklos vykdymo vieta yra vietos plėtros strategijos įgyvendinimo teritorijoj; privatūs juridiniai asmenys, kurių veiklos vykdymo vieta yra vietos plėtros strategijos įgyvendinimo teritorijoje</t>
  </si>
  <si>
    <t>Nr. 11-027-K</t>
  </si>
  <si>
    <t>Rokiškio miesto 2023-2027 m. vietos plėtros strategija. Kvietimas "Užimtumui didinti skirtų iniciatyvų įgyvendinimas, vykdant informavimo, konsultavimo, tarpininkavimo, neformaliojo švietimo, naujų profesinių ir kitų reikalingų įgūdžių įgijimo veiklas".</t>
  </si>
  <si>
    <t>Nr. 11-028-K</t>
  </si>
  <si>
    <t>Rokiškio miesto 2023-2027 m. vietos plėtros strategija. Kvietimas "Bendruomenės verslumo skatinimo iniciatyvų įgyvendinimas bei verslo pradžiai reikalingų priemonių suteikimas ".</t>
  </si>
  <si>
    <t>Nr. 11-029-K</t>
  </si>
  <si>
    <t>Rokiškio miesto 2023-2027 m. vietos plėtros strategija. Kvietimas "Socialinio verslo kūrimasis ir plėtra Rokiškio mieste".</t>
  </si>
  <si>
    <t xml:space="preserve">Nr. 11-030-K </t>
  </si>
  <si>
    <t>Nr. 11-031-K</t>
  </si>
  <si>
    <t>2025 m. rugsėjis</t>
  </si>
  <si>
    <t>2025 m. spalis</t>
  </si>
  <si>
    <t>Viešieji juridiniai asmenys, kurių veiklos vykdymo vieta yra vietos plėtros strategijos įgyvendinimo teritorijoj; privatūs juridiniai asmenys, kurių veiklos vykdymo vieta yra vietos plėtros strategijos įgyvendinimo teritorijoe</t>
  </si>
  <si>
    <t>Nr. 11-034-K</t>
  </si>
  <si>
    <t>2025 m. lapkritis</t>
  </si>
  <si>
    <t>Nr. 11-035-K</t>
  </si>
  <si>
    <t>2025 m. gruodis</t>
  </si>
  <si>
    <t>2026 m. sausis</t>
  </si>
  <si>
    <t>Nr. 11-036-K</t>
  </si>
  <si>
    <t>Nr. 11-037-K</t>
  </si>
  <si>
    <t xml:space="preserve">Nr. 11-235-K </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</si>
  <si>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</si>
  <si>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Radviliškio miesto 2023-2029 m. vietos plėtros strategija. Kvietimas "Neformaliojo ir profesinio ugdymo bei integravimo į darbo rinką paslaugų teikimas neaktyviems darbingo amžiaus asmenims".</t>
  </si>
  <si>
    <t>Radviliškio miesto 2023-2029 m. vietos plėtros strategija. Kvietimas "Bendrųjų socialinių ir sociokultūrinių paslaugų teikimas socialiai pažeidžiamiems ir socialinę atskirtį patiriantiems asmenims".</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</si>
  <si>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</si>
  <si>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Nr. 11-237-K</t>
  </si>
  <si>
    <t>Radviliškio miesto 2023-2029 m. vietos plėtros strategija. Kvietimas "Neformalių verslumą skatinančių iniciatyvų vykdymas ir jauno verslo stiprinimas priemonėmis (verslumo skatinimo veiklos)"</t>
  </si>
  <si>
    <t>Radviliškio miesto 2023-2029 m. vietos plėtros strategija. Kvietimas "Darbo vietų, padedančias vykdyti socialinį poveikį ir spręsti socialiai pažeidžiamų asmenų problemas, kūrimas"</t>
  </si>
  <si>
    <t>Nr. 11-239-K</t>
  </si>
  <si>
    <t>Nr. 11-240-K</t>
  </si>
  <si>
    <t>Radviliškio miesto 2023-2029 m. vietos plėtros strategija. Kvietimas "Bendrųjų socialinių ir sociokultūrinių paslaugų teikimas socialiai pažeidžiamiems ir socialinę atskirtį patiriantiems asmenims"</t>
  </si>
  <si>
    <t xml:space="preserve">Pareiškėjas turintis juridinio asmens statusą ne trumpiau nei 2 metus (šis reikalavimas netaikomas biudžetinėms įstaigoms) ir veiklą vykdantis vietos plėtros strategijos įgyvendinimo teritorijoje, Radviliškio mieste.  </t>
  </si>
  <si>
    <t>Radviliškio miesto 2023-2029 m. vietos plėtros strategija. Kvietimas "Neformalių verslumą skatinančių iniciatyvų vykdymas ir jauno verslo stiprinimas priemonėmis (JVA rėmimo veiklos)"</t>
  </si>
  <si>
    <t>Pareiškėjas turintis juridinio asmens statusą ne trumpiau nei 2 metus ir veiklą vykdantis vietos plėtros strategijos įgyvendinimo teritorijoje, Radviliškio mieste. Pareiškėjais ir partneriais negali būti tie juridiniai asmenys, kuriems, kaip jauno verslo subjektams, projekto įgyvendinimo metu bus teikiama pagalba verslo pradžiai</t>
  </si>
  <si>
    <t>Nr. 11-060-K
Nebeplanuojamas</t>
  </si>
  <si>
    <t xml:space="preserve">Nr. 11-445-K </t>
  </si>
  <si>
    <t>Kretingos miesto 2024-2028 m. vietos plėtros strategijos įgyvendinimas 
Kvietimas „Esamos infrastruktūros įveiklinimas socialinių ir ekonominių paslaugų vystymui ir veiklų organizavimui Kretingos mieste“</t>
  </si>
  <si>
    <t>Gargždų miesto  2024-2028 m.vietos plėtros strategijos įgyvendinimas. 
Kvietimas "Socialiai atsakingo ir socialinio verslo  skatinimas"</t>
  </si>
  <si>
    <t>Nr. 11-490-K</t>
  </si>
  <si>
    <t xml:space="preserve">Gargždų miesto  2024-2028 m.vietos plėtros strategijos įgyvendinimas. 
Kvietimas "Plėtojimas ir vystymas iniciatyvų skirtų - socialiai ir (arba) ekologiškai atsakingų, ekonomiškai gyvybingų Gargždų miesto gyventojų ugdymui"
</t>
  </si>
  <si>
    <t>Nr. 11-492-K</t>
  </si>
  <si>
    <t>Gargždų miesto  2024-2028 m.vietos plėtros strategijos įgyvendinimas. 
Kvietimas "Plėtojimas ir vystymas iniciatyvų skirtų - socialiai ir (arba) ekologiškai atsakingų, ekonomiškai gyvybingų Gargždų miesto gyventojų ugdymui"</t>
  </si>
  <si>
    <t>2025 m.balandis</t>
  </si>
  <si>
    <t>Nr. 11-493-K</t>
  </si>
  <si>
    <t>Gargždų miesto  2024-2028 m.vietos plėtros strategijos įgyvendinimas 
Kvietimas "Žinių ir kompetencijų ugdymas išmaniųjų technologijų panaudojimo srityje, siekiant plėtoti socialinę ir ekonominę Gargždų miesto ekonominę plėtrą"</t>
  </si>
  <si>
    <t>Gargždų miesto  2024-2028 m.vietos plėtros strategijos įgyvendinimas  
Kvietimas "Plėtojimas ir vystymas iniciatyvų skirtų - socialiai ir (arba) ekologiškai atsakingų, ekonomiškai gyvybingų Gargždų miesto gyventojų ugdymui"</t>
  </si>
  <si>
    <t>Gargždų miesto  2024-2028 m.vietos plėtros strategijos įgyvendinimas  
Kvietimas "Žinių ir kompetencijų ugdymas išmaniųjų technologijų panaudojimo srityje, siekiant plėtoti socialinę ir ekonominę Gargždų miesto ekonominę plėtrą"</t>
  </si>
  <si>
    <t xml:space="preserve">Nr. 11-130-K </t>
  </si>
  <si>
    <t>Varėnos miesto 2023–2029 m. vietos plėtros strategijos įgyvendinimas. 
Kvietimas „Socialinių paslaugų pasiūlos ir prieinamumo didinimas, plėtojant informavimo, tarpininkavimo, konsultavimo bei sociokultūrines paslaugas Varėnos mieste“.</t>
  </si>
  <si>
    <t>Nr. 11-131-K</t>
  </si>
  <si>
    <t>Varėnos miesto 2023–2029 m. vietos plėtros strategijos įgyvendinimas. 
Kvietimas „Įsidarbinimo galimybes didinančių paslaugų teikimas Varėnos mieste“.</t>
  </si>
  <si>
    <t>Viešieji juridiniai asmenys ir privatūs juridiniai asmenys, kurių veiklos vykdymo vieta yra vietos plėtros strategijos įgyvendinimo teritorijoje.</t>
  </si>
  <si>
    <t>Nr. 11-132-K</t>
  </si>
  <si>
    <t>Varėnos miesto 2023–2029 m. vietos plėtros strategijos įgyvendinimas. 
Kvietimas „Neformalių iniciatyvų, skirtų gyventojų verslumui skatinti bei jauniems verslams remti, įgyvendinimas ir reikalingų priemonių suteikimas Varėnos mieste“.</t>
  </si>
  <si>
    <t>Nr. 11-133-K</t>
  </si>
  <si>
    <t>Varėnos miesto 2023–2029 m. vietos plėtros strategijos įgyvendinimas. 
Kvietimas „Socialinio verslo produktų ir paslaugų kūrimas ir diegimas bei darbo vietų kūrimas Varėnos mieste“.</t>
  </si>
  <si>
    <t>Socialiniai verslai, atitinkantys socialiniam verslui taikomus kriterijus, kaip jie apibrėžti Socialinio verslo paramos taisyklėse</t>
  </si>
  <si>
    <t>Nr. 11-134-K</t>
  </si>
  <si>
    <t>2025 m. liepa</t>
  </si>
  <si>
    <t>Nr. 11-135-K</t>
  </si>
  <si>
    <t>Nr. 11-136-K</t>
  </si>
  <si>
    <t>Nr. 11-137-K</t>
  </si>
  <si>
    <t>Nr. 11-138-K</t>
  </si>
  <si>
    <t>Kretingos mieste registruotos ir veiklą vykdančios:
VšĮ arba Asociacija, įsteigti pagal NVO įstatymą        savivaldybės administracija; BĮ; privatūs juridiniai asmenys</t>
  </si>
  <si>
    <t>Nr. 11-447-K</t>
  </si>
  <si>
    <t>Nr. 11-446-K</t>
  </si>
  <si>
    <t>Kretingos miesto 2024-2028 m. vietos plėtros strategijos įgyvendinimas
Kvietimas „Socialinio verslo infrastruktūros ir socialinio verslo kūrimas ir vystymas“</t>
  </si>
  <si>
    <t>Kretingos mieste registruotos ir veiklą vykdančios:                                                                                                                                                                                                                                                                                                                                                                            
1) VšĮ arba Asociacija, įsteigti pagal NVO įstatymą                                                                                                                                          
2) Privatus juridinis asmuo</t>
  </si>
  <si>
    <t>Kretingos miesto 2024-2028 m. vietos plėtros strategijos įgyvendinimas 
Kvietimas „Socialinių ir ekonominių paslaugų plėtra Kretingos mieste“</t>
  </si>
  <si>
    <t>Kretingos mieste registruotos ir veiklą vykdančios:
VšĮ arba Asociacija, įsteigti pagal NVO įstatymą; savivaldybės administracija; BĮ; privatūs juridiniai asmenys</t>
  </si>
  <si>
    <t xml:space="preserve">Nr. 11-070-K </t>
  </si>
  <si>
    <t>Utenos miesto 2023-2029 m. vietos plėtros strategijos įgyvendinimas.
Kvietimas "Socialiai pažeidžiamų ir  socialinę riziką (atskirtį) patiriančių asmenų sociokultūrinės integracijos veiklos ir pagalba įsitraukiant į visuomenės gyvenimą."</t>
  </si>
  <si>
    <t>Pareiškėjas turintis juridinio asmens statusą ne trumpiau nei 2 metus (šis reikalavimas netaikomas biudžetinėms įstaigoms) ir veiką vykdantis vietos plėtros strategijos įgyvendinimo teritorijoje, Utenos mieste.</t>
  </si>
  <si>
    <t>Nr. 11-071-K</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</si>
  <si>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</si>
  <si>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 xml:space="preserve">Pareiškėjas turintis juridinio asmens statusą ne trumpiau nei 2 metus (šis reikalavimas netaikomas biudžetinėms įstaigoms) ir veiką vykdantis vietos plėtros strategijos įgyvendinimo teritorijoje, Utenos mieste. </t>
  </si>
  <si>
    <t xml:space="preserve">Utenos miesto 2023-2029 m. vietos plėtros strategijos įgyvendinimas. 
Kvietimas "Darbo rinkoje reikalingų įgūdžių ugdymas." </t>
  </si>
  <si>
    <t>Nr. 11-073-K</t>
  </si>
  <si>
    <t>Utenos miesto 2023-2029 m. vietos plėtros strategijos įgyvendinimas. 
Kvietimas "Neformalių verslumo iniciatyvų taikymas skatinant jauno verslo plėtrą."</t>
  </si>
  <si>
    <t xml:space="preserve">Pareiškėjas turintis juridinio asmens statusą ne trumpiau nei 2 metus (šis reikalavimas netaikomas biudžetinėms įstaigoms) ir veiką vykdantis vietos plėtros strategijos įgyvendinimo teritorijoje, Utenos mieste.  </t>
  </si>
  <si>
    <t>Utenos miesto 2023-2029 m. vietos plėtros strategijos įgyvendinimas. 
 Kvietimas "Socialiai pažeidžiamų ir  socialinę riziką (atskirtį) patiriančių asmenų sociokultūrinės integracijos veiklos ir pagalba įsitraukiant į visuomenės gyvenimą."</t>
  </si>
  <si>
    <t xml:space="preserve">Nr. 11-074-K </t>
  </si>
  <si>
    <t>Nr. 11-075-K</t>
  </si>
  <si>
    <t>Utenos miesto 2023-2029 m. vietos plėtros strategijos įgyvendinimas.  
Kvietimas " Veiksmas. Socialinio verslo kūrimas ir (ar) plėtra Utenos mieste."</t>
  </si>
  <si>
    <t>Šilutės miesto 2023–2029 m. vietos plėtros strategija. Kvietimas "Iniciatyvų, skirtų paskatinti gyventojų verslumą, įgyvendinimas"</t>
  </si>
  <si>
    <t>Privatūs ir viešieji juridiniai asmenys, nevyriausybinės organizacijos</t>
  </si>
  <si>
    <t>Nr. 11-010-K</t>
  </si>
  <si>
    <t>Šilutės miesto 2023–2029 m. vietos plėtros strategija. Kvietimas "Socialinių ir kitų reikalingų paslaugų prieinamumo didinimas"</t>
  </si>
  <si>
    <t>Šilutės miesto 2023–2029 m. vietos plėtros strategija. Kvietimas "Įsidarbinimo galimybes didinančių paslaugų teikimas"</t>
  </si>
  <si>
    <t>Nr. 11-012-K</t>
  </si>
  <si>
    <t>Šilutės miesto 2023–2029 m. vietos plėtros strategija. Kvietimas "Socialinio verslo kūrimas ir plėtra"</t>
  </si>
  <si>
    <t>Privatūs  juridiniai asmenys, nevyriausybinės organizacijos</t>
  </si>
  <si>
    <t>Nr. 11-014-K</t>
  </si>
  <si>
    <t xml:space="preserve">Nr. 11-370-K </t>
  </si>
  <si>
    <t>Jurbarko miesto 2024–2029 metų vietos plėtros strategija. Kvietimas „Nepalankioje padėtyje esantiems gyventojams socialinių ir kitų reikalingų paslaugų teikimas“</t>
  </si>
  <si>
    <t xml:space="preserve">1. Viešieji juridiniai asmenys, kurių veiklos vykdymo vieta yra vietos plėtros strategijos įgyvendinimo teritorijoje;
2. Privatūs juridiniai asmenys, kurių veiklos vykdymo vieta yra vietos plėtros strategijos įgyvendinimo teritorijoje;
3. Savivaldybės, kurios teritorijoje įgyvendinama vietos plėtros strategija, administracija. </t>
  </si>
  <si>
    <t>Nr. 11-371-K</t>
  </si>
  <si>
    <t>Jurbarko miesto 2024–2029 metų vietos plėtros strategija. Kvietimas „Socialinio verslo kūrimas ir plėtra“</t>
  </si>
  <si>
    <t>Socialiniai verslai, atitinkantys socialiniam verslui taikomus kriterijus, kaip jie apibrėžti socialinio verslo paramos taisyklėse.</t>
  </si>
  <si>
    <t>Nr. 11-372-K</t>
  </si>
  <si>
    <t>Jurbarko miesto 2024–2029 metų vietos plėtros strategija. Kvietimas „Gyventojams reikalingų įgūdžių ir kompetencijų stiprinimas, siekiant jų integracijos į darbo rinką“</t>
  </si>
  <si>
    <t>Nr. 11-373-K</t>
  </si>
  <si>
    <t>Jurbarko miesto 2024–2029 metų vietos plėtros strategija. Kvietimas „Konsultacijos ir mokymai, norintiems pradėti verslą ir jauno verslo subjektams“</t>
  </si>
  <si>
    <t>Nr. 11-374-K</t>
  </si>
  <si>
    <t>Jurbarko miesto 2024–2029 metų vietos plėtros strategija. Kvietimas „Nepalankioje padėtyje esantiems gyventojams socialinių ir kitų reikalingų paslaugų t</t>
  </si>
  <si>
    <t xml:space="preserve">Nr. 11-160-K </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</si>
  <si>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</si>
  <si>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Viešieji juridiniai asmenys, privatūs juridiniai asmenys, kurių veiklos teritorijoje įgyvendinama vietos plėtros strategija</t>
  </si>
  <si>
    <t>Nr. 11-161-K</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</si>
  <si>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</si>
  <si>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Nr. 11-162-K</t>
  </si>
  <si>
    <t>Nr. 11-163-K</t>
  </si>
  <si>
    <t>Klaipėdos miesto vietos veiklos grupės strategijos 2023-2029 m. įgyvendinimas.
Kvietimas "Socialinių ir darbinių įgūdžių formavimas bei palaikymas asmenims su intelekto ir (ar) psichikos negalia (jų tarpe paaugliams bei jaunimui)"</t>
  </si>
  <si>
    <t>Nr. 11-164-K</t>
  </si>
  <si>
    <t>Klaipėdos miesto vietos veiklos grupės strategijos 2023-2029 m. įgyvendinimas.
Kvietimas "Emocinės pagalbos bei atokvėpio paslaugų teikimas  tėvams auginantiems vaikus su negalia ir specialiaisiais poreikiais"</t>
  </si>
  <si>
    <t>Nr. 11-165-K</t>
  </si>
  <si>
    <t>Klaipėdos miesto vietos veiklos grupės strategijos 2023-2029 m. įgyvendinimas.
Kvietimas  "Bedarbių ir ekonomiškai neaktyvių asmenų (jų tarpe - migrantų) kompetencijų stiprinimas siekiant padėti jiems integruotis į darbo rinką"</t>
  </si>
  <si>
    <t>Nr. 11-166-K</t>
  </si>
  <si>
    <t>Klaipėdos miesto vietos veiklos grupės strategijos 2023-2029 m. įgyvendinimas.
Kvietimas "Socialinio verslo vystymas sprendžiant Klaipėdos miestui aktualias socialines problemas: 1) ikimokyklinio ugdymo paslaugų trūkumo centrinėje, šiaurinėje ir rytinėje miesto dalyse, 2) mažiau galimybių turinčio jaunimo, senyvo amžiaus žmonių, asmenų su negalia, priklausomybės ligomis sergančių žmonių bei kitas socialines rizikas patiriančių asmenų ir šeimų integracijos į visuomenę"</t>
  </si>
  <si>
    <t>2025 m. rugpjūtis</t>
  </si>
  <si>
    <t>Nr. 11-167-K</t>
  </si>
  <si>
    <t>Klaipėdos miesto vietos veiklos grupės strategijos 2023-2029 m. įgyvendinimas.
Kvietimas "Gyventojų verslumo skatinimas suteikiant žinių apie verslo pradžią bei paremiant inovatyvius jauno verslo subjektus"</t>
  </si>
  <si>
    <t xml:space="preserve">Nr. 11-085-K </t>
  </si>
  <si>
    <t xml:space="preserve">Naujosios Akmenės miesto vietos veiklos grupės 2023-2029 metų vietos plėtros strategija. Kvietimas "Užimtumo veiklų organizavimas senyvo amžiaus, neįgaliems ir kitiems socialiai pažeidžiamiems asmenims" </t>
  </si>
  <si>
    <t>Viešieji ir privatūs juridiniai asmenys, kurie veiklą vykdo vietos plėtros strategijos įgyvendinimo teritorijoje</t>
  </si>
  <si>
    <t>Nr. 11-086-K</t>
  </si>
  <si>
    <t>Naujosios Akmenės miesto vietos veiklos grupės 2023-2029 metų vietos plėtros strategija. Kvietimas "Socialinių paslaugų teikimas socialiai pažeidžiamiems asmenims".</t>
  </si>
  <si>
    <t>Nr. 11-087-K</t>
  </si>
  <si>
    <t>Naujosios Akmenės miesto vietos veiklos grupės 2023-2029 metų vietos plėtros strategija. Kvietimas "Socialinio
verslo kūrimas
Naujojoje
Akmenėje“</t>
  </si>
  <si>
    <t>Nr. 11-088-K</t>
  </si>
  <si>
    <t>Naujosios Akmenės miesto vietos veiklos grupės 2023-2029 metų vietos plėtros strategija. Kvietimas "Ekonominio aktyvumo, darbinių įgūdžių ugdymo, verslumo skatinimas, ugdant verslumo įgūdžius ir teikiant priemones, reikalingas verslo pradžiai ir plėtrai"</t>
  </si>
  <si>
    <t>1) VšĮ arba Asociacijos, įsteigti pagal NVO įstatymą 
2) Kitos VšĮ ir asociacijos; 3) Savivaldybės administracija;
4) Biudžetinė įstaiga; 
5) Privatus juridinis asmuo</t>
  </si>
  <si>
    <t xml:space="preserve">Nr. 11-310-K </t>
  </si>
  <si>
    <t>Alytaus miesto 2024-2029 metų vietos plėtros strategija. Kvietimas "Socialinių paslaugų pasiūlos ir prieinamumo didinimas, plėtojant socialines bei sociokultūrines paslaugas socialiai pažeidžiamiems, socialinę riziką (atskirtį) patiriantiems asmenims"</t>
  </si>
  <si>
    <t>Viešieji ir privatūs juridiniai asmenys, kurių veiklos vykdymo vieta Alytaus m.</t>
  </si>
  <si>
    <t xml:space="preserve">Nr. 11-311-K </t>
  </si>
  <si>
    <t>Alytaus miesto 2024-2029 metų vietos plėtros strategija. Kvietimas "Verslumą skatinančių iniciatyvų vykdymas ir jauno verslo stiprinimas"</t>
  </si>
  <si>
    <t>Nr. 11-312-K</t>
  </si>
  <si>
    <t>Alytaus miesto 2024-2029 metų vietos plėtros strategija. Kvietimas "Socialinio verslo kūrimas ir plėtra, atliepiant bendruomenės poreikius"</t>
  </si>
  <si>
    <t>Alytaus miesto 2024-2029 metų vietos plėtros strategija. Kvietimas "Verslumą skatinančių iniciatyvų vykdymas ir jauno verslo stiprinimas" ir "Socialinių paslaugų pasiūlos ir prieinamumo didinimas, plėtojant socialines bei sociokultūrines paslaugas socialiai pažeidžiamiems, socialinę riziką (atskirtį) patiriantiems asmenims"</t>
  </si>
  <si>
    <t>1) VšĮ arba Asociacija įsteigtos pagal NVO įstatymą
2) Privatus juridinis asmuo</t>
  </si>
  <si>
    <t xml:space="preserve">Švenčionių  mieste registruotos ir veiklą vykdančios:  NVO (VšĮ arba Asociacija);  privatūs juridiniai asmenys </t>
  </si>
  <si>
    <t>Švenčionių miesto vietos veiklos grupės 2023-2027 m. vietos plėtros strategijos įgyvendinimas. 
Kvietimas "Skatinti socialinio verslo iniciatyvas"</t>
  </si>
  <si>
    <t>Švenčionių miesto vietos veiklos grupės 2023-2027 m. vietos plėtros strategijos įgyvendinimas. 
Kvietimas "Skatinti verslumą ir darbo vietų kūrimą"</t>
  </si>
  <si>
    <t xml:space="preserve">Nr. 11-552-K </t>
  </si>
  <si>
    <t>Švenčionių miesto vietos veiklos grupės 2023-2027 m.vietos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</si>
  <si>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</si>
  <si>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11-553-K</t>
  </si>
  <si>
    <t>Švenčionių miesto vietos veiklos grupės 2023-2027 m. vietos plėtros strategijos įgyvendinimas. 
Kvietimas "Stiprinti jaunimo iniciatyvas"</t>
  </si>
  <si>
    <t xml:space="preserve">Švenčionių  mieste registruotos ir veiklą vykdančios
1) NVO (VšĮ arba Asociacijos)
2) Kitos VšĮ ar Asociacijos
3) Biudžetinė įstaiga 
4) Privatus juridinis asmuo       </t>
  </si>
  <si>
    <t>Nr. 11-554-K</t>
  </si>
  <si>
    <t>Švenčionių miesto vietos veiklos grupės 2023-2027 m. vietos plėtros strategijos įgyvendinimas. 
Kvietimas "Stiprinti Švenčionių miesto gyventojų socialinę integraciją"</t>
  </si>
  <si>
    <t xml:space="preserve">Švenčionių  mieste registruotos ir veiklą vykdančios
1) NVO (VšĮ arba Asociacijos)
2) Kitos VšĮ ar Asociacijos
3) Biudžetinė įstaiga 
4) Privatus juridinis asmuo          </t>
  </si>
  <si>
    <t>Nr. 11-555-K</t>
  </si>
  <si>
    <t>Nr. 11-556-K</t>
  </si>
  <si>
    <t>Švenčionių miesto vietos veiklos grupės 2023-2027 m. 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</si>
  <si>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</si>
  <si>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11-557-K</t>
  </si>
  <si>
    <t xml:space="preserve"> Švenčionių  mieste registruotos ir veiklą vykdančios
1) NVO (VšĮ arba Asociacijos)
2) Kitos VšĮ ar Asociacijos
3) Biudžetinė įstaiga 
4) Privatus juridinis asmuo         </t>
  </si>
  <si>
    <t>Nr. 11-558-K</t>
  </si>
  <si>
    <t>Molėtų miesto 2024-2027 m. vietos plėtros strategija. Kvietimas "Gerinti Nevyriausybinės organizacijos (NVO) gebėjimus ir sąlygas perimti ir teikti socialines paslaugas ir (arba) vystyti ekonomines veiklas"</t>
  </si>
  <si>
    <t xml:space="preserve">Nr. 11-475-K </t>
  </si>
  <si>
    <t>Nr. 11-476-K</t>
  </si>
  <si>
    <t>Molėtų miesto 2024-2027 m. vietos plėtros strategija. Kvietimas "Naujų ekonominių galimybių kūrimas, skatinant kūrybiškumą, inovacijas, bei kuriant draugišką
visuomenei aplinką"</t>
  </si>
  <si>
    <t>Nr. 11-477-K</t>
  </si>
  <si>
    <t>Molėtų miesto 2024-2027 m. vietos plėtros strategija. Kvietimas "Remti veiklas, siekiant plėsti socialinių paslaugų ir užimtumo įvairovę bei pasiekiamumą Molėtų mieste"</t>
  </si>
  <si>
    <t>Nr. 11-478-K</t>
  </si>
  <si>
    <t>Molėtų miesto 2024-2027 m. vietos plėtros strategija. Kvietimas "Skatinti darnių paslaugų plėtrą, vystyti skaitmenizuotas, socialiai ir ekologiškai atsakingas
paslaugas"</t>
  </si>
  <si>
    <t>Nr. 11-479-K</t>
  </si>
  <si>
    <t>Nr. 11-481-K</t>
  </si>
  <si>
    <t>Molėtų miesto 2024-2027 m. vietos plėtros strategija. Kvietimas "Gerinti Nevyriausybinės organizacijos (NVO) gebėjimus ir sąlygas perimti ir teikti socialines paslaugas ir (arba) vystyti ekonomines
veiklas"</t>
  </si>
  <si>
    <t>2026 m. gegužė</t>
  </si>
  <si>
    <t>2026 m. birželis</t>
  </si>
  <si>
    <t xml:space="preserve">Nr. 11-355-K </t>
  </si>
  <si>
    <t>Skuodo miesto 2023–2029 metų vietos plėtros strategija. Kvietimas „Sociokultūrinių paslaugų pasiūlos didinimas socialiai pažeidžiamiems gyventojams Skuodo mieste“</t>
  </si>
  <si>
    <t>Skuodo miesto 2023–2029 metų vietos plėtros strategija. Kvietimas „Mažiau galimybių turinčio jaunimo užimtumo veiklų plėtojimas Skuodo mieste“</t>
  </si>
  <si>
    <t xml:space="preserve">Nr. 11-356-K </t>
  </si>
  <si>
    <t>Skuodo miesto 2023–2029 metų vietos plėtros strategija. Kvietimas „Pagalbos ekonomiškai neaktyviems asmenims įgyti kvalifikaciją  ir integruotis į darbo rinką iniciatyvos Skuodo mieste teikimas“</t>
  </si>
  <si>
    <t>Skuodo miesto 2023–2029 metų vietos plėtros strategija. Kvietimas „Jauno verslo iniciatyvų skatinimas Skuodo mieste“</t>
  </si>
  <si>
    <t xml:space="preserve">Nr. 11-359-K </t>
  </si>
  <si>
    <t>Skuodo miesto 2023–2029 metų vietos plėtros strategija. Kvietimas „Bendruomeninės pagalbos senyvo amžiaus, neįgaliems asmenims, migrantams iniciatyvų skatinimas Skuodo mieste“</t>
  </si>
  <si>
    <t xml:space="preserve">Nr. 11-360-K </t>
  </si>
  <si>
    <t>Skuodo miesto 2023–2029 metų vietos plėtros strategija. Kvietimas „Socialinių įgūdžių palaikymo paslaugų senyvo amžiaus ir neįgaliems asmenims plėtojimas Skuodo mieste“</t>
  </si>
  <si>
    <t>Skuodo miesto 2023–2029 metų vietos plėtros strategija. Kvietimas „Socialiai pažeidžiamų asmenų kompetencijų stiprinimas padedant jiems integruotis į darbo rinką per socialinį verslą Skuodo mieste“</t>
  </si>
  <si>
    <t xml:space="preserve">Nr. 11-190-K </t>
  </si>
  <si>
    <t>Telšių miesto 2022-2029 m. vietos plėtros strategija. Kvietimas "Prevencinių ir kitų socialinių kompleksinių priemonių, socialinę atskirtį ir riziką patiriantiems asmenims organizavimas"</t>
  </si>
  <si>
    <t>Viešieji ir privatūs juridiniai asmenys, kurių veiklos vykdymo vieta Telšių miestas</t>
  </si>
  <si>
    <t>Nr. 11-191-K</t>
  </si>
  <si>
    <t>Telšių miesto 2022-2029 m. vietos plėtros strategija. Kvietimas "Veiklų ir iniciatyvų, skirtų gyventojams įtraukti į savanorystę, organizavimas"</t>
  </si>
  <si>
    <t>Nr. 11-192-K</t>
  </si>
  <si>
    <t>Telšių miesto 2022-2029 m. vietos plėtros strategija. Kvietimas "Socialinio verslo vystymui  skirto edukacinio centro įkūrimas ir įveiklinimas"</t>
  </si>
  <si>
    <t>Telšių miesto 2022-2029 m. vietos plėtros strategija. Kvietimas "Bendruomenės socialinio verslo kūrimas ir plėtra"</t>
  </si>
  <si>
    <t>Telšių miesto 2022-2029 m. vietos plėtros strategija. Kvietimas "Priemonių, skirtų socialinę atskirtį patiriančių asmenų informavimui, tarpininkavimui ir atstovavimui, sprendžiant jų problemas, įgyvendinimas "</t>
  </si>
  <si>
    <t>Nr. 11-195-K</t>
  </si>
  <si>
    <t>Telšių miesto 2022-2029 m. vietos plėtros strategija. Kvietimas "Bendruomenės socialinių ryšių palaikymui ir gyventojų socialinės atskirties mažinimui skirtų bendrų sociokultūrinių ir kitų veiklų organizavimas"</t>
  </si>
  <si>
    <t>Nr. 11-196-K</t>
  </si>
  <si>
    <t>Telšių miesto 2022-2029 m. vietos plėtros strategija. Kvietimas "Gyventojų verslumo skatinimas, užtikrinant reikiamą informavimą, konsultavima (įskaitant mentorystę), mokymus ir suteikiant pagalbą verslo pradžiai"</t>
  </si>
  <si>
    <t>Nr. 11-197-K</t>
  </si>
  <si>
    <t>Telšių miesto 2022-2029 m. vietos plėtros strategija. Kvietimas "Bedarbiais esančių ir neaktyvių gyventojų užimtumo  skatinimas, stiprinant įsidarbinimui reikiamus gebėjimus ir kompetencijas"</t>
  </si>
  <si>
    <t>Nr. 11-198-K</t>
  </si>
  <si>
    <t>Nr. 11-199-K</t>
  </si>
  <si>
    <t>Nr. 11-201-K</t>
  </si>
  <si>
    <t xml:space="preserve">Nr. 11-175-K </t>
  </si>
  <si>
    <t>Visagino miesto vietos plėtros strategijos 2024-2029 m. įgyvendinimas. 
Kvietimas "Organizuoti sociokultūrinių paslaugų teikimą Visagino miesto tikslinių grupių atstovų poreikiams patenkinti".</t>
  </si>
  <si>
    <t>Viešieji ir privatūs juridiniai asmenys, kurių veiklos vykdymo vieta Visagino miestas.</t>
  </si>
  <si>
    <t>Nr. 11-176-K</t>
  </si>
  <si>
    <t>Visagino miesto vietos plėtros strategijos 2024-2029 m. įgyvendinimas. 
Kvietimas "Organizuoti socialinių paslaugų teikimą Visagino miesto tikslinių grupių atstovų poreikiams patenkinti, tarpininkauti jas gaunant".</t>
  </si>
  <si>
    <t>Visagino miesto vietos plėtros strategijos 2024-2029 m. įgyvendinimas. 
Kvietimas "Organizuoti informavimą ir konsultavimą apie prieinamas socialines ir kitas reikalingas paslaugas, tarpininkauti jas gaunant".</t>
  </si>
  <si>
    <t>Nr. 11-178-K</t>
  </si>
  <si>
    <t>Visagino miesto vietos plėtros strategijos 2024-2029 m. įgyvendinimas. 
Kvietimas "Organizuoti prevencines veiklas, skirtas socialiai pažeidžiamiems ir socialinės rizikos Visagino gyventojams ir padedančias mažinti jų socialinę atskirtį".</t>
  </si>
  <si>
    <t>Nr. 11-179-K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</si>
  <si>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</si>
  <si>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Nr. 11-180-K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</si>
  <si>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</si>
  <si>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Visagino miesto vietos plėtros strategijos 2024-2029 m. įgyvendinimas. 
Kvietimas "Skatinti socialinį verslą, padedantį spręsti pažeidžiamų grupių atskirties problemas Visagine".</t>
  </si>
  <si>
    <t>Viešieji ir privatūs juridiniai asmenys, kurių veiklos vykdymo vieta Visagino miestas</t>
  </si>
  <si>
    <t>Nr. 11-183-K</t>
  </si>
  <si>
    <t>Nr. 11-184-K</t>
  </si>
  <si>
    <t>Visagino miesto vietos plėtros strategijos 2024-2029 m. įgyvendinimas.
 Kvietimas "Organizuoti prevencines veiklas, skirtas socialiai pažeidžiamiems ir socialinės rizikos Visagino gyventojams ir padedančias mažinti jų socialinę atskirtį".</t>
  </si>
  <si>
    <t>Nr. 11-185-K</t>
  </si>
  <si>
    <t>Klaipėdos miesto vietos veiklos grupės strategijos 2023-2029 m. įgyvendinimas. Kvietimas "Paslaugų mažiau galimybių turinčiam jaunimui ir vaikams iš socialinės rizikos šeimų plėtojimas,  kuriant patrauklias užsiėmimų erdves bei  paslaugas"</t>
  </si>
  <si>
    <t>Viešieji ir privatūs juridiniai asmenys, kurių veiklos vykdymo vieta Kuršėnų m.</t>
  </si>
  <si>
    <t>Kuršėnų miesto 2023–2029 m. vietos plėtros strategijos įgyvendinimas. 
Kvietimas „Taikyti prevencines, integruotas priemones socialinę atskirtį patiriantiems asmenims“</t>
  </si>
  <si>
    <t xml:space="preserve">Kuršėnų miesto 2023–2029 m. vietos plėtros strategijos įgyvendinimas.
 Kvietimas "Vykdyti veiklas darbingų 60 m. ir vyresnio amžiaus asmenų socialinio ir darbinio aktyvumo didinimui"  </t>
  </si>
  <si>
    <t xml:space="preserve">Kuršėnų miesto 2023–2029 m. vietos plėtros strategijos įgyvendinimas.  Kvietimas "Teikti kompleksinę (re)integracijos į darbo rinką pagalbą mažiau galimybių turintiems jaunuoliams" </t>
  </si>
  <si>
    <t xml:space="preserve">Kuršėnų miesto 2023–2029 m. vietos plėtros strategijos įgyvendinimas. Kvietimas "Įgyvendinti neformalias iniciatyvas stiprinant Kuršėnų bendruomenės (gyventojų) " </t>
  </si>
  <si>
    <t xml:space="preserve">Kuršėnų miesto 2023–2029 m. vietos plėtros strategijos įgyvendinimas. Kvietimas  "Vykdyti veiklas užtikrinančias lygias galimybes migrantams, pabėgėliams, kitataučiams.  dalyvauti darbo rinkoje ir visuomenės gyvenime" </t>
  </si>
  <si>
    <t>Kuršėnų miesto 2023–2029 m. vietos plėtros strategijos įgyvendinimas. Kvietimas "Ekonominio aktyvumo. Darbinių įgūdžių ugdymo, verslumo skatinimas, ugdant verslumo įgūdžius ir teikiant priemones, reikalingas verslo pradžiai"</t>
  </si>
  <si>
    <t>Kuršėnų miesto 2023–2029 m. vietos plėtros strategijos įgyvendinimas. Kvietimas "Skatinti ir teikti paramą socialinio verslo kūrimui ir plėtojimui, sprendžiant pažeidžiamų grupių atskirties problemas"</t>
  </si>
  <si>
    <t xml:space="preserve">Nr. 11-100-K </t>
  </si>
  <si>
    <t xml:space="preserve">Nr. 11-101-K </t>
  </si>
  <si>
    <t xml:space="preserve">Nr. 11-102-K </t>
  </si>
  <si>
    <t xml:space="preserve">Nr. 11-103-K </t>
  </si>
  <si>
    <t xml:space="preserve">Pareiškėjas turintis juridinio asmens statusą ne trumpiau nei 2 metus (šis reikalavimas netaikomas biudžetinėms įstaigoms) ir veiką vykdantis vietos plėtros strategijos įgyvendinimo teritorijoje, Kėdainių mieste. 
</t>
  </si>
  <si>
    <t xml:space="preserve">Kėdainių miesto VVG vietos plėtros 2023-2029 m. strategija Kvietimas  „Socialinių paslaugų teikimas bei jų prieinamumo didinimas pažeidžiamų grupių asmenims“
</t>
  </si>
  <si>
    <t xml:space="preserve">Pareiškėjas turintis juridinio asmens statusą ne trumpiau nei 2 metus (šis reikalavimas netaikomas biudžetinėms įstaigoms) ir veiką vykdantis vietos plėtros strategijos įgyvendinimo teritorijoje, Kėdainių mieste. </t>
  </si>
  <si>
    <t>Pareiškėjas turintis juridinio asmens statusą ne daugiau nei 3 metus ir veiką vykdantis vietos plėtros strategijos įgyvendinimo teritorijoje, Kėdainių mieste (išskyrus biudžetines įstaigas).</t>
  </si>
  <si>
    <t xml:space="preserve">Pareiškėjas turintis juridinio asmens statusą ne trumpiau nei 2 metus (šis reikalavimas netaikomas biudžetinėms įstaigoms) ir veiką vykdantis vietos plėtros strategijos įgyvendinimo teritorijoje, Kėdainių mieste.  </t>
  </si>
  <si>
    <t>Pareiškėjas viešasis ar privatus juridinis asmuo (socialinio verslo vykdytojas) registruotas ir veiklą  vykdantis vietos plėtros strategijos įgyvendinimo teritorijoje, Kėdainių mieste.</t>
  </si>
  <si>
    <t>Kėdainių miesto VVG vietos plėtros 2023-2029 m. strategija Kvietimas " Socialinę atskirtį patiriančių asmenų užimtumo veiklų 
organizavimas, 
sociokultūrinių 
paslaugų teikimas 
bei įtrauktis į 
visavertį visuomenės 
gyvenimą"</t>
  </si>
  <si>
    <t>Kėdainių miesto VVG vietos plėtros 2023-2029 m. strategija Kvietimas " Verslumo įgūdžių, skirtų verslo  pradžiai ir plėtrai, skatinimas 
suteikiant reikalingas 
priemones"</t>
  </si>
  <si>
    <t>Kėdainių miesto VVG vietos plėtros 2023-2029 m. strategija Kvietimas "Informacijos apie socialinį verslą 
sklaida"</t>
  </si>
  <si>
    <t>Kėdainių miesto VVG vietos plėtros 2023-2029 m. strategija Kvietimas "Socialinio verslo iniciatyvų, 
sukuriant darbo 
vietas, vykdymas"</t>
  </si>
  <si>
    <t xml:space="preserve">Nr. 11-460-K </t>
  </si>
  <si>
    <t xml:space="preserve">Nr. 11-461-K </t>
  </si>
  <si>
    <t>2025 m.kovas</t>
  </si>
  <si>
    <t>Nr. 11-462-K</t>
  </si>
  <si>
    <t xml:space="preserve">Šakių miesto vietos veiklos grupės 2023-2029 m. vietos plėtros strategija. Kvietimas  "Socialinio verslo kūrimasis Šakių mieste" </t>
  </si>
  <si>
    <t>Šakių miesto vietos veiklos grupės 2023-2029 m. vietos plėtros strategija. 
Kvietimas  "Socialinių paslaugų teikimas socialiai pažeidžiamiems asmenims"</t>
  </si>
  <si>
    <t>Šakių miesto vietos veiklos grupės 2023-2029 m. vietos plėtros strategija. 
Kvietimas  "Užimtumo veiklų organizavimas, didinant socialiai pažeidžiamų asmenų integraciją į visuomenę"</t>
  </si>
  <si>
    <t xml:space="preserve">Nr. 11-463-K </t>
  </si>
  <si>
    <t xml:space="preserve"> - 
</t>
  </si>
  <si>
    <t xml:space="preserve">Nr. 11-061-K </t>
  </si>
  <si>
    <t>Nr. 11-062-K</t>
  </si>
  <si>
    <t>Nr. 11-063-K</t>
  </si>
  <si>
    <t>Nr. 11-064-K</t>
  </si>
  <si>
    <t xml:space="preserve">1) VšĮ arba Asociacijos, įsteigti pagal NVO įstatymą 
2) Kitos VšĮ ir asociacijos; 3) Savivaldybės administracija;
4) Biudžetinė įstaiga; 
5) Privatus juridinis asmuo
</t>
  </si>
  <si>
    <t>Nr. 11-505-K</t>
  </si>
  <si>
    <t>Nr. 11-506-K</t>
  </si>
  <si>
    <t>Nr. 11-507-K</t>
  </si>
  <si>
    <t>Nr. 11-508-K</t>
  </si>
  <si>
    <t>Nr. 11-509-K</t>
  </si>
  <si>
    <t>Nr. 11-510-K</t>
  </si>
  <si>
    <t>Nr. 11-511-K</t>
  </si>
  <si>
    <t>Nr. 11-512-K</t>
  </si>
  <si>
    <t>Nr. 11-513-K</t>
  </si>
  <si>
    <t xml:space="preserve"> Kauno miesto Žaliakalnio 2023-2029 m. vietos plėtros strategijos įgyvendinimas. Kvietimas 
„Sociokultūrinių, socialinių įgūdžių, psichinę ir fizinę būklę gerinančių veiklų organizavimas“</t>
  </si>
  <si>
    <t>Viešieji ir privatūs juridiniai asmenys, kurie veiklą vykdo vietos plėtros strategijos įgyvendinimo teritorijoje.</t>
  </si>
  <si>
    <t xml:space="preserve"> Kauno miesto Žaliakalnio 2023-2029 m. vietos plėtros strategijos įgyvendinimas. Kvietimas  "Kūrybinių saviraiškos užsiėmimų, įvairių tęstinių edukacijų, asmenines kompetencijas ugdančių neformalių mokymų organizavimas" </t>
  </si>
  <si>
    <t>Kauno miesto Žaliakalnio 2023-2029 m. vietos plėtros strategijos įgyvendinimas. Kvietimas  "Verslumo ir darbinių įgūdžių ugdymas ir tobulinimas bei verslo pradžiai reikalingų priemonių suteikimas"</t>
  </si>
  <si>
    <t xml:space="preserve"> Kauno miesto Žaliakalnio 2023-2029 m. vietos plėtros strategijos įgyvendinimas. Kvietimas  "Konsultacinė pagalba, mokymai, tarpininkavimas, mentorystės paslaugos"</t>
  </si>
  <si>
    <t>Kauno miesto Žaliakalnio 2023-2029 m. vietos plėtros strategijos įgyvendinimas. Kvietimas "Psichinę ir fizinę būklę gerinančių, socialinę įtrauktį skatinančių stovyklų organizavimas"</t>
  </si>
  <si>
    <t>Kauno miesto Žaliakalnio 2023-2029 m. vietos plėtros strategijos įgyvendinimas. Kvietimas  "Profesinių mokymų organizavimas, suteikiant naują kvalifikaciją"</t>
  </si>
  <si>
    <t xml:space="preserve"> Kauno miesto Žaliakalnio 2023-2029 m. vietos plėtros strategijos įgyvendinimas. Kvietimas  "Socialinio verslo kūrimas ir (ar) plėtra"</t>
  </si>
  <si>
    <t xml:space="preserve"> Kauno miesto Žaliakalnio 2023-2029 m. vietos plėtros strategijos įgyvendinimas. Kvietimas  "NVO multifunkcinio centro įrengimas"</t>
  </si>
  <si>
    <t xml:space="preserve">Pareiškėjas viešasis ar privatus juridinis asmuo (socialinio verslo vykdytojas) registruotas ir veiklą  vykdantis vietos plėtros strategijos įgyvendinimo teritorijoje.
</t>
  </si>
  <si>
    <t>2026 m. liepa</t>
  </si>
  <si>
    <t xml:space="preserve"> Kauno miesto Žaliakalnio 2023-2029 m. vietos plėtros strategijos įgyvendinimas. Kvietimas  "Bendrųjų, specialiųjų ir kompleksinių paslaugų teikimas ir (arba) modernizavimas bei plėtra"</t>
  </si>
  <si>
    <t>Nr. 11-220-K</t>
  </si>
  <si>
    <t>Nr. 11-221-K</t>
  </si>
  <si>
    <t>Nr. 11-222-K</t>
  </si>
  <si>
    <t>Marijampolės miesto vietos veiklos grupės 2024 – 2029 metų vietos plėtros strategija. Kvietimas  "Ekonominio aktyvumo skatinimas, ugdant darbo rinkoje reikalingus ir verslumo įgūdžius"</t>
  </si>
  <si>
    <t>Marijampolės miesto vietos veiklos grupės 2024 – 2029 metų vietos plėtros strategija. Kvietimas „Sociokultūrinių veiklų organizavimas, didinant socialiai pažeidžiamų asmenų integracija į visuomenę“</t>
  </si>
  <si>
    <t>Nr. 11-223-K</t>
  </si>
  <si>
    <t>Marijampolės miesto vietos veiklos grupės 2024 – 2029 metų vietos plėtros strategija.  Kvietimas  "Verslumo skatinimas, vykdant verslo konsultacijas, mokymus bei teikiant pagalbą verslo pradžiai"</t>
  </si>
  <si>
    <t>Nr. 11-224-K</t>
  </si>
  <si>
    <t>Marijampolės miesto vietos veiklos grupės 2024 – 2029 metų vietos plėtros strategija. Kvietimas  „Sociokultūrinių veiklų organizavimas, didinant socialiai pažeidžiamų asmenų integracija į visuomenę“</t>
  </si>
  <si>
    <t>Marijampolės miesto vietos veiklos grupės 2024 – 2029 metų vietos plėtros strategija.  Kvietimas veiksmui  „Socialinio verslo kūrimosi ir plėtros skatinimas“</t>
  </si>
  <si>
    <t>Nr. 11-225-K</t>
  </si>
  <si>
    <t xml:space="preserve">Marijampolės miesto vietos veiklos grupės 2024 – 2029 metų vietos plėtros strategija.  Kvietimas  “Socialinių paslaugų teikimas pažeidžiamiems asmenims” </t>
  </si>
  <si>
    <t xml:space="preserve">Nr. 11-430-K </t>
  </si>
  <si>
    <t xml:space="preserve">Viešieji ir privatūs juridiniai asmenys, kurie veiklą vykdo vietos plėtros strategijos įgyvendinimo teritorijoje, Prienų mieste.    </t>
  </si>
  <si>
    <t xml:space="preserve">Nr. 11-431-K </t>
  </si>
  <si>
    <t xml:space="preserve">Nr. 11-432-K </t>
  </si>
  <si>
    <t xml:space="preserve">Nr. 11-433-K </t>
  </si>
  <si>
    <t xml:space="preserve">Nr. 11-434-K </t>
  </si>
  <si>
    <t xml:space="preserve">Nr. 11-435-K </t>
  </si>
  <si>
    <t xml:space="preserve">Nr. 11-436-K </t>
  </si>
  <si>
    <t xml:space="preserve">Nr. 11-437-K </t>
  </si>
  <si>
    <t xml:space="preserve">Nr. 11-439-K </t>
  </si>
  <si>
    <t xml:space="preserve">
212</t>
  </si>
  <si>
    <t xml:space="preserve">Nr. 11-440-K </t>
  </si>
  <si>
    <t xml:space="preserve">Nr. 11-441-K </t>
  </si>
  <si>
    <t>Nr. 11-442-K</t>
  </si>
  <si>
    <t xml:space="preserve">Nr. 11-443-K </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</si>
  <si>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</si>
  <si>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</si>
  <si>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Prienų miesto 2023-2029 m. vietos plėtros strategijos 
Kvietimas 
"Psichinę ir fizinę būklę gerinančių, socialinę įtrauktį skatinančių stovyklų organizavimas tikslinėms grupėms"</t>
  </si>
  <si>
    <t>Prienų miesto 2023-2029 m. vietos plėtros strategijos 
Kvietimas 
"Verslumo įgūdžių ugdymas ir tobulinimas bei verslo pradžiai reikalingų priemonių suteikimas tikslinėms grupėms"</t>
  </si>
  <si>
    <t xml:space="preserve">Prienų miesto 2023-2029 m. vietos plėtros strategijos 
Kvietimas
"Konsultacinė pagalba, mokymai, tarpininkavimas, mentorystės paslaugos didinant integraciją į darbo rinką bei skatinant pradėti savarankišką veiklą tikslinėms grupėms"
</t>
  </si>
  <si>
    <t>Prienų miesto 2023-2029 m. vietos plėtros strategijos 
Kvietimas 
"Profesinių mokymų organizavimas, suteikiant naują kvalifikaciją tikslinėms grupėms"</t>
  </si>
  <si>
    <t>Prienų miesto 2023-2029 m. vietos plėtros strategijos 
Kvietimas 
"Bendrųjų, specialiųjų ir kompleksinių paslaugų teikimas ir (arba) modernizavimas bei plėtra tikslinėms grupėms"</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</si>
  <si>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</si>
  <si>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</si>
  <si>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 xml:space="preserve">Prienų miesto 2023-2029 m. vietos plėtros strategijos 
Kvietimas 
"Konsultacinė pagalba, mokymai, tarpininkavimas, mentorystės paslaugos didinant integraciją į darbo rinką bei skatinant pradėti savarankišką veiklą tikslinės grupės asmenims"
</t>
  </si>
  <si>
    <t>Prienų miesto 2023-2029 m. vietos plėtros strategijos
 Kvietimas 
"Profesinių mokymų organizavimas, suteikiant naują kvalifikaciją  tikslinėms grupėms"</t>
  </si>
  <si>
    <t>2024 m.  gruodis</t>
  </si>
  <si>
    <t xml:space="preserve">
18</t>
  </si>
  <si>
    <t>Prienų miesto 2023-2029 m. vietos plėtros strategijos 
Kvietimas 
"Socialinio verslo kūrimas ir (ar) plėtra, remiant reikalingos įrangos įsigijimą, socialinio verslo pradinių produktų ir paslaugų sukūrimą, testavimą, rinkodaros priemonių kūrimą ir taikymą ir kt. "</t>
  </si>
  <si>
    <t xml:space="preserve">Nurodoma pažangos priemonės veiklos (poveiklės) finansavimo iš EGADP paskolos lėšų suma (eurais), skirta kvietimui. </t>
  </si>
  <si>
    <t xml:space="preserve">Nr. 11-145-K </t>
  </si>
  <si>
    <t>Kazlų Rūdos miesto 2023-2027 m. vietos veiklos grupės plėtros strategijos įgyvendinimas. Kvietimas "Socialinės atskirties mažinimas teikiant bendrąsias, specialiąsias socialines ir kitas susijusias paslaugas Kazlų Rūdos miesto gyventojams"</t>
  </si>
  <si>
    <t xml:space="preserve">Pareiškėjas turintis juridinio asmens statusą ne trumpiau nei 2 metus (šis reikalavimas netaikomas biudžetinėms įstaigoms) ir veiklą vykdantis vietos plėtros strategijos įgyvendinimo teritorijoje, Kazlų Rūdos mieste. </t>
  </si>
  <si>
    <t xml:space="preserve">Nr. 11-146-K </t>
  </si>
  <si>
    <t>Kazlų Rūdos miesto 2023-2027 m. vietos veiklos grupės plėtros strategijos įgyvendinimas. Kvietimas "Socialinę atskirtį patiriančių gyventojų socialinių ryšių bendruomenėje stiprinimas teikiant sociokultūrines paslaugas"</t>
  </si>
  <si>
    <t xml:space="preserve">Nr. 11-147-K </t>
  </si>
  <si>
    <t>Kazlų Rūdos miesto 2023-2027 m. vietos veiklos grupės plėtros strategijos įgyvendinimas. Kvietimas "Socialinių paslaugų teikimas skatinant pabėgėlių socialinę integraciją Kazlų Rūdos mieste"</t>
  </si>
  <si>
    <t xml:space="preserve">Nr. 11-148-K </t>
  </si>
  <si>
    <t>Kazlų Rūdos miesto 2023-2027 m. vietos veiklos grupės plėtros strategijos įgyvendinimas. Kvietimas "Užimtumui didinti skirtų iniciatyvų įgyvendinimas, vykdant informavimo, konsultavimo, tarpininkavimo, neformaliojo švietimo, naujų profesinių ir kitų reikalingų įgūdžių įgijimo, veiklas"</t>
  </si>
  <si>
    <t xml:space="preserve">Nr. 11-149-K </t>
  </si>
  <si>
    <t>Kazlų Rūdos miesto 2023-2027 m. vietos veiklos grupės plėtros strategijos įgyvendinimas. Kvietimas "Bendruomenės verslumo skatinimo iniciatyvų įgyvendinimas bei verslo pradžiai reikalingų priemonių suteikimas"</t>
  </si>
  <si>
    <t>Nr. 11-150-K</t>
  </si>
  <si>
    <t>Kazlų Rūdos miesto 2023-2027 m. vietos veiklos grupės plėtros strategijos įgyvendinimas. Kvietimas "Socialinio verslo kūrimasis ir plėtra Kazlų Rūdos mieste"</t>
  </si>
  <si>
    <t>Nr. 11-340-K</t>
  </si>
  <si>
    <t>Raseinių miesto 2023-2029 m. vietos plėtros strategija. Kvietimas "Socialinę atskirtį patiriančių asmenų užimtumo veiklų organizavimas, sociokultūrinių paslaugų teikimas bei įtrauktis į visavertį visuomenės gyvenimą".</t>
  </si>
  <si>
    <t>Nr. 11-341-K</t>
  </si>
  <si>
    <t>Raseinių miesto 2023-2029 m. vietos plėtros strategija. Kvietimas "Verslumo mokymų organizavimas, suteikiant naują kvalifikaciją bedarbiams, darbingo amžiaus ekonomiškai neaktyviems asmenims, taip pat socialinę atskirtį patiriantiems, mažiau galimybių turintiems asmenims, neįgaliesiems".</t>
  </si>
  <si>
    <t>Nr. 11-342-K</t>
  </si>
  <si>
    <t>Viešieji ir privatūs juridiniai asmenys, veiką vykdantis vietos plėtros strategijos įgyvendinimo teritorijoje, Raseinių mieste.</t>
  </si>
  <si>
    <t>Raseinių miesto 2023-2029 m. vietos plėtros strategija. Kvietimas "Verslumo įgūdžių, skirtų verslo pradžiai ir plėtrai, skatinimas suteikiant reikalingas priemones"</t>
  </si>
  <si>
    <t>Viešasis ar privatus juridinis asmuo (socialinio verslo vykdytojas) registruotas ir veiklą  vykdantis vietos plėtros strategijos įgyvendinimo teritorijoje, Raseinių mieste.</t>
  </si>
  <si>
    <t>Raseinių miesto 2023-2029 m. vietos plėtros strategija. Kvietimas "Socialinio verslo iniciatyvų sukuriant darbo vietas vykdymas"</t>
  </si>
  <si>
    <t>Nr. 11-345-K</t>
  </si>
  <si>
    <t>Pareiškėjas turintis juridinio asmens statusą ne trumpiau nei 2 metus (šis reikalavimas netaikomas biudžetinėms įstaigoms) ir veiklą vykdantis vietos plėtros strategijos įgyvendinimo teritorijoje, Kazlų Rūdos mieste.  Projekto pareiškėju arba bent vienas iš partnerių turi būti nevyriausybinė organizacija  arba socialinis partneris (t. y. darbuotojų ar darbdavių organizacija).</t>
  </si>
  <si>
    <t xml:space="preserve">Nr. 11-205-K </t>
  </si>
  <si>
    <t xml:space="preserve">Kelmės  miesto vietos grupės 2023-2029 m. vietos plėtros strategija. Kvietimas „Gyventojų poreikius atitinkančių socialinių paslaugų plėtra“.  </t>
  </si>
  <si>
    <t>Viešieji ir privatūs juridiniai asmenys, kurių veiklos vykdymo vieta yra vietos plėtros strategijos įgyvendinimo teritorijoje;  savivaldybės, kurios teritorijoje įgyvendinama vietos plėtros strategija, administracija.</t>
  </si>
  <si>
    <t xml:space="preserve">Nr. 11-206-K </t>
  </si>
  <si>
    <t>Kelmės  miesto vietos grupės 2023-2029 m. vietos plėtros strategija. Kvietimas „Socialinio verslo kūrimas ir plėtra, sprendžiant gyventojų atskirties problemas“</t>
  </si>
  <si>
    <t>Viešieji ir privatūs juridiniai asmenys, kurių veiklos teritorijoje įgyvendinama vietos plėtros strategija</t>
  </si>
  <si>
    <t xml:space="preserve">Nr. 11-207-K </t>
  </si>
  <si>
    <t xml:space="preserve">Kelmės  miesto vietos grupės 2023-2029 m. vietos plėtros strategija. Kvietimas „Bedarbių ir ekonomiškai neaktyvių gyventojų integracija į darbo rinką“ </t>
  </si>
  <si>
    <t xml:space="preserve">Kelmės  miesto vietos grupės 2023-2029 m. vietos plėtros strategija. Kvietimas „Bendruomenės verslumo gebėjimų ugdymas“ </t>
  </si>
  <si>
    <t xml:space="preserve">Kelmės  miesto vietos grupės 2023-2029 m. vietos plėtros strategija. Kvietimas „Jauno verslo kūrimas“ </t>
  </si>
  <si>
    <t xml:space="preserve">Nr. 11-210-K </t>
  </si>
  <si>
    <t>Kelmės miesto vietos grupės 2023-2029 m. vietos plėtros strategija. Kvietimas „Socialinio verslo kūrimas ir plėtra, sprendžiant gyventojų atskirties problemas“</t>
  </si>
  <si>
    <t xml:space="preserve">Nr. 11-212-K </t>
  </si>
  <si>
    <t xml:space="preserve">Nr. 11-213-K </t>
  </si>
  <si>
    <t xml:space="preserve">Nr. 11-214-K </t>
  </si>
  <si>
    <t xml:space="preserve">Nr. 11-295-K </t>
  </si>
  <si>
    <t xml:space="preserve">Vilkaviškio miesto vietos veiklos grupės vietos plėtros 2023-2029 mеtų strategija. Kvietimas:  "Socialinių paslaugų teikimas organizuojant užimtumo veiklas socialiai pažeidžiamiems asmenims" </t>
  </si>
  <si>
    <t xml:space="preserve">Viešieji ir privatūs
juridiniai
asmenys,  turintys juridinio asmens statusą ne trumpiau nei 2 metus  ir veiklą vykdantys vietos plėtros strategijos įgyvendinimo teritorijoje, Vilkaviškio mieste.   </t>
  </si>
  <si>
    <t xml:space="preserve">Vilkaviškio miesto vietos veiklos grupės vietos plėtros 2023-2029 mеtų strategija. Kvietimas:  "Ekonominio aktyvumo, verslumo skatinimas, ugdant verslumo įgūdžius ir teikiant priemones, reikalingas verslo pradžiai ir plėtrai" </t>
  </si>
  <si>
    <t xml:space="preserve">Vilkaviškio miesto vietos veiklos grupės vietos plėtros 2023-2029 mеtų strategija. veiksmas "Socialinio verslo iniciatyvų rėmimasi" </t>
  </si>
  <si>
    <t xml:space="preserve">Viešieji ir privatūs juridiniai asmenys registruoti ir veiklą  vykdantys vietos plėtros strategijos įgyvendinimo teritorijoje. Vilkaviškio rajono savivaldybės administracija arba kita biudžetinė įstaiga. </t>
  </si>
  <si>
    <t>Plungės miesto 2023-2029 m. vietos plėtros strategija. Kvietimas ,,Prevencinių priemonių, mažinančių nepalankioje padėtyje esančių gyventojų grupių socialinę atskirtį, didinančių jų socializaciją ir integraciją įgyvendinimas“</t>
  </si>
  <si>
    <t xml:space="preserve">Viešieji juridiniai asmenys, privatūs juridiniai asmenys, kurių veiklos vykdymo vieta yra Plungės mieste. </t>
  </si>
  <si>
    <t>Plungės miesto 2023-2029 m. vietos plėtros strategija. Kvietimas ,,Neformalių iniciatyvų skirtų bendruomenės verslumui didinti įgyvendinimas“</t>
  </si>
  <si>
    <t xml:space="preserve">Plungės miesto 2023-2029 m. vietos plėtros strategija. Kvietimas "Jauno verslo iniciatyvų padedančių vietoje spręsti pažeidžiamų grupių atskirties problemas, įgyvendinimas“ </t>
  </si>
  <si>
    <t xml:space="preserve">Plungės miesto 2023-2029 m. vietos plėtros strategija. Kvietimas "Integruojančio ir darbo vietas kuriančio socialinio verslo kūrimas ir plėtra“ </t>
  </si>
  <si>
    <t xml:space="preserve"> Viešieji juridiniai asmenys, privatūs juridiniai asmenys, kurių veiklos vykdymo vieta yra Plungės mieste. </t>
  </si>
  <si>
    <t>Didinti visuomenės įsitraukimą į 
vietos problemų sprendimą</t>
  </si>
  <si>
    <t>konkursas</t>
  </si>
  <si>
    <t>Jonavos miesto vietos veiklos grupės Jonavos miesto vietos plėtros strategijos 2023-2029 m. įgyvendinimas. 
Kvietimas "Bendruomenės inicijuojamų socialinių veiklų vykdymas, stiprinant socialinius ryšius"</t>
  </si>
  <si>
    <t>2.3. Poveiklė „Bendruomenės inicijuotos vietos plėtros metodo (BIVP) taikymas: parama vietos plėtros strategijų įgyvendinimui“ Vidurio ir vakarų Lietuvos regione (ESF+)</t>
  </si>
  <si>
    <t>Jonavos miesto vietos veiklos grupės Jonavos miesto vietos plėtros strategijos 2023-2029 m. įgyvendinimas.
Kvietimas "Gyventojų poreikius atitinkančių socialinių paslaugų užtikrinimas plėtojant esamas ir kuriant naujas"</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</si>
  <si>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</si>
  <si>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Jonavos miesto vietos veiklos grupės Jonavos miesto vietos plėtros strategijos 2023-2029 m. įgyvendinimas. 
Kvietimas "Socialinio verslo plėtra"</t>
  </si>
  <si>
    <t>2.4. Poveiklė „Bendruomenės inicijuotos vietos plėtros metodo (BIVP) taikymas: parama vietos plėtros strategijų įgyvendinimui“ Vidurio ir vakarų Lietuvos regione (ERPF)</t>
  </si>
  <si>
    <t>2021–2027 metų Europos Sąjungos investicijų programos 4 prioriteto „Socialiai atsakingesnė Lietuva", konkretus uždavinys 
4.9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</si>
  <si>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Jonavos miesto vietos veiklos grupės Jonavos miesto vietos plėtros strategijos 2023-2029 m. įgyvendinimas. 
Kvietimas "Darbinių įgūdžių netekusių asmenų reintegracija į darbo rinką"</t>
  </si>
  <si>
    <t>Jonavos miesto vietos veiklos grupės Jonavos miesto vietos plėtros strategijos 2023-2029 m. įgyvendinimas. 
Kvietimas "Bendruomenės narių verslumo skatinimo iniciatyvų įgyvendinimas (informavimas, konsultavimas, mokymai, kūrybinės dirbtuvės)"</t>
  </si>
  <si>
    <t>Jonavos miesto vietos veiklos grupės Jonavos miesto vietos plėtros strategijos 2023-2029 m. įgyvendinimas. 
Kvietimas "Gyventojų poreikius atitinkančių socialinių paslaugų užtikrinimas plėtojant esamas ir kuriant naujas"</t>
  </si>
  <si>
    <t>Viešieji ir privatūs juridiniai asmenys, kurių veiklos vykdymo vieta yra VPS įgyvendinimo teritorijoje, Jonavos mieste.</t>
  </si>
  <si>
    <t>2025 m.rugsėjis</t>
  </si>
  <si>
    <t>Nr. 11-250-K</t>
  </si>
  <si>
    <t>Nr. 11-251-K</t>
  </si>
  <si>
    <t>Nr. 11-255-K</t>
  </si>
  <si>
    <t>Nr. 11-280-K</t>
  </si>
  <si>
    <t>Nr. 11-281-K</t>
  </si>
  <si>
    <t>Nr. 11-283-K</t>
  </si>
  <si>
    <t>Nr. 11-284-K</t>
  </si>
  <si>
    <t>Nr. 11-285-K</t>
  </si>
  <si>
    <t>Nr. 11-610-K</t>
  </si>
  <si>
    <t>Nr. 11-611-K</t>
  </si>
  <si>
    <t>Nr. 11-612-K</t>
  </si>
  <si>
    <t>Nr. 11-613-K</t>
  </si>
  <si>
    <t>Nr. 11-297-K</t>
  </si>
  <si>
    <t>Nr. 11-400-K</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</si>
  <si>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</si>
  <si>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Nr. 11-401-K</t>
  </si>
  <si>
    <t>Nr. 11-402-K</t>
  </si>
  <si>
    <t>Kalvarijos miesto vietos veiklos grupės vietos plėtros 2024 – 2029 metų  strategija.  Kvietimas "Socialinio verslo iniciatyvų vykdymas"</t>
  </si>
  <si>
    <t>2021–2027 metų Europos Sąjungos investicijų programos 4 prioriteto „Socialiai atsakingesnė Lietuva", konkretus uždavinys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</si>
  <si>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Nr. 11-403-K</t>
  </si>
  <si>
    <t xml:space="preserve">Bendruomenės inicijuotos vietos plėtros  projektų veiklų dalyvių, kurie po dalyvavimo veiklose toliau dalyvauja socialinei integracijai skirtose veiklose ir (ar) darbo rinkoje, dalis
</t>
  </si>
  <si>
    <t>P-01-004-08-04-01-12
(P.N.2.4723)</t>
  </si>
  <si>
    <t xml:space="preserve">Socialinio verslo subjektai, įgyvendinus bendruomenės inicijuotos vietos plėtros projektus gavę paramą socialinio verslo kūrimui ar plėtrai </t>
  </si>
  <si>
    <t>Paramą gavusios įmonės, iš kurių labai mažos,  mažos, vidutinės ir didelės įmonės</t>
  </si>
  <si>
    <t>Viešasis ir privatus sektorius</t>
  </si>
  <si>
    <t>Kalvarijos miesto vietos veiklos grupės vietos plėtros 2024 – 2029 metų  strategija.  Kvietimas „Socialinių pasaugų teikimas organizuojant užimtumo veiklas socialiai pažeidžiamų grupių asmenims“</t>
  </si>
  <si>
    <t>Kalvarijos miesto vietos veiklos grupės vietos plėtros 2024 – 2029 metų  strategija.  Kvietimas "Ekonominio aktyvumo skatinimas, ugdant darbo rinkoje reikalingus ir verslumo įgūdžius"</t>
  </si>
  <si>
    <t>Druskininkų miesto vietos plėtros 2024-2029 m. strategija                  Kvietimas:  "Socialinių ir kitų viešųjų paslaugų spektro didinimas ir prieinamumo gerinimas, remiant socialinio verslo kūrimą ir plėtrą".</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</si>
  <si>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</si>
  <si>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Druskininkų miesto vietos plėtros 2024-2029 m. strategija.                  Kvietimas: "Šiuolaikinei darbo rinkai reikalingų įgūdžių ir verslumo gebėjimų ugdymas, organizuojant neformaliojo ugdymo veiklas ir savanorystės praktikas"</t>
  </si>
  <si>
    <t>Druskininkų miesto vietos plėtros 2024-2029 m. strategija          Kvietimas: "Socialiai pažeidžiamų, socialinę riziką ir (arba) atskirtį patiriančių asmenų įgalinimas kuriant bei plėtojant jų poreikius atitinkančias socialines ir kitas viešąsias paslaugas".</t>
  </si>
  <si>
    <t>Druskininkų miesto vietos plėtros 2024-2029 m. strategija  Kvietimas: "Paramos teikimas jauno verslo kūrimui ir plėtrai" (JVA rėmimas)</t>
  </si>
  <si>
    <t>Nr. 11-390-K</t>
  </si>
  <si>
    <t>Druskininkų miesto vietos plėtros 2024-2029 m. strategija            Kvietimas: "Paramos teikimas jauno verslo kūrimui ir plėtrai" (JVA rėmimas)</t>
  </si>
  <si>
    <t>Bendruomenės inicijuotos vietos plėtros  projektų veiklų dalyviai (įskaitant visas tikslines grupes)</t>
  </si>
  <si>
    <t>Viešasis sektorius, privatus sektorius</t>
  </si>
  <si>
    <t>Pareiškėjas turintis juridinio asmens statusą ne trumpiau nei 2 metus (šis reikalavimas netaikomas biudžetinėms įstaigoms) ir veiką vykdantis vietos plėtros strategijos įgyvendinimo teritorijoje, Druskininkų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</si>
  <si>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Druskininkų mieste.  Pareiškėjais ir partneriais negali būti tie juridiniai asmenys, kuriems, kaip jauno verslo subjektams, projekto įgyvendinimo metu bus teikiama pagalba verslo pradžiai.</t>
  </si>
  <si>
    <t xml:space="preserve">Nr. 11-385-K </t>
  </si>
  <si>
    <t xml:space="preserve">Nr. 11-386-K </t>
  </si>
  <si>
    <t xml:space="preserve">Nr. 11-387-K </t>
  </si>
  <si>
    <t xml:space="preserve">Nr. 11-388-K </t>
  </si>
  <si>
    <t xml:space="preserve">Nr. 11-389-K </t>
  </si>
  <si>
    <t>2025 m. vasars</t>
  </si>
  <si>
    <t>Radviliškio miesto 2023-2029 m. vietos plėtros strategija. Kvietimas "Neformalių verslumą skatinančių iniciatyvų vykdymas ir jauno verslo stiprinimas priemonėmis.(verslumo skatinimo veiklos)"</t>
  </si>
  <si>
    <t>2025 m.sausis</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</si>
  <si>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</si>
  <si>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</si>
  <si>
    <t>Nr. 11-536-K</t>
  </si>
  <si>
    <t>Nr. 11-537-K</t>
  </si>
  <si>
    <t>Nr. 11-539-K</t>
  </si>
  <si>
    <t>Nr. 11-543-K</t>
  </si>
  <si>
    <t>Nr. 11-544-K</t>
  </si>
  <si>
    <t>Nr. 11-545-K</t>
  </si>
  <si>
    <t>Nr. 11-546-K</t>
  </si>
  <si>
    <t xml:space="preserve">2
</t>
  </si>
  <si>
    <t xml:space="preserve">P-01-004-08-04-01-01
(P.S.2.1513)
</t>
  </si>
  <si>
    <t xml:space="preserve">Skaičius
</t>
  </si>
  <si>
    <t>2_x000D_</t>
  </si>
  <si>
    <t>skaičius</t>
  </si>
  <si>
    <t>1_x000D_</t>
  </si>
  <si>
    <t xml:space="preserve">1
</t>
  </si>
  <si>
    <t xml:space="preserve">P-01-004-08-04-01-01
(P.S.2.1513)
</t>
  </si>
  <si>
    <t xml:space="preserve">Skaičius
</t>
  </si>
  <si>
    <t xml:space="preserve">1
</t>
  </si>
  <si>
    <t xml:space="preserve">1
</t>
  </si>
  <si>
    <t>Viešasis ir privatus sektoriai</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</si>
  <si>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</si>
  <si>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</si>
  <si>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</si>
  <si>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</si>
  <si>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</si>
  <si>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</si>
  <si>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</si>
  <si>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</si>
  <si>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</si>
  <si>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2025 m. birželis </t>
  </si>
  <si>
    <t xml:space="preserve">2025 m. vasaris
</t>
  </si>
  <si>
    <t xml:space="preserve">Nr.11-685-K     </t>
  </si>
  <si>
    <t xml:space="preserve">Nr.11-686-K     </t>
  </si>
  <si>
    <t xml:space="preserve">Nr.11-687-K     </t>
  </si>
  <si>
    <t xml:space="preserve">Nr.11-688-K     </t>
  </si>
  <si>
    <t xml:space="preserve">Nr.11-689-K     </t>
  </si>
  <si>
    <t xml:space="preserve">Nr.11-690-K     </t>
  </si>
  <si>
    <t xml:space="preserve">Nr.11-691-K     </t>
  </si>
  <si>
    <t xml:space="preserve">Nr.11-692-K     </t>
  </si>
  <si>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</si>
  <si>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2021–2027 metų Europos Sąjungos investicijų programos 4 prioriteto „Socialiai atsakingesnė Lietuva“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</si>
  <si>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</si>
  <si>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 xml:space="preserve">Skaičius </t>
  </si>
  <si>
    <t xml:space="preserve">Viešasis ir privatus </t>
  </si>
  <si>
    <t xml:space="preserve">Viešieji ir privatūs juridiniai asmenys, kurie veiklą vykdo vietos plėtros strategijos įgyvendinimo teritorijoje                                               </t>
  </si>
  <si>
    <t xml:space="preserve">Bendruomenės inicijuotos vietos plėtros projektų veiklų dalyvių, kurie po dalyvavimo veiklose toliau dalyvauja socialinei integracijai skirtose veiklose ir (ar) darbo rinkoje, dalis / proc. </t>
  </si>
  <si>
    <t>R-01-004-08-04-01-02 (R.S.2.3517.)</t>
  </si>
  <si>
    <t>Proc.</t>
  </si>
  <si>
    <t>P-01-004-08-04-01-01 (P.S.2.1513.)</t>
  </si>
  <si>
    <t xml:space="preserve">Skaičius 
</t>
  </si>
  <si>
    <t xml:space="preserve">Viešieji ir privatūs juridiniai asmenys, kurie veiklą vykdo vietos plėtros strategijos įgyvendinimo teritorijoje                                            </t>
  </si>
  <si>
    <t>proc.</t>
  </si>
  <si>
    <t xml:space="preserve"> Viešieji ir privatūs juridiniai asmenys, kurie veiklą vykdo vietos plėtros strategijos įgyvendinimo teritorijoje                                                   </t>
  </si>
  <si>
    <t>2025m. sausis</t>
  </si>
  <si>
    <t xml:space="preserve">2025 m. gruodis
</t>
  </si>
  <si>
    <t>2026 m.vasaris</t>
  </si>
  <si>
    <t xml:space="preserve">2026 m.kovas </t>
  </si>
  <si>
    <t>2026 m.balandis</t>
  </si>
  <si>
    <t>Nr. 11-001-T</t>
  </si>
  <si>
    <t>Nr. 11-002-P</t>
  </si>
  <si>
    <t>Nr. 11-003-P</t>
  </si>
  <si>
    <t>Nr. 11-004-P</t>
  </si>
  <si>
    <t>Nr. 11-005-P</t>
  </si>
  <si>
    <t>Nr. 11-006-T</t>
  </si>
  <si>
    <t>Nr. 11-007-P</t>
  </si>
  <si>
    <t>Nr. 11-008-T</t>
  </si>
  <si>
    <t xml:space="preserve"> Mažeikių miesto vietos veiklos grupės strategijos "Mažeikių miesto 2023-2029 m. vietos plėtros strategija" įgyvendinimas. 
Kvietimas  „Supažindinti visuomenę, vietos organizacijas su socialinio verslo iniciatyvų kūrimu bei skatinti verslumo gebėjimus pažeidiamoms Mažeikių miesto gyventojų grupėms"</t>
  </si>
  <si>
    <t xml:space="preserve"> Mažeikių miesto vietos veiklos grupės strategijos „Mažeikių 2023-2029 m. vietos plėtros strategija" įgyvendinimas. 
Kvietimas „Plėtoti kultūros, švietimo, sveikatingumo, sporto ir kitas iniciatyvas, skatinančias socialiai pažeidžiamų ir socialinę riziką patiriančių asmenų socialinę integraciją, įsitraukimą į visavertį visuomenės gyvenimą"</t>
  </si>
  <si>
    <t xml:space="preserve"> Mažeikių miesto vietos veiklos grupės strategijos „Mažeikių miesto 2023-2029 m. vietos plėtros strategija" įgyvendinimas. 
Kvietimas"Plėtoti integralios pagalbos ir socialinės globos bei priežiūros paslaugas, užtikrinti asmeninio asistento pagalbos paslaugas tikslinių grupių asmenims"</t>
  </si>
  <si>
    <t xml:space="preserve"> Mažeikių miesto vietos veiklos grupės strategijos "Mažeikių miesto 2023-2029 m. vietos plėtros strategija" įgyvendinimas. 
Kvietimas „Palaikyti sociainio verslo kūrimąsi ir plėtrą įsigyjant socialiniam verslui reikalingą įrang, pradinius produktus, paslaugas, kuriant ir taikant rinkodaros priemones"</t>
  </si>
  <si>
    <t xml:space="preserve"> Mažeikių miesto vietos veiklos grupės strategijos "Mažeikių miesto 2023-2029 m. vietos plėtros strategija" įgyvendinimas. 
Kvietimas „Skatinti jaunimo organizacijų bendradarbiavimą, verslumą, profesinį orientavimą, ugdyti  jaunimo praktinius įgūdžius"</t>
  </si>
  <si>
    <t xml:space="preserve"> Mažeikių miesto vietos veiklos grupės strategijos "Mažeikių miesto 2023-2029 m. vietos plėtros strategija" įgyvendinimas. 
Kvietimas „Sukurti smurto prevencijos ir pagalbos nukentėjusiems nuo smurto bei smurtinio elgesio keitimo mechanizmus"</t>
  </si>
  <si>
    <t>Elektrėnų miesto 2023-2027 m.vietos plėtros strategijos įgyvendinimas. 
Kvietimas  "Socialinio verslo  skatinimas"</t>
  </si>
  <si>
    <t>Elektrėnų miesto 2023-2027 m.vietos plėtros strategijos įgyvendinimas. 
Kvietimas  "Socialinės įtraukties priemonių, skirtų kovoti su socialine atskirtimi skatinimas"</t>
  </si>
  <si>
    <t>Elektrėnų miesto 2023-2027 m.vietos plėtros strategijos įgyvendinimas. 
Kvietimas "Sporto ir (arba) sveikos gyvensenos propagavimas"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</si>
  <si>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</si>
  <si>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"Sporto ir (arba) sveikos gyvensenos propagavimas"</t>
  </si>
  <si>
    <t>Elektrėnų miesto 2023-2027 m.vietos plėtros strategijos įgyvendinimas. 
 Kvietimas "Socialinių ryšių  kūrimas"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</si>
  <si>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</si>
  <si>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"Socialinės įtraukties priemonių, skirtų kovoti su socialine atskirtimi skatinimas"</t>
  </si>
  <si>
    <t>Elektrėnų miesto 2023-2027 m.vietos plėtros strategijos įgyvendinimas. 
Kvietimas "Socialinių ryšių  kūrimas"</t>
  </si>
  <si>
    <t>Tauragės miesto 2023-2029 metų vietos plėtros strategija. Kvietimas "Socialinių dirbtuvių  asmenims, turintiems  intelekto ir (ar) psichikos negalią, įkūrimas"</t>
  </si>
  <si>
    <t>Tauragės miesto 2023-2029 metų vietos plėtros strategija. Kvietimas "Bendruomenės inicijuojamos senjorų (65 ir vyresnio amžiaus asmenų) prasmingo užimtumo veiklos, kuriant vertę Tauragei "</t>
  </si>
  <si>
    <t>Tauragės miesto 2023-2029 metų vietos plėtros strategija. Kvietimas "Krizių įveikimo pagalbos paslaugų teikimas šeimoms ir asmenims, patiriantiems socialinę riziką dėl priklausomybių ir/ar smurto artimoje aplinkoje ir kitų priežasčių"</t>
  </si>
  <si>
    <t>Tauragės miesto 2023-2029 metų vietos plėtros strategija. Kvietimas "Paslaugų socialinę riziką patiriantiems vaikams  plėtojimas"</t>
  </si>
  <si>
    <t>Tauragės miesto 2023-2029 metų vietos plėtros strategija. Kvietimas "Bendruomenės verslumo skatinimo iniciatyvų rėmimas "</t>
  </si>
  <si>
    <t>Tauragės miesto 2023-2029 metų vietos plėtros strategija. Kvietimas "Socialinio verslo vystymas vykdant kompleksinių paslaugų senyvo amžiaus ir/ar neįgaliems ir/ar priklausomybės ligomis sergantiems asmenims plėtrą"</t>
  </si>
  <si>
    <t>Nr. 11-266-K</t>
  </si>
  <si>
    <t>Nr. 11-267-K</t>
  </si>
  <si>
    <t>Nr. 11-268-K</t>
  </si>
  <si>
    <t>Nr. 11-269-K</t>
  </si>
  <si>
    <t>Nr. 11-270-K</t>
  </si>
  <si>
    <t>Nr. 11-271-K</t>
  </si>
  <si>
    <t>Tauragės miesto 2023-2029 metų vietos plėtros strategija. Kvietimas "Paslaugų  mažiau galimybių turinčiam jaunimui plėtojimas, prioritetą teikiant Žalgirių gyvenamajam rajonui "</t>
  </si>
  <si>
    <t>Bendruomenės inicijuotos vietos plėtros (BIVP) projektų veiklų dalyvių, kurie po dalyvavimo veiklose toliau dalyvauja socialinei integracijai skirtose veiklose ir (ar) darbo rinkoje, dalis**</t>
  </si>
  <si>
    <t>Viešieji ir/ar
privatūs
juridiniai
asmenys
atrinkti atviro
konkurso būdu</t>
  </si>
  <si>
    <t>2025 m.birželis</t>
  </si>
  <si>
    <t xml:space="preserve">Didinti visuomenės įsitraukimą į vietos problemų sprendimą </t>
  </si>
  <si>
    <t>Nr. 11-325-K</t>
  </si>
  <si>
    <t>Nr. 11-326-K</t>
  </si>
  <si>
    <t>Nr. 11-327-K</t>
  </si>
  <si>
    <t>Nr. 11-328-K</t>
  </si>
  <si>
    <t>Šilalės  miesto vietos veiklos grupės strategijos 2023-2029 m. įgyvendinimas.
Kvietimas "Gyventojų kompetencijų stiprinimas, sudarant sąlygas pradėti ir vystyti verslą"</t>
  </si>
  <si>
    <t>Šilalės miesto vietos veiklos grupės strategijos 2023-2029 m. įgyvendinimas.
Kvietimas "Mažiau galimybių turinčio jaunimo integravimas, sukuriant patrauklias užimtumo erdves"</t>
  </si>
  <si>
    <t xml:space="preserve"> 01-004-08-04-02</t>
  </si>
  <si>
    <t xml:space="preserve"> 01-004-08-04-03</t>
  </si>
  <si>
    <t xml:space="preserve"> 01-004-08-04-04</t>
  </si>
  <si>
    <t>Šilalės miesto vietos veiklos grupės strategijos 2023-2029 m. įgyvendinimas.              
 Kvietimas "Sociokultūrinių paslaugų plėtra senyvo amžiaus asmenims ir neįgaliesiems"</t>
  </si>
  <si>
    <t>Šilalės miesto vietos veiklos grupės strategijos 2023-2029 m. įgyvendinimas.
Kvietimas "Socialinio verslo kūrimosi skatinimas "</t>
  </si>
  <si>
    <t xml:space="preserve">Nr. 11-571-K </t>
  </si>
  <si>
    <t xml:space="preserve">Nr. 11-570-K </t>
  </si>
  <si>
    <t xml:space="preserve">Nr. 11-569-K </t>
  </si>
  <si>
    <t xml:space="preserve">Nr. 11-568-K </t>
  </si>
  <si>
    <t xml:space="preserve">Nr. 11-565-K </t>
  </si>
  <si>
    <t>Šalčininkų miesto 2023-2029 m. vietos plėtros strategija. 
Kvietimas: 1.1.1. veiksmas „Neformalaus švietimo ir integravimo į darbo rinką paslaugų teikimas“</t>
  </si>
  <si>
    <t xml:space="preserve">Šalčininkų miesto 2023-2029 m. vietos plėtros strategija. 
Kvietimas: 1.1.2. veiksmas „Verslo plėtros, socialinio verslo kūrimosi skatinimas ir pagalba teikiant reikalingų priemonių ir konsultacijų paramą ekonominės veiklos pradžiai“ </t>
  </si>
  <si>
    <t>Šalčininkų miesto 2023-2029 m. vietos plėtros strategija. 
Kvietimas: 1.2.1. veiksmas „Švietėjiškų, kultūrinių, sveikatinimo renginių, projektų organizavimas socialinę atskirtį patiriantiems asmenims“</t>
  </si>
  <si>
    <t>Šalčininkų miesto 2023-2029 m. vietos plėtros strategija. 
Kvietimas: 1.2.2. veiksmas „Pagalbos teikimas socialinę atskirtį patiriantiems asmenims ir jų šeimoms nariams“</t>
  </si>
  <si>
    <t>Pareiškėjas turintis juridinio asmens statusą ne trumpiau nei 2 metus (šis reikalavimas netaikomas biudžetinėms įstaigoms) ir veiką vykdantis vietos plėtros strategijos įgyvendinimo teritorijoje, Šalčininkų mieste.   Projekto pareiškėju arba bent vienu iš partnerių turi būti nevyriausybinė organizacija  arba socialinis partneris (t. y. darbuotojų ar darbdavių organizacija).</t>
  </si>
  <si>
    <t>Pareiškėjas yra viešasis ar privatus juridinis asmuo, veiką vykdantis vietos plėtros strategijos įgyvendinimo teritorijoje, Šalčininkų mieste.</t>
  </si>
  <si>
    <t>Kupiškio miesto 2024-2027 m.vietos plėtros strategijos įgyvendinimas. 
Kvietimas "Kurti ir vystyti infrastruktūrą socialinio verslo vykdymui ir (arba) vystyti socialinį verslą"</t>
  </si>
  <si>
    <t>Kupiškio miesto 2024-2027 m.vietos plėtros strategijos įgyvendinimas. 
Kvietimas "Kupiškio miesto gyventojų ekonominės ir socialinės integracijos stiprinimas remiant įvairias veiklas ir (arba) veiklų pozicionavimas tam tikroms socialinę atskirtį patirinačioms grupėms"</t>
  </si>
  <si>
    <t>Kupiškio miesto 2024-2027 m.vietos plėtros strategijos įgyvendinimas. 
Kvietimas ,,Įvairiapusių paslaugų teikimas asmenims atsižvelgiant į jų unikalius poreikius ir galimybes"</t>
  </si>
  <si>
    <t>Kupiškio miesto 2024-2027 m.vietos plėtros strategijos įgyvendinimas. 
Kvietimas "Įvairiapusių paslaugų teikimas asmenims atsižvelgiant į jų unikalius poreikius ir galimybes"</t>
  </si>
  <si>
    <t>Nr.11-732-K</t>
  </si>
  <si>
    <t>Nr. 11-731-K</t>
  </si>
  <si>
    <t>Nr. 11-734-K</t>
  </si>
  <si>
    <t>Nr. 11-735-K</t>
  </si>
  <si>
    <t xml:space="preserve">Tinkami pareiškėjai Kupiškio rajono savivaldybėje registruotos ir (ar) veiklą vykdančios:                                                                                                                                                                                                                                                                                                                                                                            
1) viešosios įstaigos arba Asociacijos įsteigtos pagal nevyriausybinių organizacijų įstatymą                                                                                                                                                                
2) Privatus juridinis asmuo </t>
  </si>
  <si>
    <t>Tinkami pareiškėjai Kupiškio rajono savivaldybėje registruotos ir (ar) veiklą vykdančios:   
1) Nevyriausybinės organizacijos (viešoji įstaiga arba Asociacija, įsteigta pagal nevyriausybinės organizacijos įstatymą)
2) Savivaldybės administracija
3) Biudžetinė įstaiga
4) Privatus juridinis asmuo</t>
  </si>
  <si>
    <t xml:space="preserve">2026 m. sausis </t>
  </si>
  <si>
    <t xml:space="preserve">Nr. 11-580-K </t>
  </si>
  <si>
    <t>Vilniaus miesto tikslinės teritorijos 2023–2027 metų vietos plėtros strategijos administravimas. Kvietimas „Užtikrinti socialinės integracijos paslaugas bei priemones siekiant mažinti strategijos teritorijoje gyvenančio jaunimo socialinę atskirtį“.</t>
  </si>
  <si>
    <t xml:space="preserve">Nr. 11-581-K </t>
  </si>
  <si>
    <t>Vilniaus miesto tikslinės teritorijos 2023–2027 metų vietos plėtros strategijos administravimas. Kvietimas „Užtikrinti visą reikalingą pagalbą nedirbančio jaunimo integracijai į darbo rinką“.</t>
  </si>
  <si>
    <t xml:space="preserve">Nr. 11-582-K </t>
  </si>
  <si>
    <t>Vilniaus miesto tikslinės teritorijos 2023–2027 metų vietos plėtros strategijos administravimas. Kvietimas „Sukurti tinkamas sąlygas socialinių verslų kūrimuisi ir plėtrai“.</t>
  </si>
  <si>
    <t xml:space="preserve">Nr. 11-583-K </t>
  </si>
  <si>
    <t>Vilniaus miesto tikslinės teritorijos 2023–2027 metų vietos plėtros strategijos administravimas. Kvietimas „Sukurti tinkamas sąlygas jaunų verslų kūrimuisi ir plėtrai“.</t>
  </si>
  <si>
    <t>2.1. Poveiklė „BIVP metodo taikymas: parama vietos plėtros strategijų įgyvendinimui“ Sostinės regione (ESF+)</t>
  </si>
  <si>
    <t>2.2. Poveiklė „BIVP metodo taikymas: parama vietos plėtros strategijų įgyvendinimui“ Sostinės regione (ERPF)</t>
  </si>
  <si>
    <t xml:space="preserve">Nr. 11-775-K </t>
  </si>
  <si>
    <t xml:space="preserve">Nr. 11-776-K </t>
  </si>
  <si>
    <t>Pasvalio miesto 2023-2027 m. vietos plėtros strategija. Kvietimas: 1.1.1. veiksmas "Plėtoti kultūros, švietimo, sveikatingumo, sporto ir kitas iniciatyvas, skatinančias socialiai pažeidžiamų ir socialinę riziką patiriančių asmenų socialinę integraciją"</t>
  </si>
  <si>
    <t>1.VšĮ arba asociacijos, įsteigti pagal NVO įstatymą
2.Pasvalio rajono savivaldybės administracija;
3.Biudžetinės įstaigos;
4.Privatūs juridiniai asmenys,            kurie veiklą vykdo vietos plėtros strategijos įgyvendinimo teritorijoje t.y. Pasvalio mieste</t>
  </si>
  <si>
    <t>Pasvalio miesto 2023-2027 m. vietos plėtros strategija. Kvietimas: 1.1.2. veiksmas "Tobulinti ir plėsti darbo su jaunimo iniciatyvas, integruoti mažiau galimybių turinčius jaunuolius"</t>
  </si>
  <si>
    <t xml:space="preserve">Nr. 11-778-K </t>
  </si>
  <si>
    <t>Pasvalio miesto 2023-2027 m. vietos plėtros strategija. Kvietimas: 1.2.1. veiksmas "Palaikyti socialinio verslo kūrimąsi ir plėtrą įsigyjant socialiniam verslui reikalingą įrangą ir pradinius produktus"</t>
  </si>
  <si>
    <t>Pasvalio miesto 2023-2027 m. vietos plėtros strategija. Kvietimas: 1.2.2. veiksmas "Jauno verslo pradžiai reikalingų priemonių įsigijimas"</t>
  </si>
  <si>
    <t>2.1. Poveiklė „BIVP metodo taikymas: parama vietos plėtros strategijų įgyvendinimui“Sostinės regione (ESF+)</t>
  </si>
  <si>
    <t xml:space="preserve"> 2.1. Poveiklė „BIVP metodo taikymas: parama vietos plėtros strategijų įgyvendinimui“ Sostinės regione (ESF+)</t>
  </si>
  <si>
    <t>1.	Viešieji juridiniai asmenys, kurių veiklos vykdymo vieta yra Molėtų mieste;
2.	Privatūs juridiniai asmenys, kurių veiklos vykdymo vieta yra Molėtų mieste;
3.	Molėtų rajono savivaldybės administracija</t>
  </si>
  <si>
    <t>1. VšĮ arba asociacijos
2. Privatūs juridiniai asmenys,  kurie veiklą vykdo vietos plėtros strategijos įgyvendinimo teritorijoje t.y. Pasvalio mieste</t>
  </si>
  <si>
    <t xml:space="preserve">Nr. 11-760-K </t>
  </si>
  <si>
    <t xml:space="preserve">Nr. 11-762-K </t>
  </si>
  <si>
    <t xml:space="preserve">Nr. 11-763-K </t>
  </si>
  <si>
    <t>Privatūs ir viešieji juridiniai asmenys, nevyriausybinės organizacijos, kurie yra registruoti ir (ar) vykdo veiklą VPS įgyvendinimo teritorijoje.</t>
  </si>
  <si>
    <t>Privatūs ir viešieji juridiniai asmenys, nevyriausybinės organizacijos, kurie vykdo veiklą VPS įgyvendinimo teritorijoje.</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</si>
  <si>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</si>
  <si>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Lazdijų miesto 2023-2029 metų vietos plėtros strategija                 
Kvietimas: "Įgyvendinti verslumą skatinančias iniciatyvas, stiprinant jauno, savarankiško verslo kūrimąsi".</t>
  </si>
  <si>
    <t>Lazdijų miesto 2023-2029 metų vietos plėtros strategija                  
Kvietimas: "Socialinio verslo, socialinių dirbtuvių  kūrimas ir verslumo skatinimas".</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</si>
  <si>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</si>
  <si>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Šiaulių miesto 2022–2029 metų vietos plėtros strategijos įgyvendinimas. 
Kvietimas "Vykdyti veiklas darbingų 60 m. ir vyresnio amžiaus asmenų socialinio ir darbinio aktyvumo didinimui"</t>
  </si>
  <si>
    <t>Šiaulių miesto 2022–2029 metų vietos plėtros strategijos įgyvendinimas. 
Kvietimas "Vykdyti veiklas užtikrinančias lygias galimybes migrantams, pabėgėliams, kitataučiams dalyvauti darbo rinkoje ir visuomenės gyvenime"</t>
  </si>
  <si>
    <t>Nr. 11-640-K</t>
  </si>
  <si>
    <t>Nr. 11-641-K</t>
  </si>
  <si>
    <t>Nr. 11-644-K</t>
  </si>
  <si>
    <t>Nr. 11-645-K</t>
  </si>
  <si>
    <t>Nr. 11-642-K</t>
  </si>
  <si>
    <t>Nr. 11-643-K</t>
  </si>
  <si>
    <t>11-257-K</t>
  </si>
  <si>
    <t>Kuršėnų miesto 2023–2029 m. vietos plėtros strategijos įgyvendinimas.  Kvietimas „Įgyvendinti neformalias iniciatyvas stiprinant Kuršėnų bendruomenės (gyventojų) verslumą“</t>
  </si>
  <si>
    <t>11-258-K</t>
  </si>
  <si>
    <t>Kuršėnų miesto 2023–2029 m. vietos plėtros strategijos įgyvendinimas. Kvietimas „Vykdyti veiklas užtikrinančias lygias galimybes migrantams, pabėgeliams, kitataučiams“</t>
  </si>
  <si>
    <t>11-259-K</t>
  </si>
  <si>
    <t>Kuršėnų miesto 2023–2029 m. vietos plėtros strategijos įgyvendinimas. Kvietimas  „Skatinti ir teikti paramą socialinio verslo kūrimui ir plėtojimui, sprendžiant pažeidžiamų grupių atskirties problemas“</t>
  </si>
  <si>
    <t>11-260-K</t>
  </si>
  <si>
    <t>Kuršėnų miesto 2023–2029 m. vietos plėtros strategijos įgyvendinimas. Kvietimas „Teikti kompleksinę (re)integracijos į darbo rinką pagalbą mažiau galimybių turintiems jaunuoliams“</t>
  </si>
  <si>
    <t xml:space="preserve">2025 m. liepa </t>
  </si>
  <si>
    <t>Kaišiadorių miesto 2024-2029 m. vietos plėtros strategija 
Kvietimas „Prevencinių priemonių taikymas socialiai pažeidžiamiems ir socialinės rizikos asmenims“</t>
  </si>
  <si>
    <t>Kaišiadorių miesto 2024-2029 m. vietos plėtros strategija 
Kvietimas „Socialinėje atskirtyje esančių gyventojų įsitraukimas į visavertį visuomenės gyvenimą, taikant kultūros edukacijas bei skatinant kūrybingumą“</t>
  </si>
  <si>
    <t>Kaišiadorių miesto 2024-2029 m. vietos plėtros strategija 
Kvietimas „Sociakultūrinių paslaugų marginalizuotoms bendruomenėms teikimas, pėtojant savanorystę“</t>
  </si>
  <si>
    <t>Kaišiadorių miesto 2024-2029 m. vietos plėtros strategija 
Kvietimas „Socialinės įtraukties didinimas ir pasirengimas civilinei saugai“</t>
  </si>
  <si>
    <t>Kaišiadorių miesto 2024-2029 m. vietos plėtros strategija 
Kvietimas „Socialinėje atskirtyje esančių asmenų verslumo kompetencijų stiprinimas ir pagalba įsitraukiant į darbo rinką“</t>
  </si>
  <si>
    <t>Kaišiadorių miesto 2024-2029 m. vietos plėtros strategija 
Kvietimas „Socialinio verslo kūrimas ir plėtra Kaišiadorių mieste“</t>
  </si>
  <si>
    <t>Pareiškėjas turintis juridinio asmens statusą ne trumpiau nei 2 metus (šis reikalavimas netaikomas biudžetinėms įstaigoms) ir veiklą vykdantis vietos plėtros strategijos įgyvendinimo teritorijoje, Kaišiadorių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</si>
  <si>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Kaišiadorių mieste.  Projekto pareiškėju arba bent vienu iš partnerių turi būti nevyriausybinė organizacija  arba socialinis partneris (t. y. darbuotojų ar darbdavių organizacija).</t>
  </si>
  <si>
    <t>Pareiškėjas viešasis ar privatus juridinis asmuo (socialinio verslo vykdytojas)  veiklą  vykdantis vietos plėtros strategijos įgyvendinimo teritorijoje.</t>
  </si>
  <si>
    <t xml:space="preserve">Nr. 11-598-K </t>
  </si>
  <si>
    <t xml:space="preserve">Nr. 11-595-K </t>
  </si>
  <si>
    <t>Viešieji ir privatūs juridiniai asmenys veiką vykdantis vietos plėtros strategijos įgyvendinimo teritorijoje, Ignalinos mieste.</t>
  </si>
  <si>
    <t>2025 m.     kovas</t>
  </si>
  <si>
    <t xml:space="preserve">2025 m. balandis </t>
  </si>
  <si>
    <t xml:space="preserve">Ignalinos miesto 2024-2029 m. vietos plėtros strategija.
Kvietimas.  Socialinio verslo kūrimas ir vystymas          </t>
  </si>
  <si>
    <t>Ignalinos miesto 2024-2029 m. vietos plėtros strategija.
Kvietimas. Verslumo mokymai  strategijos tikslinių grupių nariams.</t>
  </si>
  <si>
    <t xml:space="preserve">Ignalinos miesto 2024-2029 m. vietos plėtros strategija.
Kvietimas. Kompleksinių socialinių paslaugų teikimas socialiai pažeidžiamoms grupėms.                                       </t>
  </si>
  <si>
    <t>Ignalinos miesto 2024-2029 m. vietos plėtros strategija.
Kvietimas. Socialinę atskirtį patiriančių gyventojų užimtumo didinimas per sociokultūrines ir sveikos gyvensenos skatinimo veiklas.</t>
  </si>
  <si>
    <t>Nr. 11-655-K</t>
  </si>
  <si>
    <t>Nr. 11-656-K</t>
  </si>
  <si>
    <t>Nr. 11-657-K</t>
  </si>
  <si>
    <t>Nr. 11-658-K</t>
  </si>
  <si>
    <t>Nr. 11-659-K</t>
  </si>
  <si>
    <t>Nr. 11-660-K</t>
  </si>
  <si>
    <t>13 026,09</t>
  </si>
  <si>
    <t>8 699,19</t>
  </si>
  <si>
    <t>8 699,20</t>
  </si>
  <si>
    <t>2025 m.  vasaris</t>
  </si>
  <si>
    <t>2025 m.  kovas</t>
  </si>
  <si>
    <t xml:space="preserve">Nr. 11-715-K </t>
  </si>
  <si>
    <t>Nr. 11-716-K</t>
  </si>
  <si>
    <t>Nr. 11-717-K</t>
  </si>
  <si>
    <t>Nr. 11-719-K</t>
  </si>
  <si>
    <t>Nr. 11-720-K</t>
  </si>
  <si>
    <t>Nr. 11-722-K</t>
  </si>
  <si>
    <t>Panevėžio miesto vietos veiklos grupės strategija 2023–2027 m. 
Kvietimas "Kompleksiškai teikti socialines paslaugas ( bedrųjų ir specialiųjų paslaugų teikimas kartu), atliepiančias Panevėžio miesto socialinę atskirtį patiriančių gyventojų poreikius".</t>
  </si>
  <si>
    <t>Panevėžio miesto vietos veiklos grupės strategija 2023–2027 m. 
Kvietimas "Didinti Panevėžio miesto bedarbių ir ekonomiškai neaktyvių Panevėžio miesto gyventojų (ypač jaunimo) darbines ir profesines įgūdžių kompetencijas, siekiant juos įtraukti į darbo rinką".</t>
  </si>
  <si>
    <t>Panevėžio miesto vietos veiklos grupės strategija 2023–2027 m. 
Kvietimas "Didinti Panevėžio miesto gyventojų  verslumo įgūdžių kompetencijas, suteikti reikalingas priemones verslo pradžiai".</t>
  </si>
  <si>
    <t>Panevėžio  miesto vietos veiklos grupės strategija 2023–2027 m. 
Kvietimas "Teikti įvairias sociakultūrines paslaugas socialinę atskirtį patiriantiems Panevėžio miesto gyventojams ir atvykusiems/grįžusiems gyventi į Panevėžio miestą, karo pabėgėliams ir kt., atsižvelgiant jų poreikius".</t>
  </si>
  <si>
    <t>Panevėžio miesto vietos veiklos grupės strategija 2023–2027 m. 
Kvietimas "Bendradarbiavimo tinklų su kitomis šalies vietos veiklos grupėmis kūrimas atskirties problemų sprendimui".</t>
  </si>
  <si>
    <t>Panevėžio miesto vietos veiklos grupės strategija 2023–2027 m. 
Kvietimas "Kurti ir plėtoti socialinį verslą, sprendžiant Panevėžio miestui aktualias socialines problemas"</t>
  </si>
  <si>
    <t xml:space="preserve">2025 m. rugpjūtis </t>
  </si>
  <si>
    <t xml:space="preserve">26442,12
</t>
  </si>
  <si>
    <t>Viešieji ir privatūs juridiniai asmenys, kurių veiklos vykdymo vieta Panevėžio miestas</t>
  </si>
  <si>
    <t>Nr. 11-745-K</t>
  </si>
  <si>
    <t>Zarasų miesto 2023-2029 m. vietos plėtros strategija. Kvietimas: 1.1.2. veiksmas „Didinti gyventojų  įsitraukimą ir užimtumą per integruotas  sociokultūrines priemones"</t>
  </si>
  <si>
    <t>Nr. 11-746-K</t>
  </si>
  <si>
    <t>Zarasų miesto 2023-2029 m. vietos plėtros strategija. Kvietimas: 1.2.1. veiksmas „Remti socialinių verslų, prisidedančių prie Zarasų miesto socialinių problemų sprendimo, kūrimą"</t>
  </si>
  <si>
    <t>Nr. 11-747-K</t>
  </si>
  <si>
    <t>Zarasų miesto 2023-2029 m. vietos plėtros strategija. Kvietimas: 1.1.1. veiksmas „Stiprinti miesto gyventojų bendruomeniškumą ir didinti  motyvaciją sukuriant ir plėtojant
Zarasų miesto socialinį ir kūrybos klasterį"</t>
  </si>
  <si>
    <t>Nr. 11-625-K</t>
  </si>
  <si>
    <t>Nr. 11-627-K</t>
  </si>
  <si>
    <t>Palangos miesto 2023-2029 m. vietos plėtros strategija. 
Kvietimas: „Skatinti tikslinių grupių socializaciją, įtrauktį, judumą ir aktyvumą, įveiklinant esamą ir kuriamą infrastruktūrą“</t>
  </si>
  <si>
    <t>Palangos miesto 2023-2029 m. vietos plėtros strategija. 
Kvietimas:  „Socialinių verslų vystymas arba kūrimas/plėtojimas naujų socialinių verslų“</t>
  </si>
  <si>
    <t>Pareiškėjas turintis juridinio asmens statusą ne trumpiau nei 2 metus (šis reikalavimas netaikomas biudžetinėms įstaigoms) ir veiką vykdantis vietos plėtros strategijos įgyvendinimo teritorijoje, Palangos miesto savivaldybėje.   Projekto pareiškėju arba bent vienu iš partnerių turi būti nevyriausybinė organizacija  arba socialinis partneris (t. y. darbuotojų ar darbdavių organizacija)</t>
  </si>
  <si>
    <t>2025 m.vasaris</t>
  </si>
  <si>
    <t>Pagėgių miesto  2024-2028 m.vietos plėtros strategijos įgyvendinimas. 
Kvietimas „Įtraukios, verslumą ir užimtumą skatinančios aplinkos kūrimas plėtojant socialinio verslo modelį socialinę riziką patiriantiems, socialiai pažeidžiamiems ar socialiai atskirtiems asmenims“</t>
  </si>
  <si>
    <t>Pagėgių miesto  2024-2028 m.vietos plėtros strategijos įgyvendinimas. 
Kvietimas „Taikyti ir įgyvendinti integruotas priemones išnaudojant ir įveiklinant esamą infrastruktūrą, skatinant socialinį aktyvumą, atliepiant įvairių socialinių grupių poreikius“</t>
  </si>
  <si>
    <t xml:space="preserve">Pagėgių miesto  2024-2028 m.vietos plėtros strategijos įgyvendinimas. 
Kvietimas „Taikyti ir įgyvendinti socialinių įtraukties priemonių, apjungiančių socialinius ir (arba) kultūrinius ir (arba) neformalaus švietimo ir (arba) fizinės ir (arba) emocinės sveikatos elementus atliepiant įvairių socialinių grupių poreikius“
</t>
  </si>
  <si>
    <t>Pareiškėjas turintis juridinio asmens statusą ne trumpiau nei 2 metus (šis reikalavimas netaikomas biudžetinėms įstaigoms) ir veiką vykdantis vietos plėtros strategijos įgyvendinimo teritorijoje, Pagėgių mieste.   Projekto pareiškėju arba bent vienu iš partnerių turi būti nevyriausybinė organizacija  arba socialinis partneris (t. y. darbuotojų ar darbdavių organizacija).</t>
  </si>
  <si>
    <t xml:space="preserve">Nr. 11-700-K </t>
  </si>
  <si>
    <t xml:space="preserve">Nr. 11-702-K </t>
  </si>
  <si>
    <t xml:space="preserve">Nr. 11-703-K </t>
  </si>
  <si>
    <t xml:space="preserve">Nr. 11-707-K </t>
  </si>
  <si>
    <t xml:space="preserve"> Viešieji ir privatūs juridiniai asmenys, kurių veiklos vykdymo vieta yra vietos plėtros strategijos įgyvendinimo teritorijoje;  savivaldybės, kurios teritorijoje įgyvendinama vietos plėtros strategija, administracija.</t>
  </si>
  <si>
    <t>Viešieji ir privatūs juridiniai asmenys, kurių veiklos teritorijoje įgyvendinama vietos</t>
  </si>
  <si>
    <t xml:space="preserve">Rietavo miesto vietos grupės 2023-2029 m. vietos plėtros strategija. 
Kvietimas "Jauno verslo pradžiai reikalingų priemonių įsigijimas". </t>
  </si>
  <si>
    <t xml:space="preserve">Rietavo miesto vietos grupės 2023-2029 m. vietos plėtros strategija. 
Kvietimas "Palaikyti socialinio verslo kūrimąsi ir plėtrą įsigyjant socialiniams verslui reikalingą įrangą, taikant rinkodaros priemones". </t>
  </si>
  <si>
    <t>Rietavo miesto vietos grupės 2023-2029 m. vietos plėtros strategija. 
Kvietimas "Supažindinti visuomenę, vietos organizacijas ir socialinio verslo iniciatyvų kūrimu bei skatinti verslumo gebėjimus pažeidžiamoms Rietavo miesto gyventojų grupėms".</t>
  </si>
  <si>
    <t>Rietavo miesto vietos grupės 2023-2029 m. vietos plėtros strategija. 
Kvietimas „Tobulinti ir plėsti darbo su jaunimu iniciatyvas bei skatinti visuomenės sąmoningumą apie savanorystę“.</t>
  </si>
  <si>
    <t>Rietavo miesto vietos grupės 2023-2029 m. vietos plėtros strategija.
 Kvietimas „Kurti skaitmenines iniciatyvas, pozicionuojant Rietavą, kaip inovatyvų socialų ir besimokanti miestą“.</t>
  </si>
  <si>
    <t xml:space="preserve">Rietavo miesto vietos grupės 2023-2029 m. vietos plėtros strategija. 
Kvietimas „Skatinti socialiai pažeidžiamų ir socialinę riziką patiriančių asmenų socialinę integraciją ir įsitraukimą į visavertį gyvenimą bei ugdyti jų socialinius, darbinius gebėjimus “.  </t>
  </si>
  <si>
    <t>Nr. 11-670-K</t>
  </si>
  <si>
    <t>Nr. 11-671-K</t>
  </si>
  <si>
    <t>Nr. 11-672-K</t>
  </si>
  <si>
    <t>Nr. 11-675-K</t>
  </si>
  <si>
    <t>Nr. 11-676-K</t>
  </si>
  <si>
    <t>Pareiškėjas viešasis ar privatus juridinis asmuo (socialinio verslo vykdytojas) registruotas ir (ar) veiklą  vykdantis vietos plėtros strategijos įgyvendinimo teritorijoje</t>
  </si>
  <si>
    <t>Metodinės ir ekspertinės pagalbos, reikalingos savivaldybėms įgyvendinant teritorines strategijas, teikimas</t>
  </si>
  <si>
    <t>01-004-08-06-01</t>
  </si>
  <si>
    <t>Tobulinti administracinių ir viešųjų paslaugų kokybę, prieinamumą ir viešųjų paslaugų teikimą</t>
  </si>
  <si>
    <t>Nr. 11-010-P</t>
  </si>
  <si>
    <t>1.1. Centralizuotas metodinės ir ekspertinės pagalbos teikimas funkcinių zonų strategijoms VVL regione įgyvendinti</t>
  </si>
  <si>
    <t>1.2. Centralizuotas metodinės ir ekspertinės pagalbos teikimas tvarios miestų plėtros strategijoms VVL regione įgyvendinti</t>
  </si>
  <si>
    <t>2021–2027 metų Europos Sąjungos investicijų programos konkretus uždavinys ,,5.1. Skatinti integruotą ir įtraukią socialinę, ekonominę ir aplinkosaugos plėtrą, puoselėti kultūrą, gamtos paveldą, darnų turizmą ir saugumą miestų teritorijose"</t>
  </si>
  <si>
    <t>2021–2027 metų Europos Sąjungos investicijų programos  konkretus uždavinys ,,5.2. Skatinti integruotą ir įtraukią socialinę, ekonominę ir aplinkosaugos plėtrą vietos lygmeniu, puoselėti kultūrą, gamtos paveldą, darnų turizmą ir saugumą kitose nei miestų teritorijose"</t>
  </si>
  <si>
    <t>_</t>
  </si>
  <si>
    <t>Vidutinis savivaldybių, per metus gavusių metodinę, ekspertinę pagalbą, skaičius</t>
  </si>
  <si>
    <t xml:space="preserve">VšĮ Centrinė projektų valdymo agentūra
</t>
  </si>
  <si>
    <t>Lietuvos Respublikos vidaus reikalų ministerija</t>
  </si>
  <si>
    <t>2024 m. rugsėjis</t>
  </si>
  <si>
    <t>1.3. Centralizuotas metodinės ir ekspertinės pagalbos teikimas funkcinių zonų strategijoms Sostinės regione įgyvendinti</t>
  </si>
  <si>
    <t xml:space="preserve">1.4. Centralizuotas metodinės ir ekspertinės pagalbos teikimas miesto tvarios plėtros strategijai Sostinės regione įgyvendinti </t>
  </si>
  <si>
    <t xml:space="preserve">R-01-004-08-06-01-01-01
(R.N.2.5721)
</t>
  </si>
  <si>
    <t>R- 01-004-08-06-01-01-02
(R.N.2.5721)</t>
  </si>
  <si>
    <t>R-01-004-08-06-01-01-03
(R.N.2.5721)</t>
  </si>
  <si>
    <t>R-01-004-08-06-01-01-04
(R.N.2.5721)</t>
  </si>
  <si>
    <t>2025 m.rugpjūtis</t>
  </si>
  <si>
    <t xml:space="preserve">Nr. 11-464-K </t>
  </si>
  <si>
    <t>Šakių miesto vietos veiklos grupės 2023-2029 m. vietos plėtros strategija. 
Kvietimas "Užimtumo veiklų organizavimas, didinant socialiai pažeidžiamų asmenų integraciją į visuomenę Šakių mieste"</t>
  </si>
  <si>
    <t xml:space="preserve">Nr. 11-567-K </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</si>
  <si>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</si>
  <si>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Šilutės miesto 2023–2029 m. vietos plėtros strategija. 
Kvietimas "Iniciatyvų, skirtų paskatinti gyventojų verslumą, įgyvendinimas"</t>
  </si>
  <si>
    <t>2025 kovo mėn.</t>
  </si>
  <si>
    <t>2025 gegužės mėn.</t>
  </si>
  <si>
    <t xml:space="preserve">Nr. 11-244-K
</t>
  </si>
  <si>
    <t>Nr. 11-226-K</t>
  </si>
  <si>
    <t>2025 m.  balandis</t>
  </si>
  <si>
    <t xml:space="preserve">1.Viešieji juridiniai asmenys, kurių veiklos vykdymo vieta yra Molėtų mieste;   
2.Privatūs juridiniai asmenys, kurių veiklos vykdymo vieta yra Molėtų mieste.
</t>
  </si>
  <si>
    <t>Nr. 11-482-K</t>
  </si>
  <si>
    <t xml:space="preserve">Nr. 11-120-K </t>
  </si>
  <si>
    <t>Nr. 11-122-K</t>
  </si>
  <si>
    <t xml:space="preserve">Nr. 11-123-K
</t>
  </si>
  <si>
    <t>Nr. 11-124-K</t>
  </si>
  <si>
    <t xml:space="preserve">Nr. 11-105-K </t>
  </si>
  <si>
    <t xml:space="preserve">Nr. 11-106-K </t>
  </si>
  <si>
    <t xml:space="preserve">Kelmės  miesto vietos grupės 2023-2029 m. vietos plėtros strategija. Kvietimas „Gyventojų poreikius atitinkančių socialinių paslaugų plėtra“ </t>
  </si>
  <si>
    <t xml:space="preserve">Nr. 11-764-K </t>
  </si>
  <si>
    <t>Nr. 11-559-K</t>
  </si>
  <si>
    <t xml:space="preserve">Nr. 11-560-K </t>
  </si>
  <si>
    <t>Nr. 11-561-K</t>
  </si>
  <si>
    <t>Viešieji ir privatūs juridiniai asmenys, kurie veiklą vykdo vietos plėtros strategijos įgyvendinimo teritorijoje"</t>
  </si>
  <si>
    <t>Nr. 11-496-K</t>
  </si>
  <si>
    <t>1.	Socialiniai verslai, atitinkantys socialiniam verslui
taikomus kriterijus, kaip jie apibrėžti Socialinio verslo paramos taisyklėse
2.	Juridinio asmens (socialinio verslo) filialas ar
atstovybė, jeigu tas filialas ar atstovybė vykdo veiklą Gargždų mieste</t>
  </si>
  <si>
    <t xml:space="preserve">Nr. 11-314-K </t>
  </si>
  <si>
    <t xml:space="preserve">Nr. 11-573-K </t>
  </si>
  <si>
    <t xml:space="preserve">Nr. 11-574-K </t>
  </si>
  <si>
    <t>Nr. 11-016-K</t>
  </si>
  <si>
    <t xml:space="preserve">Nr. 11-599-K </t>
  </si>
  <si>
    <t xml:space="preserve">Nr. 11-600-K </t>
  </si>
  <si>
    <t xml:space="preserve">Nr. 11-601-K </t>
  </si>
  <si>
    <t>Nr. 11-287-K</t>
  </si>
  <si>
    <t>Jonavos miesto vietos veiklos grupės Jonavos miesto vietos plėtros strategijos 2023-2029 m. įgyvendinimas. 
Kvietimas "Bendruomenės inicijuojamų socialinių veiklų vykdymas, stiprinant socialinius ryšius (2 etapas)"</t>
  </si>
  <si>
    <t>Nr. 11-077-K</t>
  </si>
  <si>
    <t>Nr. 11-614-K</t>
  </si>
  <si>
    <t>Nr. 11-017-K</t>
  </si>
  <si>
    <t>Nr. 11-723-K</t>
  </si>
  <si>
    <t>Nr. 11-724-K</t>
  </si>
  <si>
    <t xml:space="preserve">   2025 m. liepa</t>
  </si>
  <si>
    <t>Nr. 11-725-K</t>
  </si>
  <si>
    <t>Nr. 11-726-K</t>
  </si>
  <si>
    <t xml:space="preserve">Nr. 11-215-K </t>
  </si>
  <si>
    <t xml:space="preserve">2025 m. liepa
</t>
  </si>
  <si>
    <t>Bendruomenės inicijuotos vietos plėtros projektai, kuriuos įgyvendino nevyriausybinės organizacijos ir (arba) kurie įgyvendinti kartu su partneriu</t>
  </si>
  <si>
    <t xml:space="preserve">Nr. 11-709-K </t>
  </si>
  <si>
    <t>2025 m. rugjūtis</t>
  </si>
  <si>
    <t>Nr. 11-484-K</t>
  </si>
  <si>
    <t>Nr. 11-737-K</t>
  </si>
  <si>
    <t>Nr. 11-738-K</t>
  </si>
  <si>
    <t>Nr. 11-139-K</t>
  </si>
  <si>
    <t>Nr. 11-140- K</t>
  </si>
  <si>
    <t>Nr. 11-186-K</t>
  </si>
  <si>
    <t>Nr. 11-187-K</t>
  </si>
  <si>
    <t>Šakių miesto vietos veiklos grupės 2023-2029 m. vietos plėtros strategija. 
Kvietimas "Ekonominio aktyvumo skatinimas, ugdant darbo rinkoje reikalingus ir verslumo įgūdžius"</t>
  </si>
  <si>
    <t>Nr. 11-227-K</t>
  </si>
  <si>
    <t>Nr. 11-168-K</t>
  </si>
  <si>
    <t>Nr. 11-315-K</t>
  </si>
  <si>
    <t>Nr. 11-053-K</t>
  </si>
  <si>
    <t xml:space="preserve">2025 m. rugsėjis </t>
  </si>
  <si>
    <t xml:space="preserve">Nr. 11-054-K
</t>
  </si>
  <si>
    <t>Joniškio miesto 2023-2029 m. vietos plėtros strategija. "Bendradarbiauti su kitų miestų VVG sprendžiant socialinės atskirties problemas"</t>
  </si>
  <si>
    <t>Nr. 11-272-K</t>
  </si>
  <si>
    <t xml:space="preserve">Nr.11-693-K     </t>
  </si>
  <si>
    <t>2025m. spalis</t>
  </si>
  <si>
    <t>Nr. 11-203-K</t>
  </si>
  <si>
    <t>Nr. 11-204-K</t>
  </si>
  <si>
    <t xml:space="preserve">Nr. 11-602-K </t>
  </si>
  <si>
    <t xml:space="preserve">Nr. 11-603-K </t>
  </si>
  <si>
    <r>
      <t xml:space="preserve"> </t>
    </r>
    <r>
      <rPr>
        <sz val="10"/>
        <rFont val="Calibri"/>
        <family val="2"/>
        <charset val="186"/>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</si>
  <si>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t>Nr. 11-677-K</t>
  </si>
  <si>
    <t>Nr. 11-038-K</t>
  </si>
  <si>
    <t>Nr. 11-039-K</t>
  </si>
  <si>
    <t xml:space="preserve">Nr. 11-078-K </t>
  </si>
  <si>
    <t xml:space="preserve">Nr. 11-364-K </t>
  </si>
  <si>
    <t>Nr. 11-018-K</t>
  </si>
  <si>
    <t xml:space="preserve">Nr. 11-779-K </t>
  </si>
  <si>
    <t xml:space="preserve">Nr. 11-781-K </t>
  </si>
  <si>
    <t>2025 m.  gruodis</t>
  </si>
  <si>
    <t xml:space="preserve">Nr. 11-576-K </t>
  </si>
  <si>
    <t xml:space="preserve">Nr. 11-577-K </t>
  </si>
  <si>
    <t xml:space="preserve">Nr. 11-444-K </t>
  </si>
  <si>
    <t xml:space="preserve">Telšių miesto 2022-2029 m. vietos plėtros strategija. Kvietimas "Bedarbiais esančių ir neaktyvių gyventojų užimtumo  skatinimas, stiprinant įsidarbinimui reikiamus gebėjimus ir kompetencijas
</t>
  </si>
  <si>
    <t>Nr. 11-748-K</t>
  </si>
  <si>
    <t xml:space="preserve">Nr. 11-765-K </t>
  </si>
  <si>
    <t xml:space="preserve">Nr. 11-584-K </t>
  </si>
  <si>
    <t>Nr. 11-727-K</t>
  </si>
  <si>
    <r>
      <t xml:space="preserve">Viešieji ir privatūs juridiniai asmenys, kurių veiklos vykdymo </t>
    </r>
    <r>
      <rPr>
        <i/>
        <sz val="10"/>
        <rFont val="Calibri"/>
        <family val="2"/>
        <charset val="186"/>
        <scheme val="minor"/>
      </rPr>
      <t>vieta</t>
    </r>
    <r>
      <rPr>
        <i/>
        <sz val="10"/>
        <color theme="1"/>
        <rFont val="Calibri"/>
        <family val="2"/>
        <charset val="186"/>
        <scheme val="minor"/>
      </rPr>
      <t xml:space="preserve"> Panevėžio miestas</t>
    </r>
  </si>
  <si>
    <r>
      <t xml:space="preserve">Nr. 11-241-K
</t>
    </r>
    <r>
      <rPr>
        <sz val="10"/>
        <rFont val="Calibri"/>
        <family val="2"/>
        <charset val="186"/>
        <scheme val="minor"/>
      </rPr>
      <t>(Įvykusio kvietimo metu, nepateikti PĮP)</t>
    </r>
  </si>
  <si>
    <r>
      <t xml:space="preserve">Nr. 11-242-K
</t>
    </r>
    <r>
      <rPr>
        <sz val="10"/>
        <rFont val="Calibri"/>
        <family val="2"/>
        <charset val="186"/>
        <scheme val="minor"/>
      </rPr>
      <t>(Įvykusio kvietimo metu, nepateikti PĮP)</t>
    </r>
  </si>
  <si>
    <r>
      <t xml:space="preserve">Nr. 11-243-K
</t>
    </r>
    <r>
      <rPr>
        <sz val="10"/>
        <rFont val="Calibri"/>
        <family val="2"/>
        <charset val="186"/>
        <scheme val="minor"/>
      </rPr>
      <t>(Įvykusio kvietimo metu, nepateikti PĮP)</t>
    </r>
  </si>
  <si>
    <r>
      <t xml:space="preserve">Nr. 11-245-K
</t>
    </r>
    <r>
      <rPr>
        <sz val="10"/>
        <rFont val="Calibri"/>
        <family val="2"/>
        <charset val="186"/>
        <scheme val="minor"/>
      </rPr>
      <t>(Įvykusio kvietimo metu, nepateikti PĮP)</t>
    </r>
  </si>
  <si>
    <t>Nr. 11-246-K</t>
  </si>
  <si>
    <t xml:space="preserve">Nr. 11-247-K
</t>
  </si>
  <si>
    <t xml:space="preserve">Nr. 11-248-K
</t>
  </si>
  <si>
    <t xml:space="preserve">Nr. 11-249-K
</t>
  </si>
  <si>
    <t>Nr. 11-189-K</t>
  </si>
  <si>
    <t>Nr. 11-790-K</t>
  </si>
  <si>
    <t>Nr. 11-791-K</t>
  </si>
  <si>
    <t>Nr. 11-792-K</t>
  </si>
  <si>
    <t>Pakruojo miesto 2023-2029 m. vietos plėtros strategija. Kvietimas: 1.2.1. veiksmas. "Vykdyti mokymo ir darbinių įgūdžių ugdymui skirtas veiklas darbingiems neaktyviems gyventojams"</t>
  </si>
  <si>
    <t xml:space="preserve">2022–2030 metų plėtros programos valdytojos Lietuvos Respublikos vidaus reikalų ministerijos Viešojo valdymo plėtros programos pažangos priemonė „Didinti visuomenės įsitraukimą į vietos problemų sprendimą" </t>
  </si>
  <si>
    <t>„Bendruomenės inicijuotos vietos plėtros metodo (BIVP) taikymas: parama vietos plėtros strategijų įgyvendinimui" Vidurio ir Vakarų Lietuvos regione</t>
  </si>
  <si>
    <t>Nr.11-065-K</t>
  </si>
  <si>
    <t>Nr. 11-066-K</t>
  </si>
  <si>
    <t>Pakruojo miesto 2023-2029 m. vietos plėtros strategija. Kvietimas: 1.2.2. veiksmas. "Vykdyti verslumo skatinimo, verslumo įgūdžių  ir priemonių, reikalingų verslo pradžiai ir plėtrai veiklas" (verslumo skatinimas ir neformalus švietimas)</t>
  </si>
  <si>
    <t>„Bendruomenės inicijuotos vietos plėtros metodo (BIVP) taikymas: parama vietos plėtros strategijų įgyvendinimui" Vidurio ir Vakarų Lietuvos regione</t>
  </si>
  <si>
    <t>Nr. 11-067-K</t>
  </si>
  <si>
    <t>Pakruojo miesto 2023-2029 m. vietos plėtros strategija. Kvietimas: 1.2.2. veiksmas. "Vykdyti verslumo skatinimo, verslumo įgūdžių  ir priemonių, reikalingų verslo pradžiai ir plėtrai veiklas" (JVA rėmimas).</t>
  </si>
  <si>
    <r>
      <t xml:space="preserve">Nr. 11-056-K
</t>
    </r>
    <r>
      <rPr>
        <sz val="10"/>
        <rFont val="Calibri"/>
        <family val="2"/>
        <charset val="186"/>
        <scheme val="minor"/>
      </rPr>
      <t>(Įvykusio kvietimo metu, nepateikti PĮP)</t>
    </r>
  </si>
  <si>
    <r>
      <t xml:space="preserve">Nr. 11-057-K
</t>
    </r>
    <r>
      <rPr>
        <sz val="10"/>
        <rFont val="Calibri"/>
        <family val="2"/>
        <charset val="186"/>
        <scheme val="minor"/>
      </rPr>
      <t>(Įvykusio kvietimo metu, nepateikti PĮP)</t>
    </r>
  </si>
  <si>
    <r>
      <t xml:space="preserve">Nr. 11-058-K
</t>
    </r>
    <r>
      <rPr>
        <sz val="10"/>
        <rFont val="Calibri"/>
        <family val="2"/>
        <charset val="186"/>
        <scheme val="minor"/>
      </rPr>
      <t>(Įvykusio kvietimo metu, nepateikti PĮP)</t>
    </r>
  </si>
  <si>
    <r>
      <t xml:space="preserve">Nr. 11-059-K
</t>
    </r>
    <r>
      <rPr>
        <sz val="10"/>
        <rFont val="Calibri"/>
        <family val="2"/>
        <charset val="186"/>
        <scheme val="minor"/>
      </rPr>
      <t>(Įvykusio kvietimo metu, nepateikti PĮP)</t>
    </r>
  </si>
  <si>
    <t>Nr. 11-316-K</t>
  </si>
  <si>
    <r>
      <t xml:space="preserve">Nr. 11-313-K
</t>
    </r>
    <r>
      <rPr>
        <sz val="10"/>
        <rFont val="Calibri"/>
        <family val="2"/>
        <charset val="186"/>
        <scheme val="minor"/>
      </rPr>
      <t>Nebeplanuojamas</t>
    </r>
  </si>
  <si>
    <t>Alytaus miesto 2024-2029 metų vietos plėtros strategija. 
Kvietimas Kvietimas "Verslumą skatinančių iniciatyvų vykdymas ir jauno verslo stiprinimas Alytaus mieste"</t>
  </si>
  <si>
    <t>Nr. 11-317-K</t>
  </si>
  <si>
    <r>
      <t xml:space="preserve"> </t>
    </r>
    <r>
      <rPr>
        <sz val="10"/>
        <rFont val="Calibri"/>
        <family val="2"/>
        <charset val="186"/>
        <scheme val="minor"/>
      </rPr>
      <t>Strateginės gairės ir mokymo moduliai</t>
    </r>
  </si>
  <si>
    <r>
      <t xml:space="preserve">2021–2027 </t>
    </r>
    <r>
      <rPr>
        <sz val="10"/>
        <rFont val="Calibri"/>
        <family val="2"/>
        <charset val="186"/>
        <scheme val="minor"/>
      </rPr>
      <t xml:space="preserve">metų </t>
    </r>
    <r>
      <rPr>
        <sz val="10"/>
        <color theme="1"/>
        <rFont val="Calibri"/>
        <family val="2"/>
        <charset val="186"/>
        <scheme val="minor"/>
      </rPr>
      <t>Europos Sąjungos investicijų programos  konkretus uždavinys ,,5.2. Skatinti integruotą ir įtraukią socialinę, ekonominę ir aplinkosaugos plėtrą vietos lygmeniu, puoselėti kultūrą, gamtos paveldą, darnų turizmą ir saugumą kitose nei miestų teritorijose"</t>
    </r>
  </si>
  <si>
    <r>
      <rPr>
        <strike/>
        <sz val="10"/>
        <rFont val="Calibri"/>
        <family val="2"/>
        <charset val="186"/>
        <scheme val="minor"/>
      </rPr>
      <t xml:space="preserve">Nr. 11-009-K </t>
    </r>
    <r>
      <rPr>
        <sz val="10"/>
        <rFont val="Calibri"/>
        <family val="2"/>
        <charset val="186"/>
        <scheme val="minor"/>
      </rPr>
      <t xml:space="preserve">
(Įvykusio kvietimo metu, nepateikti PĮP)</t>
    </r>
  </si>
  <si>
    <r>
      <t xml:space="preserve">Nr. 11-011-K
</t>
    </r>
    <r>
      <rPr>
        <sz val="10"/>
        <rFont val="Calibri"/>
        <family val="2"/>
        <charset val="186"/>
        <scheme val="minor"/>
      </rPr>
      <t>(Įvykusio kvietimo metu, nepateikti PĮP)</t>
    </r>
  </si>
  <si>
    <r>
      <rPr>
        <strike/>
        <sz val="10"/>
        <rFont val="Calibri"/>
        <family val="2"/>
        <charset val="186"/>
        <scheme val="minor"/>
      </rPr>
      <t>Nr. 11-015-K</t>
    </r>
    <r>
      <rPr>
        <sz val="10"/>
        <rFont val="Calibri"/>
        <family val="2"/>
        <charset val="186"/>
        <scheme val="minor"/>
      </rPr>
      <t xml:space="preserve">
(Įvykusio kvietimo metu, nepateikti PĮP)</t>
    </r>
  </si>
  <si>
    <r>
      <t xml:space="preserve">Nr. 11-043-K
</t>
    </r>
    <r>
      <rPr>
        <sz val="10"/>
        <rFont val="Calibri"/>
        <family val="2"/>
        <charset val="186"/>
        <scheme val="minor"/>
      </rPr>
      <t>(Įvykusio kvietimo metu, nepateikti PĮP)</t>
    </r>
  </si>
  <si>
    <r>
      <t xml:space="preserve">Nr. 11-046-K 
</t>
    </r>
    <r>
      <rPr>
        <sz val="10"/>
        <rFont val="Calibri"/>
        <family val="2"/>
        <charset val="186"/>
        <scheme val="minor"/>
      </rPr>
      <t>(Įvykusio kvietimo metu, nepateikti PĮP)</t>
    </r>
  </si>
  <si>
    <r>
      <t xml:space="preserve">Nr. 11-047-K
</t>
    </r>
    <r>
      <rPr>
        <sz val="10"/>
        <rFont val="Calibri"/>
        <family val="2"/>
        <charset val="186"/>
        <scheme val="minor"/>
      </rPr>
      <t>(Įvykusio kvietimo metu, nepateikti PĮP)</t>
    </r>
  </si>
  <si>
    <r>
      <t xml:space="preserve">Nr. 11-051-K
</t>
    </r>
    <r>
      <rPr>
        <sz val="10"/>
        <rFont val="Calibri"/>
        <family val="2"/>
        <charset val="186"/>
        <scheme val="minor"/>
      </rPr>
      <t>Nebeplanuojamas</t>
    </r>
  </si>
  <si>
    <r>
      <t xml:space="preserve">Nr. 11-072-K
</t>
    </r>
    <r>
      <rPr>
        <sz val="10"/>
        <rFont val="Calibri"/>
        <family val="2"/>
        <charset val="186"/>
        <scheme val="minor"/>
      </rPr>
      <t>(Įvykusio kvietimo metu, nepateikti PĮP)</t>
    </r>
  </si>
  <si>
    <r>
      <t xml:space="preserve">Nr. 11-076-K 
</t>
    </r>
    <r>
      <rPr>
        <sz val="10"/>
        <rFont val="Calibri"/>
        <family val="2"/>
        <charset val="186"/>
        <scheme val="minor"/>
      </rPr>
      <t>(Kvietimas įvykęs, tačiau PĮP atsiimti)</t>
    </r>
  </si>
  <si>
    <r>
      <rPr>
        <strike/>
        <sz val="10"/>
        <rFont val="Calibri"/>
        <family val="2"/>
        <charset val="186"/>
        <scheme val="minor"/>
      </rPr>
      <t>Nr. 11-116-K</t>
    </r>
    <r>
      <rPr>
        <sz val="10"/>
        <rFont val="Calibri"/>
        <family val="2"/>
        <charset val="186"/>
        <scheme val="minor"/>
      </rPr>
      <t xml:space="preserve">
(Įvykusio kvietimo metu, neatrinkti PĮP)</t>
    </r>
  </si>
  <si>
    <r>
      <rPr>
        <strike/>
        <sz val="10"/>
        <rFont val="Calibri"/>
        <family val="2"/>
        <charset val="186"/>
        <scheme val="minor"/>
      </rPr>
      <t>Nr. 11-118-K</t>
    </r>
    <r>
      <rPr>
        <sz val="10"/>
        <rFont val="Calibri"/>
        <family val="2"/>
        <charset val="186"/>
        <scheme val="minor"/>
      </rPr>
      <t xml:space="preserve">
(Įvykusio kvietimo metu, nepateikti PĮP)</t>
    </r>
  </si>
  <si>
    <r>
      <t xml:space="preserve">
</t>
    </r>
    <r>
      <rPr>
        <sz val="10"/>
        <rFont val="Calibri"/>
        <family val="2"/>
        <charset val="186"/>
        <scheme val="minor"/>
      </rPr>
      <t>82</t>
    </r>
  </si>
  <si>
    <r>
      <t xml:space="preserve">Nr. 11-177-K
</t>
    </r>
    <r>
      <rPr>
        <sz val="10"/>
        <rFont val="Calibri"/>
        <family val="2"/>
        <charset val="186"/>
        <scheme val="minor"/>
      </rPr>
      <t>(Įvykusio kvietimo metu, nepateikti PĮP)</t>
    </r>
  </si>
  <si>
    <r>
      <rPr>
        <strike/>
        <sz val="10"/>
        <rFont val="Calibri"/>
        <family val="2"/>
        <charset val="186"/>
        <scheme val="minor"/>
      </rPr>
      <t>Nr. 11-193-K</t>
    </r>
    <r>
      <rPr>
        <sz val="10"/>
        <rFont val="Calibri"/>
        <family val="2"/>
        <charset val="186"/>
        <scheme val="minor"/>
      </rPr>
      <t xml:space="preserve">
(Įvykusio kvietimo metu, neatrinkti PĮP)</t>
    </r>
  </si>
  <si>
    <r>
      <rPr>
        <strike/>
        <sz val="10"/>
        <rFont val="Calibri"/>
        <family val="2"/>
        <charset val="186"/>
        <scheme val="minor"/>
      </rPr>
      <t>Nr. 11-236-K</t>
    </r>
    <r>
      <rPr>
        <sz val="10"/>
        <rFont val="Calibri"/>
        <family val="2"/>
        <charset val="186"/>
        <scheme val="minor"/>
      </rPr>
      <t xml:space="preserve">
(Įvykusio kvietimo metu, nepateikti PĮP)</t>
    </r>
  </si>
  <si>
    <r>
      <rPr>
        <strike/>
        <sz val="10"/>
        <rFont val="Calibri"/>
        <family val="2"/>
        <charset val="186"/>
        <scheme val="minor"/>
      </rPr>
      <t>Nr. 11-238-K</t>
    </r>
    <r>
      <rPr>
        <sz val="10"/>
        <rFont val="Calibri"/>
        <family val="2"/>
        <charset val="186"/>
        <scheme val="minor"/>
      </rPr>
      <t xml:space="preserve">
(Įvykusio kvietimo metu, nepateikti PĮP)</t>
    </r>
  </si>
  <si>
    <r>
      <t xml:space="preserve">Nr. 11-252-K
</t>
    </r>
    <r>
      <rPr>
        <sz val="10"/>
        <rFont val="Calibri"/>
        <family val="2"/>
        <charset val="186"/>
        <scheme val="minor"/>
      </rPr>
      <t>Nebeplanuojamas</t>
    </r>
  </si>
  <si>
    <r>
      <t xml:space="preserve">Nr. 11-253-K
</t>
    </r>
    <r>
      <rPr>
        <sz val="10"/>
        <rFont val="Calibri"/>
        <family val="2"/>
        <charset val="186"/>
        <scheme val="minor"/>
      </rPr>
      <t>Nebeplanuojamas</t>
    </r>
  </si>
  <si>
    <r>
      <t xml:space="preserve">Nr. 11-254-K
</t>
    </r>
    <r>
      <rPr>
        <sz val="10"/>
        <rFont val="Calibri"/>
        <family val="2"/>
        <charset val="186"/>
        <scheme val="minor"/>
      </rPr>
      <t>Nebeplanuojamas</t>
    </r>
  </si>
  <si>
    <r>
      <t xml:space="preserve">Nr. 11-256-K
</t>
    </r>
    <r>
      <rPr>
        <sz val="10"/>
        <rFont val="Calibri"/>
        <family val="2"/>
        <charset val="186"/>
        <scheme val="minor"/>
      </rPr>
      <t>Nebeplanuojamas</t>
    </r>
  </si>
  <si>
    <r>
      <t xml:space="preserve">Nr. 11-286-K
</t>
    </r>
    <r>
      <rPr>
        <sz val="10"/>
        <rFont val="Calibri"/>
        <family val="2"/>
        <charset val="186"/>
        <scheme val="minor"/>
      </rPr>
      <t>Nebeplanuojamas</t>
    </r>
  </si>
  <si>
    <r>
      <t xml:space="preserve">Nr. 11-357-K 
</t>
    </r>
    <r>
      <rPr>
        <sz val="10"/>
        <rFont val="Calibri"/>
        <family val="2"/>
        <charset val="186"/>
        <scheme val="minor"/>
      </rPr>
      <t>(Įvykusio kvietimo metu, nepateikti PĮP)</t>
    </r>
  </si>
  <si>
    <r>
      <t xml:space="preserve">Nr. 11-358-K 
</t>
    </r>
    <r>
      <rPr>
        <sz val="10"/>
        <rFont val="Calibri"/>
        <family val="2"/>
        <charset val="186"/>
        <scheme val="minor"/>
      </rPr>
      <t>(Įvykusio kvietimo metu, nepateikti PĮP)</t>
    </r>
  </si>
  <si>
    <r>
      <t xml:space="preserve">Pareiškėjas viešasis ar privatus juridinis asmuo (socialinio verslo vykdytojas) registruotas ir veiklą  vykdantis vietos plėtros strategijos įgyvendinimo teritorijoje, Prienų mieste. </t>
    </r>
    <r>
      <rPr>
        <strike/>
        <sz val="10"/>
        <rFont val="Calibri"/>
        <family val="2"/>
        <charset val="186"/>
        <scheme val="minor"/>
      </rPr>
      <t xml:space="preserve">  </t>
    </r>
  </si>
  <si>
    <r>
      <rPr>
        <strike/>
        <sz val="10"/>
        <rFont val="Calibri"/>
        <family val="2"/>
        <charset val="186"/>
        <scheme val="minor"/>
      </rPr>
      <t>Nr. 11-480-K</t>
    </r>
    <r>
      <rPr>
        <sz val="10"/>
        <rFont val="Calibri"/>
        <family val="2"/>
        <charset val="186"/>
        <scheme val="minor"/>
      </rPr>
      <t xml:space="preserve">
Nebeplanuojamas</t>
    </r>
  </si>
  <si>
    <r>
      <rPr>
        <strike/>
        <sz val="10"/>
        <rFont val="Calibri"/>
        <family val="2"/>
        <charset val="186"/>
        <scheme val="minor"/>
      </rPr>
      <t xml:space="preserve">Nr. 11-491-K </t>
    </r>
    <r>
      <rPr>
        <sz val="10"/>
        <rFont val="Calibri"/>
        <family val="2"/>
        <charset val="186"/>
        <scheme val="minor"/>
      </rPr>
      <t xml:space="preserve">
(Įvykusio kvietimo metu, nepateikti PĮP)</t>
    </r>
  </si>
  <si>
    <r>
      <t xml:space="preserve">Nr. 11-494-K
</t>
    </r>
    <r>
      <rPr>
        <sz val="10"/>
        <rFont val="Calibri"/>
        <family val="2"/>
        <charset val="186"/>
        <scheme val="minor"/>
      </rPr>
      <t>Nebeplanuojamas</t>
    </r>
  </si>
  <si>
    <r>
      <t xml:space="preserve">Nr. 11-495-K
</t>
    </r>
    <r>
      <rPr>
        <sz val="10"/>
        <rFont val="Calibri"/>
        <family val="2"/>
        <charset val="186"/>
        <scheme val="minor"/>
      </rPr>
      <t>Nebeplanuojamas</t>
    </r>
  </si>
  <si>
    <r>
      <t xml:space="preserve">Nr. 11-520-K
</t>
    </r>
    <r>
      <rPr>
        <sz val="10"/>
        <rFont val="Calibri"/>
        <family val="2"/>
        <charset val="186"/>
        <scheme val="minor"/>
      </rPr>
      <t>(Įvykusio kvietimo metu, nepateikti PĮP)</t>
    </r>
  </si>
  <si>
    <r>
      <t xml:space="preserve">Nr. 11-525-K
</t>
    </r>
    <r>
      <rPr>
        <sz val="10"/>
        <rFont val="Calibri"/>
        <family val="2"/>
        <charset val="186"/>
        <scheme val="minor"/>
      </rPr>
      <t>Nebeplanuojamas</t>
    </r>
  </si>
  <si>
    <t>Ukmergės miesto vietos veiklos grupės 2023-2027 m.vietos plėtros strategijos įgyvendinimas. 
Kvietimas "Sociokultūrinių veiklų organizavimui"</t>
  </si>
  <si>
    <r>
      <t xml:space="preserve">Nr. 11-529-K
</t>
    </r>
    <r>
      <rPr>
        <sz val="10"/>
        <rFont val="Calibri"/>
        <family val="2"/>
        <charset val="186"/>
        <scheme val="minor"/>
      </rPr>
      <t xml:space="preserve">Nebeplanuojamas
</t>
    </r>
  </si>
  <si>
    <r>
      <t xml:space="preserve">Nr. 11-530-K
</t>
    </r>
    <r>
      <rPr>
        <sz val="10"/>
        <rFont val="Calibri"/>
        <family val="2"/>
        <charset val="186"/>
        <scheme val="minor"/>
      </rPr>
      <t xml:space="preserve">Nebeplanuojamas
</t>
    </r>
  </si>
  <si>
    <r>
      <t xml:space="preserve">Nr. 11-535-K
</t>
    </r>
    <r>
      <rPr>
        <sz val="10"/>
        <rFont val="Calibri"/>
        <family val="2"/>
        <charset val="186"/>
        <scheme val="minor"/>
      </rPr>
      <t>(Įvykusio kvietimo metu, nepateikti PĮP)</t>
    </r>
  </si>
  <si>
    <r>
      <t xml:space="preserve"> </t>
    </r>
    <r>
      <rPr>
        <sz val="10"/>
        <rFont val="Calibri"/>
        <family val="2"/>
        <charset val="186"/>
        <scheme val="minor"/>
      </rPr>
      <t xml:space="preserve">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r>
  </si>
  <si>
    <r>
      <t xml:space="preserve">Nr. 11-538-K
</t>
    </r>
    <r>
      <rPr>
        <sz val="10"/>
        <rFont val="Calibri"/>
        <family val="2"/>
        <charset val="186"/>
        <scheme val="minor"/>
      </rPr>
      <t>(Įvykusio kvietimo metu, nepateikti PĮP)</t>
    </r>
  </si>
  <si>
    <r>
      <rPr>
        <strike/>
        <sz val="10"/>
        <rFont val="Calibri"/>
        <family val="2"/>
        <charset val="186"/>
        <scheme val="minor"/>
      </rPr>
      <t>Nr. 11-550-K</t>
    </r>
    <r>
      <rPr>
        <sz val="10"/>
        <rFont val="Calibri"/>
        <family val="2"/>
        <charset val="186"/>
        <scheme val="minor"/>
      </rPr>
      <t xml:space="preserve">
(Įvykusio kvietimo metu, nepateikti PĮP)</t>
    </r>
  </si>
  <si>
    <r>
      <rPr>
        <strike/>
        <sz val="10"/>
        <rFont val="Calibri"/>
        <family val="2"/>
        <charset val="186"/>
        <scheme val="minor"/>
      </rPr>
      <t>Nr. 11-551-K</t>
    </r>
    <r>
      <rPr>
        <sz val="10"/>
        <rFont val="Calibri"/>
        <family val="2"/>
        <charset val="186"/>
        <scheme val="minor"/>
      </rPr>
      <t xml:space="preserve">
(Įvykusio kvietimo metu, nepateikti PĮP)</t>
    </r>
  </si>
  <si>
    <r>
      <t xml:space="preserve">Nr. 11-566-K 
</t>
    </r>
    <r>
      <rPr>
        <sz val="10"/>
        <rFont val="Calibri"/>
        <family val="2"/>
        <charset val="186"/>
        <scheme val="minor"/>
      </rPr>
      <t>(Įvykusio kvietimo metu, nepateikti PĮP)</t>
    </r>
  </si>
  <si>
    <r>
      <t xml:space="preserve">Nr. 11-572-K 
</t>
    </r>
    <r>
      <rPr>
        <sz val="10"/>
        <rFont val="Calibri"/>
        <family val="2"/>
        <charset val="186"/>
        <scheme val="minor"/>
      </rPr>
      <t>(Įvykusio kvietimo metu, nepateikti PĮP)</t>
    </r>
  </si>
  <si>
    <r>
      <t xml:space="preserve">Nr. 11-596-K 
</t>
    </r>
    <r>
      <rPr>
        <sz val="10"/>
        <rFont val="Calibri"/>
        <family val="2"/>
        <charset val="186"/>
        <scheme val="minor"/>
      </rPr>
      <t>(Įvykusio kvietimo metu, nepateikti PĮP)</t>
    </r>
  </si>
  <si>
    <r>
      <t xml:space="preserve">Nr. 11-597-K 
</t>
    </r>
    <r>
      <rPr>
        <sz val="10"/>
        <rFont val="Calibri"/>
        <family val="2"/>
        <charset val="186"/>
        <scheme val="minor"/>
      </rPr>
      <t>(Įvykusio kvietimo metu, nepateikti PĮP)</t>
    </r>
  </si>
  <si>
    <r>
      <t xml:space="preserve">Pareiškėjas turintis juridinio asmens statusą ne trumpiau nei 2 metus (šis reikalavimas netaikomas biudžetinėms įstaigoms) ir veiką vykdantis vietos plėtros strategijos įgyvendinimo teritorijoje, Palangos miesto savaldybėje.  </t>
    </r>
    <r>
      <rPr>
        <sz val="10"/>
        <rFont val="Calibri"/>
        <family val="2"/>
        <charset val="186"/>
        <scheme val="minor"/>
      </rPr>
      <t>Projekto pareiškėju arba bent vienu iš partnerių turi būti nevyriausybinė organizacija  arba socialinis partneris (t. y. darbuotojų ar darbdavių organizacija).</t>
    </r>
  </si>
  <si>
    <r>
      <t xml:space="preserve">Anykščių miesto vietos veiklos grupės 2024–2028 metų vietos plėtros strategijos įgyvendinimas
Kvietimas </t>
    </r>
    <r>
      <rPr>
        <strike/>
        <sz val="10"/>
        <color theme="1"/>
        <rFont val="Calibri"/>
        <family val="2"/>
        <charset val="186"/>
        <scheme val="minor"/>
      </rPr>
      <t xml:space="preserve">
</t>
    </r>
    <r>
      <rPr>
        <sz val="10"/>
        <color theme="1"/>
        <rFont val="Calibri"/>
        <family val="2"/>
        <charset val="186"/>
        <scheme val="minor"/>
      </rPr>
      <t>"Remti įtraukios, verslumą skatinančios, infrastruktūros ir paslaugų kūrimąsi ir plėtrą"</t>
    </r>
  </si>
  <si>
    <r>
      <t xml:space="preserve">Anykščių miesto vietos veiklos grupės 2024–2028 metų vietos plėtros strategijos įgyvendinimas
</t>
    </r>
    <r>
      <rPr>
        <sz val="10"/>
        <color theme="1"/>
        <rFont val="Calibri"/>
        <family val="2"/>
        <charset val="186"/>
        <scheme val="minor"/>
      </rPr>
      <t xml:space="preserve">Kvietimas </t>
    </r>
    <r>
      <rPr>
        <strike/>
        <sz val="10"/>
        <color theme="1"/>
        <rFont val="Calibri"/>
        <family val="2"/>
        <charset val="186"/>
        <scheme val="minor"/>
      </rPr>
      <t xml:space="preserve">
</t>
    </r>
    <r>
      <rPr>
        <sz val="10"/>
        <color theme="1"/>
        <rFont val="Calibri"/>
        <family val="2"/>
        <charset val="186"/>
        <scheme val="minor"/>
      </rPr>
      <t>"Plėtoti ir vystyti edukacines, lavinamąsias ir (arba) socialinius arba verslumo įgūdžius formuojančias veiklas Anykščių miesto gyventojams"</t>
    </r>
  </si>
  <si>
    <r>
      <t xml:space="preserve">Anykščių miesto vietos veiklos grupės 2024–2028 metų vietos plėtros strategijos įgyvendinimas
Kvietimas </t>
    </r>
    <r>
      <rPr>
        <strike/>
        <sz val="10"/>
        <rFont val="Calibri"/>
        <family val="2"/>
        <charset val="186"/>
        <scheme val="minor"/>
      </rPr>
      <t xml:space="preserve">
</t>
    </r>
    <r>
      <rPr>
        <sz val="10"/>
        <color theme="1"/>
        <rFont val="Calibri"/>
        <family val="2"/>
        <charset val="186"/>
        <scheme val="minor"/>
      </rPr>
      <t>"Skatinti integruotą ir įtraukią socialinę, ekonominę ir aplinkosaugos plėtrą vietos lygmeniu, puoselėti kultūrą, paveldą, darnų turizmą, organizuojant sociokultūrines, laisvalaikio praleidimo, užimtumo veiklas Anykščių miesto gyventojams"</t>
    </r>
    <r>
      <rPr>
        <sz val="10"/>
        <rFont val="Calibri"/>
        <family val="2"/>
        <charset val="186"/>
        <scheme val="minor"/>
      </rPr>
      <t xml:space="preserve">
</t>
    </r>
  </si>
  <si>
    <r>
      <t>Anykščių miesto vietos veiklos grupės 2024–2028 metų vietos plėtros strategijos įgyvendinimas                                                                                                                                                          Kvietimas</t>
    </r>
    <r>
      <rPr>
        <strike/>
        <sz val="10"/>
        <rFont val="Calibri"/>
        <family val="2"/>
        <charset val="186"/>
        <scheme val="minor"/>
      </rPr>
      <t xml:space="preserve">
</t>
    </r>
    <r>
      <rPr>
        <sz val="10"/>
        <color theme="1"/>
        <rFont val="Calibri"/>
        <family val="2"/>
        <charset val="186"/>
        <scheme val="minor"/>
      </rPr>
      <t>"Remti socialinio verslo, kuris remiasi naujų, skaitmeninių ir (arba) kitų
modernių technologijų ir (arba) procesų ir (arba) būdų integravimu, kūrimąsi"</t>
    </r>
  </si>
  <si>
    <r>
      <t xml:space="preserve">Anykščių miesto vietos veiklos grupės 2024–2028 metų vietos plėtros strategijos įgyvendinimas
Kvietimas </t>
    </r>
    <r>
      <rPr>
        <strike/>
        <sz val="10"/>
        <color theme="1"/>
        <rFont val="Calibri"/>
        <family val="2"/>
        <charset val="186"/>
        <scheme val="minor"/>
      </rPr>
      <t xml:space="preserve">
</t>
    </r>
    <r>
      <rPr>
        <sz val="10"/>
        <color theme="1"/>
        <rFont val="Calibri"/>
        <family val="2"/>
        <charset val="186"/>
        <scheme val="minor"/>
      </rPr>
      <t>"Plėtoti ir vystyti edukacines, lavinamąsias ir (arba) socialinius arba verslumo įgūdžius formuojančias veiklas Anykščių miesto gyventojams"</t>
    </r>
  </si>
  <si>
    <r>
      <t>Anykščių miesto  2024-2029 m.vietos plėtros strategijos įgyvendinimas 
Kvietimas</t>
    </r>
    <r>
      <rPr>
        <strike/>
        <sz val="10"/>
        <rFont val="Calibri"/>
        <family val="2"/>
        <charset val="186"/>
        <scheme val="minor"/>
      </rPr>
      <t xml:space="preserve">
</t>
    </r>
    <r>
      <rPr>
        <sz val="10"/>
        <color theme="1"/>
        <rFont val="Calibri"/>
        <family val="2"/>
        <charset val="186"/>
        <scheme val="minor"/>
      </rPr>
      <t xml:space="preserve">"Skatinti integruotą ir įtraukią socialinę, ekonominę ir aplinkosaugos plėtrą vietos lygmeniu, puoselėti kultūrą, paveldą, darnų turizmą, organizuojant sociokultūrines, laisvalaikio praleidimo, užimtumo veiklas Anykščių miesto gyventojams"
 </t>
    </r>
    <r>
      <rPr>
        <sz val="10"/>
        <rFont val="Calibri"/>
        <family val="2"/>
        <charset val="186"/>
        <scheme val="minor"/>
      </rPr>
      <t xml:space="preserve">
</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</si>
  <si>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</si>
  <si>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</si>
  <si>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 Mažeikių miesto vietos veiklos grupės strategijos "Mažeikių miesto 2023-2029 m. vietos plėtros strategija" įgyvendinimas.
Kvietimas </t>
    </r>
    <r>
      <rPr>
        <strike/>
        <sz val="10"/>
        <rFont val="Calibri"/>
        <family val="2"/>
        <charset val="186"/>
        <scheme val="minor"/>
      </rPr>
      <t>„</t>
    </r>
    <r>
      <rPr>
        <sz val="10"/>
        <rFont val="Calibri"/>
        <family val="2"/>
        <charset val="186"/>
        <scheme val="minor"/>
      </rPr>
      <t>Ugdyti socialinę atskirtį ir socialinę riziką patiriančių asmenų motyvaciją, socialinius psihologinius įgudžius bei asmeninius gebėjimus</t>
    </r>
  </si>
  <si>
    <r>
      <t xml:space="preserve"> </t>
    </r>
    <r>
      <rPr>
        <sz val="10"/>
        <rFont val="Calibri"/>
        <family val="2"/>
        <charset val="186"/>
        <scheme val="minor"/>
      </rPr>
      <t>Mažeikių miesto vietos veiklos grupės strategijos "Mažeikių miesto 2023-2029 m. vietos plėtros strategija" įgyvendinimas. 
Kvietimas „Jauno verslo pradžiai reikalingų priemonių įsigijimas“</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</si>
  <si>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</si>
  <si>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</si>
  <si>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Nr. 11-705-K 
</t>
    </r>
    <r>
      <rPr>
        <sz val="10"/>
        <rFont val="Calibri"/>
        <family val="2"/>
        <charset val="186"/>
        <scheme val="minor"/>
      </rPr>
      <t>Nebeplanuojamas</t>
    </r>
  </si>
  <si>
    <r>
      <t xml:space="preserve">   </t>
    </r>
    <r>
      <rPr>
        <i/>
        <sz val="10"/>
        <rFont val="Calibri"/>
        <family val="2"/>
        <charset val="186"/>
        <scheme val="minor"/>
      </rPr>
      <t>2025 m. kovas</t>
    </r>
  </si>
  <si>
    <r>
      <t xml:space="preserve">Viešieji ir privatūs juridiniai asmenys, kurių veiklos vykdymo </t>
    </r>
    <r>
      <rPr>
        <i/>
        <sz val="10"/>
        <rFont val="Calibri"/>
        <family val="2"/>
        <charset val="186"/>
        <scheme val="minor"/>
      </rPr>
      <t xml:space="preserve">vieta </t>
    </r>
    <r>
      <rPr>
        <i/>
        <sz val="10"/>
        <color theme="1"/>
        <rFont val="Calibri"/>
        <family val="2"/>
        <charset val="186"/>
        <scheme val="minor"/>
      </rPr>
      <t>Panevėžio miestas</t>
    </r>
  </si>
  <si>
    <r>
      <rPr>
        <strike/>
        <sz val="10"/>
        <rFont val="Calibri"/>
        <family val="2"/>
        <charset val="186"/>
        <scheme val="minor"/>
      </rPr>
      <t xml:space="preserve">Nr. 11-718-K
</t>
    </r>
    <r>
      <rPr>
        <sz val="10"/>
        <rFont val="Calibri"/>
        <family val="2"/>
        <charset val="186"/>
        <scheme val="minor"/>
      </rPr>
      <t>Nebeplanuojamas</t>
    </r>
  </si>
  <si>
    <r>
      <t xml:space="preserve"> </t>
    </r>
    <r>
      <rPr>
        <strike/>
        <sz val="10"/>
        <rFont val="Calibri"/>
        <family val="2"/>
        <charset val="186"/>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</si>
  <si>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r>
      <t xml:space="preserve">   </t>
    </r>
    <r>
      <rPr>
        <i/>
        <sz val="10"/>
        <rFont val="Calibri"/>
        <family val="2"/>
        <charset val="186"/>
        <scheme val="minor"/>
      </rPr>
      <t>2025 m. liepa</t>
    </r>
  </si>
  <si>
    <r>
      <rPr>
        <strike/>
        <sz val="10"/>
        <rFont val="Calibri"/>
        <family val="2"/>
        <charset val="186"/>
        <scheme val="minor"/>
      </rPr>
      <t>Nr. 11-730-K</t>
    </r>
    <r>
      <rPr>
        <sz val="10"/>
        <rFont val="Calibri"/>
        <family val="2"/>
        <charset val="186"/>
        <scheme val="minor"/>
      </rPr>
      <t xml:space="preserve">
(Įvykusio kvietimo metu, nepateikti PĮP)</t>
    </r>
  </si>
  <si>
    <r>
      <t xml:space="preserve">Nr. 11-733-K
</t>
    </r>
    <r>
      <rPr>
        <sz val="10"/>
        <rFont val="Calibri"/>
        <family val="2"/>
        <charset val="186"/>
        <scheme val="minor"/>
      </rPr>
      <t>(Įvykusio kvietimo metu, nepateikti PĮP)</t>
    </r>
  </si>
  <si>
    <r>
      <rPr>
        <strike/>
        <sz val="10"/>
        <color theme="1"/>
        <rFont val="Calibri"/>
        <family val="2"/>
        <charset val="186"/>
        <scheme val="minor"/>
      </rPr>
      <t>Nr. 11-761-K</t>
    </r>
    <r>
      <rPr>
        <sz val="10"/>
        <color theme="1"/>
        <rFont val="Calibri"/>
        <family val="2"/>
        <charset val="186"/>
        <scheme val="minor"/>
      </rPr>
      <t xml:space="preserve"> 
(Įvykusio kvietimo metu, nepateikti PĮP)</t>
    </r>
  </si>
  <si>
    <r>
      <t xml:space="preserve">Nr. 11-777-K
</t>
    </r>
    <r>
      <rPr>
        <sz val="10"/>
        <color theme="1"/>
        <rFont val="Calibri"/>
        <family val="2"/>
        <charset val="186"/>
        <scheme val="minor"/>
      </rPr>
      <t>(Įvykusio kvietimo metu, nepateikti PĮP)</t>
    </r>
  </si>
  <si>
    <t>Alytaus miesto 2024-2029 metų vietos plėtros strategija.
Kvietimas "Socialinių paslaugų pasiūlos ir prieinamumo didinimas, plėtojant socialines bei sociokultūrines paslaugas socialiai pažeidžiamiems, socialinę riziką (atskirtį) patiriantiems asmenims Alytaus mieste"</t>
  </si>
  <si>
    <r>
      <t xml:space="preserve">Nr. 11-032-K
</t>
    </r>
    <r>
      <rPr>
        <sz val="10"/>
        <rFont val="Calibri"/>
        <family val="2"/>
        <charset val="186"/>
        <scheme val="minor"/>
      </rPr>
      <t>Nebeplanuojamas</t>
    </r>
  </si>
  <si>
    <r>
      <t xml:space="preserve">Nr. 11-033-K
</t>
    </r>
    <r>
      <rPr>
        <sz val="10"/>
        <rFont val="Calibri"/>
        <family val="2"/>
        <charset val="186"/>
        <scheme val="minor"/>
      </rPr>
      <t>Nebeplanuojamas</t>
    </r>
  </si>
  <si>
    <t>Visagino miesto vietos plėtros strategijos 2024-2029 m. įgyvendinimas.
Kvietimas "Organizuoti informavimą ir konsultavimą apie prieinamas socialines ir kitas reikalingas paslaugas, tarpininkauti jas gaunant".</t>
  </si>
  <si>
    <t>Nr. 11-531-K</t>
  </si>
  <si>
    <t>Nr. 11-532-K</t>
  </si>
  <si>
    <t>Nr. 11-533-K</t>
  </si>
  <si>
    <t>Nr. 11-288-K</t>
  </si>
  <si>
    <r>
      <t xml:space="preserve">Anykščių miesto  2024-2029 m. vietos plėtros strategijos įgyvendinimas  
Kvietimas 
 "Skatinti integruotą ir įtraukią socialinę, ekonominę ir aplinkosaugos plėtrą vietos lygmeniu, puoselėti kultūrą, paveldą, darnų turizmą, organizuojant sociokultūrines, laisvalaikio praleidimo, užimtumo veiklas Anykščių miesto gyventojams"
</t>
    </r>
    <r>
      <rPr>
        <strike/>
        <sz val="10"/>
        <color rgb="FFFF0000"/>
        <rFont val="Calibri"/>
        <family val="2"/>
        <charset val="186"/>
        <scheme val="minor"/>
      </rPr>
      <t xml:space="preserve">
</t>
    </r>
  </si>
  <si>
    <r>
      <t xml:space="preserve">Nr. 11-661-K
</t>
    </r>
    <r>
      <rPr>
        <sz val="10"/>
        <color theme="1"/>
        <rFont val="Calibri"/>
        <family val="2"/>
        <charset val="186"/>
        <scheme val="minor"/>
      </rPr>
      <t>Nebeplanuojamas</t>
    </r>
  </si>
  <si>
    <t>Nr. 11-448-K</t>
  </si>
  <si>
    <t xml:space="preserve">Nr. 11-298-K </t>
  </si>
  <si>
    <t>Nr. 11-299-K</t>
  </si>
  <si>
    <r>
      <t xml:space="preserve">Nr. 11-296-K 
</t>
    </r>
    <r>
      <rPr>
        <sz val="10"/>
        <rFont val="Calibri"/>
        <family val="2"/>
        <charset val="186"/>
        <scheme val="minor"/>
      </rPr>
      <t>(Įvykusio kvietimo metu, nepateikti PĮP)</t>
    </r>
  </si>
  <si>
    <t xml:space="preserve">3
</t>
  </si>
  <si>
    <r>
      <t xml:space="preserve">Nr. 11-540-K
</t>
    </r>
    <r>
      <rPr>
        <sz val="10"/>
        <rFont val="Calibri"/>
        <family val="2"/>
        <charset val="186"/>
        <scheme val="minor"/>
      </rPr>
      <t>(Įvykusio kvietimo metu, nepateikti PĮP)</t>
    </r>
  </si>
  <si>
    <r>
      <t xml:space="preserve">Nr. 11-541-K
</t>
    </r>
    <r>
      <rPr>
        <sz val="10"/>
        <rFont val="Calibri"/>
        <family val="2"/>
        <charset val="186"/>
        <scheme val="minor"/>
      </rPr>
      <t>(Įvykusio kvietimo metu, nepateikti PĮP)</t>
    </r>
  </si>
  <si>
    <r>
      <t xml:space="preserve">Nr. 11-542-K
</t>
    </r>
    <r>
      <rPr>
        <sz val="10"/>
        <rFont val="Calibri"/>
        <family val="2"/>
        <charset val="186"/>
        <scheme val="minor"/>
      </rPr>
      <t>(Įvykusio kvietimo metu, nepateikti PĮP)</t>
    </r>
  </si>
  <si>
    <t>Nr. 11-547-K</t>
  </si>
  <si>
    <t>Nr. 11-273-K</t>
  </si>
  <si>
    <t>Nr. 11-274-K</t>
  </si>
  <si>
    <t>11-261-K</t>
  </si>
  <si>
    <t xml:space="preserve">Nr. 11-217-K </t>
  </si>
  <si>
    <t xml:space="preserve">Nr. 11-218-K </t>
  </si>
  <si>
    <t xml:space="preserve">Nr. 11-219-K </t>
  </si>
  <si>
    <t xml:space="preserve">Nr. 11-793-K </t>
  </si>
  <si>
    <t>Nr. 11-079-K</t>
  </si>
  <si>
    <t xml:space="preserve">Nr. 11-125-K
</t>
  </si>
  <si>
    <r>
      <t xml:space="preserve">Nr. 11-121-K
</t>
    </r>
    <r>
      <rPr>
        <sz val="10"/>
        <rFont val="Calibri"/>
        <family val="2"/>
        <charset val="186"/>
        <scheme val="minor"/>
      </rPr>
      <t>(Įvykusio kvietimo metu, neatrinkti PĮP)</t>
    </r>
    <r>
      <rPr>
        <strike/>
        <sz val="10"/>
        <rFont val="Calibri"/>
        <family val="2"/>
        <charset val="186"/>
        <scheme val="minor"/>
      </rPr>
      <t xml:space="preserve">
</t>
    </r>
  </si>
  <si>
    <t>2026  m. kovas</t>
  </si>
  <si>
    <r>
      <t xml:space="preserve">Nr. 11-780-K
</t>
    </r>
    <r>
      <rPr>
        <sz val="10"/>
        <color theme="1"/>
        <rFont val="Calibri"/>
        <family val="2"/>
        <charset val="186"/>
        <scheme val="minor"/>
      </rPr>
      <t>Įvykusio kvietimo metu, neatrinkti PĮP)</t>
    </r>
  </si>
  <si>
    <t>Nr. 11-514-K</t>
  </si>
  <si>
    <t xml:space="preserve">Nr. 11-578-K </t>
  </si>
  <si>
    <t>Nr. 11-615-K</t>
  </si>
  <si>
    <t>Nr. 11-616-K</t>
  </si>
  <si>
    <t xml:space="preserve">2026 m. balandis </t>
  </si>
  <si>
    <t>Nr. 11-141-K</t>
  </si>
  <si>
    <t>Nr. 11-782-K</t>
  </si>
  <si>
    <t>Nr. 11-617-K</t>
  </si>
  <si>
    <t>Nr. 11-803-K</t>
  </si>
  <si>
    <t>Nr. 11-485-K</t>
  </si>
  <si>
    <t>Nr. 11-486-K</t>
  </si>
  <si>
    <t>Nr. 11-749-K</t>
  </si>
  <si>
    <t>Nr. 11-750-K</t>
  </si>
  <si>
    <t>Nr. 11-365-K</t>
  </si>
  <si>
    <t xml:space="preserve">Nr. 11-366-K </t>
  </si>
  <si>
    <t xml:space="preserve">Nr. 11-367-K </t>
  </si>
  <si>
    <r>
      <t xml:space="preserve">Viešieji ir privatūs juridiniai asmenys, kurių veiklos vykdymo </t>
    </r>
    <r>
      <rPr>
        <i/>
        <strike/>
        <sz val="10"/>
        <rFont val="Calibri"/>
        <family val="2"/>
        <charset val="186"/>
        <scheme val="minor"/>
      </rPr>
      <t>vieta</t>
    </r>
    <r>
      <rPr>
        <i/>
        <strike/>
        <sz val="10"/>
        <color theme="1"/>
        <rFont val="Calibri"/>
        <family val="2"/>
        <charset val="186"/>
        <scheme val="minor"/>
      </rPr>
      <t xml:space="preserve"> Panevėžio miestas</t>
    </r>
  </si>
  <si>
    <t xml:space="preserve">2026 m. vasaris
</t>
  </si>
  <si>
    <t>Nr. 11-728-K</t>
  </si>
  <si>
    <t xml:space="preserve">   2026 m. vasaris</t>
  </si>
  <si>
    <t>Nr. 11-169-K</t>
  </si>
  <si>
    <t>Nr. 11-628-K</t>
  </si>
  <si>
    <r>
      <t xml:space="preserve">Nr. 11-104-K
</t>
    </r>
    <r>
      <rPr>
        <sz val="10"/>
        <rFont val="Calibri"/>
        <family val="2"/>
        <charset val="186"/>
        <scheme val="minor"/>
      </rPr>
      <t>Įvyykusio kvietimo metu,  nepateikti PĮP</t>
    </r>
  </si>
  <si>
    <t xml:space="preserve">Nr. 11-108-K </t>
  </si>
  <si>
    <t xml:space="preserve">Kėdainių miesto VVG vietos plėtros 2023-2029 m. strategija Kvietimas  „Socialiai pažeidžiamų ir  socialinę riziką (atskirtį) patiriančių asmenų sociokultūrinės integracijos veiklos ir pagalba įsitraukiant į visuomenės gyvenimą.“
</t>
  </si>
  <si>
    <t>2026 m.kovas</t>
  </si>
  <si>
    <r>
      <t xml:space="preserve">Nr. 11-013-K
</t>
    </r>
    <r>
      <rPr>
        <sz val="10"/>
        <rFont val="Calibri"/>
        <family val="2"/>
        <charset val="186"/>
        <scheme val="minor"/>
      </rPr>
      <t>(Įvykusio kvietimo metu, nepateikti PĮP)</t>
    </r>
  </si>
  <si>
    <r>
      <t xml:space="preserve">Nr. 11-188-K
</t>
    </r>
    <r>
      <rPr>
        <sz val="10"/>
        <rFont val="Calibri"/>
        <family val="2"/>
        <charset val="186"/>
        <scheme val="minor"/>
      </rPr>
      <t>(Įvykusio kvietimo metu, nepateikti PĮP)</t>
    </r>
  </si>
  <si>
    <r>
      <t xml:space="preserve">Nr. 11-208-K 
</t>
    </r>
    <r>
      <rPr>
        <sz val="10"/>
        <rFont val="Calibri"/>
        <family val="2"/>
        <charset val="186"/>
        <scheme val="minor"/>
      </rPr>
      <t>(Įvykusio kvietimo metu, nepateikti PĮP)</t>
    </r>
  </si>
  <si>
    <r>
      <t xml:space="preserve">Nr. 11-209-K 
</t>
    </r>
    <r>
      <rPr>
        <sz val="10"/>
        <rFont val="Calibri"/>
        <family val="2"/>
        <charset val="186"/>
        <scheme val="minor"/>
      </rPr>
      <t>(Įvykusio kvietimo metu, nepateikti PĮP)</t>
    </r>
    <r>
      <rPr>
        <strike/>
        <sz val="10"/>
        <rFont val="Calibri"/>
        <family val="2"/>
        <charset val="186"/>
        <scheme val="minor"/>
      </rPr>
      <t xml:space="preserve">
</t>
    </r>
  </si>
  <si>
    <r>
      <t xml:space="preserve">Nr. 11-211-K 
</t>
    </r>
    <r>
      <rPr>
        <sz val="10"/>
        <rFont val="Calibri"/>
        <family val="2"/>
        <charset val="186"/>
        <scheme val="minor"/>
      </rPr>
      <t>(Įvykusio kvietimo metu, nepateikti PĮP)</t>
    </r>
  </si>
  <si>
    <r>
      <t xml:space="preserve">Nr. 11-216-K 
</t>
    </r>
    <r>
      <rPr>
        <sz val="10"/>
        <rFont val="Calibri"/>
        <family val="2"/>
        <charset val="186"/>
        <scheme val="minor"/>
      </rPr>
      <t>(Įvykusio kvietimo metu, nepateikti PĮP)</t>
    </r>
  </si>
  <si>
    <r>
      <t xml:space="preserve">Nr. 11-361-K
</t>
    </r>
    <r>
      <rPr>
        <sz val="10"/>
        <rFont val="Calibri"/>
        <family val="2"/>
        <charset val="186"/>
        <scheme val="minor"/>
      </rPr>
      <t>(Įvykusio kvietimo metu, nepateikti PĮP)</t>
    </r>
  </si>
  <si>
    <r>
      <t xml:space="preserve">Nr. 11-362-K 
</t>
    </r>
    <r>
      <rPr>
        <sz val="10"/>
        <rFont val="Calibri"/>
        <family val="2"/>
        <charset val="186"/>
        <scheme val="minor"/>
      </rPr>
      <t>(Įvykusio kvietimo metu, nepateikti PĮP)</t>
    </r>
  </si>
  <si>
    <r>
      <t xml:space="preserve">Nr. 11-363-K 
</t>
    </r>
    <r>
      <rPr>
        <sz val="10"/>
        <rFont val="Calibri"/>
        <family val="2"/>
        <charset val="186"/>
        <scheme val="minor"/>
      </rPr>
      <t>(Įvykusio kvietimo metu, nepateikti PĮP)</t>
    </r>
  </si>
  <si>
    <r>
      <t xml:space="preserve">Nr. 11-483-K 
</t>
    </r>
    <r>
      <rPr>
        <sz val="10"/>
        <rFont val="Calibri"/>
        <family val="2"/>
        <charset val="186"/>
        <scheme val="minor"/>
      </rPr>
      <t>(Įvykusio kvietimo metu, nepateikti PĮP)</t>
    </r>
  </si>
  <si>
    <r>
      <t xml:space="preserve">Nr. 11-575-K
</t>
    </r>
    <r>
      <rPr>
        <sz val="10"/>
        <rFont val="Calibri"/>
        <family val="2"/>
        <charset val="186"/>
        <scheme val="minor"/>
      </rPr>
      <t>(Įvykusio kvietimo metu, nepateikti PĮP)</t>
    </r>
  </si>
  <si>
    <r>
      <t xml:space="preserve">Nr. 11-626-K
</t>
    </r>
    <r>
      <rPr>
        <sz val="10"/>
        <rFont val="Calibri"/>
        <family val="2"/>
        <charset val="186"/>
        <scheme val="minor"/>
      </rPr>
      <t>(Įvykusio kvietimo metu, nepateikti PĮP)</t>
    </r>
  </si>
  <si>
    <r>
      <t xml:space="preserve">Nr. 11-721-K
</t>
    </r>
    <r>
      <rPr>
        <sz val="10"/>
        <rFont val="Calibri"/>
        <family val="2"/>
        <charset val="186"/>
        <scheme val="minor"/>
      </rPr>
      <t>(Įvykusio kvietimo metu, nepateikti PĮP)</t>
    </r>
    <r>
      <rPr>
        <strike/>
        <sz val="10"/>
        <rFont val="Calibri"/>
        <family val="2"/>
        <charset val="186"/>
        <scheme val="minor"/>
      </rPr>
      <t xml:space="preserve">
</t>
    </r>
  </si>
  <si>
    <r>
      <t xml:space="preserve">Nr. 11-181-K
</t>
    </r>
    <r>
      <rPr>
        <sz val="10"/>
        <rFont val="Calibri"/>
        <family val="2"/>
        <charset val="186"/>
        <scheme val="minor"/>
      </rPr>
      <t>(Įvykusio kvietimo metu, neatrinkti PĮP)</t>
    </r>
  </si>
  <si>
    <r>
      <t xml:space="preserve">Nr. 11-182-K
</t>
    </r>
    <r>
      <rPr>
        <sz val="10"/>
        <rFont val="Calibri"/>
        <family val="2"/>
        <charset val="186"/>
        <scheme val="minor"/>
      </rPr>
      <t>(Įvykusio kvietimo metu, neatrinkti PĮP)</t>
    </r>
  </si>
  <si>
    <r>
      <t xml:space="preserve">Nr. 11-265-K
</t>
    </r>
    <r>
      <rPr>
        <sz val="10"/>
        <rFont val="Calibri"/>
        <family val="2"/>
        <charset val="186"/>
        <scheme val="minor"/>
      </rPr>
      <t>(Įvykusio kvietimo metu, neatrinkti PĮP)</t>
    </r>
  </si>
  <si>
    <r>
      <t xml:space="preserve">Nr. 11-282-K
</t>
    </r>
    <r>
      <rPr>
        <sz val="10"/>
        <rFont val="Calibri"/>
        <family val="2"/>
        <charset val="186"/>
        <scheme val="minor"/>
      </rPr>
      <t>(Įvykusio kvietimo metu, neatrinkti PĮP)</t>
    </r>
  </si>
  <si>
    <r>
      <t xml:space="preserve">Nr. 11-438-K 
</t>
    </r>
    <r>
      <rPr>
        <sz val="10"/>
        <rFont val="Calibri"/>
        <family val="2"/>
        <charset val="186"/>
        <scheme val="minor"/>
      </rPr>
      <t>(Įvykusio kvietimo metu, neatrinkti PĮP)</t>
    </r>
  </si>
  <si>
    <t>2026 m.  balandis</t>
  </si>
  <si>
    <t>Nr. 11-804-K</t>
  </si>
  <si>
    <t>Nr. 11-346-K</t>
  </si>
  <si>
    <t>Nr. 11-347-K</t>
  </si>
  <si>
    <t>Nr. 11-348-K</t>
  </si>
  <si>
    <r>
      <t xml:space="preserve">Nr. 11-343-K
</t>
    </r>
    <r>
      <rPr>
        <sz val="10"/>
        <rFont val="Calibri"/>
        <family val="2"/>
        <charset val="186"/>
        <scheme val="minor"/>
      </rPr>
      <t>(Įvykusio kvietimo metu, nepateikti PĮP)</t>
    </r>
  </si>
  <si>
    <r>
      <t xml:space="preserve">Nr. 11-344-K
</t>
    </r>
    <r>
      <rPr>
        <sz val="10"/>
        <rFont val="Calibri"/>
        <family val="2"/>
        <charset val="186"/>
        <scheme val="minor"/>
      </rPr>
      <t>(Įvykusio kvietimo metu, nepateikti PĮP)</t>
    </r>
  </si>
  <si>
    <r>
      <t xml:space="preserve">Nr. 11-673-K
</t>
    </r>
    <r>
      <rPr>
        <sz val="10"/>
        <rFont val="Calibri"/>
        <family val="2"/>
        <charset val="186"/>
        <scheme val="minor"/>
      </rPr>
      <t>(Įvykusio kvietimo metu, nepateikti PĮP)</t>
    </r>
  </si>
  <si>
    <r>
      <t xml:space="preserve">Nr. 11-674-K
</t>
    </r>
    <r>
      <rPr>
        <sz val="10"/>
        <rFont val="Calibri"/>
        <family val="2"/>
        <charset val="186"/>
        <scheme val="minor"/>
      </rPr>
      <t>(Įvykusio kvietimo metu, nepateikti PĮP)</t>
    </r>
  </si>
  <si>
    <t>Nr. 11-794-K</t>
  </si>
  <si>
    <t>Nr. 11-795-K</t>
  </si>
  <si>
    <t>Nr. 11-797-K</t>
  </si>
  <si>
    <t>Nr. 11-796-K</t>
  </si>
  <si>
    <r>
      <t xml:space="preserve">Nr. 11-194-K
</t>
    </r>
    <r>
      <rPr>
        <sz val="10"/>
        <rFont val="Calibri"/>
        <family val="2"/>
        <charset val="186"/>
        <scheme val="minor"/>
      </rPr>
      <t>(Įvykusio kvietimo metu, neatrinkti PĮP)</t>
    </r>
  </si>
  <si>
    <r>
      <t xml:space="preserve">Nr. 11-200-K
</t>
    </r>
    <r>
      <rPr>
        <sz val="10"/>
        <rFont val="Calibri"/>
        <family val="2"/>
        <charset val="186"/>
        <scheme val="minor"/>
      </rPr>
      <t>(Įvykusio kvietimo metu, neatrinkti PĮP)</t>
    </r>
  </si>
  <si>
    <r>
      <t xml:space="preserve">Nr. 11-202-K
</t>
    </r>
    <r>
      <rPr>
        <sz val="10"/>
        <rFont val="Calibri"/>
        <family val="2"/>
        <charset val="186"/>
        <scheme val="minor"/>
      </rPr>
      <t>(Įvykusio kvietimo metu, neatrinkti PĮP)</t>
    </r>
  </si>
  <si>
    <t>Nr. 11-798-K</t>
  </si>
  <si>
    <t>Nr. 11-739-K</t>
  </si>
  <si>
    <t>Nr. 11-740-K</t>
  </si>
  <si>
    <t>Nr. 11-741-K</t>
  </si>
  <si>
    <r>
      <t xml:space="preserve">Nr. 11-736-K
</t>
    </r>
    <r>
      <rPr>
        <sz val="10"/>
        <rFont val="Calibri"/>
        <family val="2"/>
        <charset val="186"/>
        <scheme val="minor"/>
      </rPr>
      <t>(Įvykusio kvietimo metu, nepateikti PĮP)</t>
    </r>
  </si>
  <si>
    <t>Nr. 11-805-K</t>
  </si>
  <si>
    <t xml:space="preserve">Nr. 11-710-K </t>
  </si>
  <si>
    <t xml:space="preserve">Nr. 11-711-K </t>
  </si>
  <si>
    <t xml:space="preserve">Nr. 11-712-K </t>
  </si>
  <si>
    <r>
      <t xml:space="preserve">Nr. 11-708-K 
</t>
    </r>
    <r>
      <rPr>
        <sz val="10"/>
        <rFont val="Calibri"/>
        <family val="2"/>
        <charset val="186"/>
        <scheme val="minor"/>
      </rPr>
      <t>(Įvykusio kvietimo metu, nepateikti PĮP)</t>
    </r>
  </si>
  <si>
    <r>
      <t xml:space="preserve">Nr. 11-706-K 
</t>
    </r>
    <r>
      <rPr>
        <sz val="10"/>
        <rFont val="Calibri"/>
        <family val="2"/>
        <charset val="186"/>
        <scheme val="minor"/>
      </rPr>
      <t>(Nebeplanuojamas)</t>
    </r>
  </si>
  <si>
    <r>
      <t xml:space="preserve">Nr. 11-704-K 
</t>
    </r>
    <r>
      <rPr>
        <sz val="10"/>
        <rFont val="Calibri"/>
        <family val="2"/>
        <charset val="186"/>
        <scheme val="minor"/>
      </rPr>
      <t>(Įvykusio kvietimo metu, nepateikti PĮP)</t>
    </r>
  </si>
  <si>
    <r>
      <t xml:space="preserve">Nr. 11-701-K 
</t>
    </r>
    <r>
      <rPr>
        <sz val="10"/>
        <rFont val="Calibri"/>
        <family val="2"/>
        <charset val="186"/>
        <scheme val="minor"/>
      </rPr>
      <t>(Įvykusio kvietimo metu, nepateikti PĮP)</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</si>
</sst>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Red]#,##0.00"/>
    <numFmt numFmtId="165" formatCode="_-* #,##0.00\ _€_-;\-* #,##0.00\ _€_-;_-* &quot;-&quot;??\ _€_-;_-@_-"/>
    <numFmt numFmtId="166" formatCode="#,##0.0"/>
  </numFmts>
  <fonts count="24" x14ac:knownFonts="1">
    <font>
      <sz val="11"/>
      <color theme="1"/>
      <name val="Calibri"/>
      <family val="2"/>
      <charset val="186"/>
      <scheme val="minor"/>
    </font>
    <font>
      <sz val="8"/>
      <name val="Calibri"/>
      <family val="2"/>
      <charset val="186"/>
      <scheme val="minor"/>
    </font>
    <font>
      <sz val="11"/>
      <color theme="1"/>
      <name val="Calibri"/>
      <family val="2"/>
      <charset val="186"/>
      <scheme val="minor"/>
    </font>
    <font>
      <sz val="10"/>
      <color theme="1"/>
      <name val="Calibri"/>
      <family val="2"/>
      <charset val="186"/>
      <scheme val="minor"/>
    </font>
    <font>
      <i/>
      <sz val="10"/>
      <color theme="1"/>
      <name val="Calibri"/>
      <family val="2"/>
      <charset val="186"/>
      <scheme val="minor"/>
    </font>
    <font>
      <i/>
      <sz val="10"/>
      <name val="Calibri"/>
      <family val="2"/>
      <charset val="186"/>
      <scheme val="minor"/>
    </font>
    <font>
      <sz val="10"/>
      <name val="Calibri"/>
      <family val="2"/>
      <charset val="186"/>
      <scheme val="minor"/>
    </font>
    <font>
      <i/>
      <strike/>
      <sz val="10"/>
      <name val="Calibri"/>
      <family val="2"/>
      <charset val="186"/>
      <scheme val="minor"/>
    </font>
    <font>
      <strike/>
      <sz val="10"/>
      <name val="Calibri"/>
      <family val="2"/>
      <charset val="186"/>
      <scheme val="minor"/>
    </font>
    <font>
      <strike/>
      <sz val="10"/>
      <color theme="1"/>
      <name val="Calibri"/>
      <family val="2"/>
      <charset val="186"/>
      <scheme val="minor"/>
    </font>
    <font>
      <sz val="10"/>
      <color rgb="FFFF0000"/>
      <name val="Calibri"/>
      <family val="2"/>
      <charset val="186"/>
      <scheme val="minor"/>
    </font>
    <font>
      <i/>
      <strike/>
      <sz val="10"/>
      <color theme="1"/>
      <name val="Calibri"/>
      <family val="2"/>
      <charset val="186"/>
      <scheme val="minor"/>
    </font>
    <font>
      <sz val="10"/>
      <color rgb="FF000000"/>
      <name val="Calibri"/>
      <family val="2"/>
      <charset val="186"/>
      <scheme val="minor"/>
    </font>
    <font>
      <i/>
      <sz val="10"/>
      <color rgb="FF000000"/>
      <name val="Calibri"/>
      <family val="2"/>
      <charset val="186"/>
      <scheme val="minor"/>
    </font>
    <font>
      <sz val="10"/>
      <color rgb="FF00B050"/>
      <name val="Calibri"/>
      <family val="2"/>
      <charset val="186"/>
      <scheme val="minor"/>
    </font>
    <font>
      <i/>
      <strike/>
      <sz val="10"/>
      <color rgb="FF000000"/>
      <name val="Calibri"/>
      <family val="2"/>
      <charset val="186"/>
      <scheme val="minor"/>
    </font>
    <font>
      <sz val="11"/>
      <color theme="1"/>
      <name val="Calibri"/>
      <family val="2"/>
      <scheme val="minor"/>
    </font>
    <font>
      <b/>
      <sz val="10"/>
      <name val="Calibri"/>
      <family val="2"/>
      <charset val="186"/>
      <scheme val="minor"/>
    </font>
    <font>
      <b/>
      <sz val="10"/>
      <color theme="1"/>
      <name val="Calibri"/>
      <family val="2"/>
      <charset val="186"/>
      <scheme val="minor"/>
    </font>
    <font>
      <b/>
      <i/>
      <sz val="10"/>
      <color theme="1"/>
      <name val="Calibri"/>
      <family val="2"/>
      <charset val="186"/>
      <scheme val="minor"/>
    </font>
    <font>
      <strike/>
      <sz val="10"/>
      <color rgb="FFFF0000"/>
      <name val="Calibri"/>
      <family val="2"/>
      <charset val="186"/>
      <scheme val="minor"/>
    </font>
    <font>
      <i/>
      <u/>
      <sz val="10"/>
      <name val="Calibri"/>
      <family val="2"/>
      <charset val="186"/>
      <scheme val="minor"/>
    </font>
    <font>
      <u/>
      <sz val="10"/>
      <name val="Calibri"/>
      <family val="2"/>
      <charset val="186"/>
      <scheme val="minor"/>
    </font>
    <font>
      <b/>
      <i/>
      <sz val="10"/>
      <name val="Calibri"/>
      <family val="2"/>
      <charset val="186"/>
      <scheme val="minor"/>
    </font>
  </fonts>
  <fills count="6">
    <fill>
      <patternFill patternType="none"/>
    </fill>
    <fill>
      <patternFill patternType="gray125"/>
    </fill>
    <fill>
      <patternFill patternType="solid">
        <fgColor theme="0"/>
        <bgColor indexed="64"/>
      </patternFill>
    </fill>
    <fill>
      <patternFill patternType="solid">
        <fgColor theme="0"/>
        <bgColor rgb="FF000000"/>
      </patternFill>
    </fill>
    <fill>
      <patternFill patternType="solid">
        <fgColor theme="0"/>
        <bgColor theme="0"/>
      </patternFill>
    </fill>
    <fill>
      <patternFill patternType="solid">
        <fgColor rgb="FFFFFF00"/>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style="thin">
        <color indexed="64"/>
      </right>
      <top/>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indexed="64"/>
      </bottom>
      <diagonal/>
    </border>
    <border>
      <left style="thin">
        <color rgb="FF000000"/>
      </left>
      <right style="thin">
        <color rgb="FF000000"/>
      </right>
      <top/>
      <bottom/>
      <diagonal/>
    </border>
    <border>
      <left style="thin">
        <color indexed="64"/>
      </left>
      <right style="thin">
        <color indexed="64"/>
      </right>
      <top/>
      <bottom style="thin">
        <color rgb="FF000000"/>
      </bottom>
      <diagonal/>
    </border>
    <border>
      <left/>
      <right style="thin">
        <color indexed="64"/>
      </right>
      <top/>
      <bottom/>
      <diagonal/>
    </border>
    <border>
      <left style="thin">
        <color indexed="64"/>
      </left>
      <right/>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bottom/>
      <diagonal/>
    </border>
    <border>
      <left/>
      <right style="thin">
        <color rgb="FF000000"/>
      </right>
      <top/>
      <bottom style="thin">
        <color rgb="FF000000"/>
      </bottom>
      <diagonal/>
    </border>
    <border>
      <left/>
      <right style="thin">
        <color rgb="FF000000"/>
      </right>
      <top style="thin">
        <color indexed="64"/>
      </top>
      <bottom/>
      <diagonal/>
    </border>
    <border>
      <left style="thin">
        <color rgb="FF000000"/>
      </left>
      <right/>
      <top style="thin">
        <color indexed="64"/>
      </top>
      <bottom/>
      <diagonal/>
    </border>
    <border>
      <left/>
      <right/>
      <top style="thin">
        <color rgb="FF000000"/>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rgb="FF000000"/>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rgb="FF000000"/>
      </left>
      <right/>
      <top style="thin">
        <color rgb="FF000000"/>
      </top>
      <bottom style="medium">
        <color indexed="64"/>
      </bottom>
      <diagonal/>
    </border>
  </borders>
  <cellStyleXfs count="3">
    <xf numFmtId="0" fontId="0" fillId="0" borderId="0"/>
    <xf numFmtId="43" fontId="2" fillId="0" borderId="0" applyFont="0" applyFill="0" applyBorder="0" applyAlignment="0" applyProtection="0"/>
    <xf numFmtId="0" fontId="16" fillId="0" borderId="0"/>
  </cellStyleXfs>
  <cellXfs count="676">
    <xf numFmtId="0" fontId="0" fillId="0" borderId="0" xfId="0"/>
    <xf numFmtId="0" fontId="3" fillId="2" borderId="0" xfId="0" applyFont="1" applyFill="1"/>
    <xf numFmtId="0" fontId="5" fillId="2" borderId="1" xfId="0" applyFont="1" applyFill="1" applyBorder="1" applyAlignment="1">
      <alignment horizontal="center" vertical="top"/>
    </xf>
    <xf numFmtId="0" fontId="5" fillId="2" borderId="1" xfId="0" applyFont="1" applyFill="1" applyBorder="1" applyAlignment="1">
      <alignment horizontal="center"/>
    </xf>
    <xf numFmtId="164" fontId="6" fillId="2" borderId="1" xfId="0" applyNumberFormat="1" applyFont="1" applyFill="1" applyBorder="1" applyAlignment="1">
      <alignment horizontal="center"/>
    </xf>
    <xf numFmtId="164" fontId="5" fillId="2" borderId="1" xfId="0" applyNumberFormat="1" applyFont="1" applyFill="1" applyBorder="1" applyAlignment="1">
      <alignment horizontal="center"/>
    </xf>
    <xf numFmtId="0" fontId="4" fillId="2" borderId="0" xfId="0" applyFont="1" applyFill="1" applyAlignment="1">
      <alignment horizontal="center"/>
    </xf>
    <xf numFmtId="0" fontId="6" fillId="2" borderId="1" xfId="0" applyFont="1" applyFill="1" applyBorder="1" applyAlignment="1">
      <alignment horizontal="center" vertical="top" wrapText="1"/>
    </xf>
    <xf numFmtId="0" fontId="5" fillId="2" borderId="1" xfId="0" applyFont="1" applyFill="1" applyBorder="1" applyAlignment="1">
      <alignment horizontal="center" vertical="top" wrapText="1"/>
    </xf>
    <xf numFmtId="0" fontId="5" fillId="2" borderId="1"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1" xfId="0" applyFont="1" applyFill="1" applyBorder="1" applyAlignment="1">
      <alignment vertical="top" wrapText="1"/>
    </xf>
    <xf numFmtId="164" fontId="6" fillId="2" borderId="1" xfId="0" applyNumberFormat="1" applyFont="1" applyFill="1" applyBorder="1" applyAlignment="1">
      <alignment horizontal="center" vertical="top" wrapText="1"/>
    </xf>
    <xf numFmtId="164" fontId="5" fillId="2" borderId="1" xfId="0" applyNumberFormat="1" applyFont="1" applyFill="1" applyBorder="1" applyAlignment="1">
      <alignment horizontal="center" vertical="top" wrapText="1"/>
    </xf>
    <xf numFmtId="0" fontId="6" fillId="2" borderId="2" xfId="0" applyFont="1" applyFill="1" applyBorder="1" applyAlignment="1">
      <alignment horizontal="center" vertical="top" wrapText="1"/>
    </xf>
    <xf numFmtId="0" fontId="5" fillId="2" borderId="2" xfId="0" applyFont="1" applyFill="1" applyBorder="1" applyAlignment="1">
      <alignment horizontal="center" vertical="top" wrapText="1"/>
    </xf>
    <xf numFmtId="0" fontId="6" fillId="2" borderId="10" xfId="0" applyFont="1" applyFill="1" applyBorder="1" applyAlignment="1">
      <alignment horizontal="center" vertical="top" wrapText="1"/>
    </xf>
    <xf numFmtId="0" fontId="5" fillId="2" borderId="10" xfId="0" applyFont="1" applyFill="1" applyBorder="1" applyAlignment="1">
      <alignment horizontal="center" vertical="top" wrapText="1"/>
    </xf>
    <xf numFmtId="0" fontId="6" fillId="2" borderId="3" xfId="0" applyFont="1" applyFill="1" applyBorder="1" applyAlignment="1">
      <alignment horizontal="left" vertical="top" wrapText="1"/>
    </xf>
    <xf numFmtId="164" fontId="5" fillId="2" borderId="2" xfId="0" applyNumberFormat="1" applyFont="1" applyFill="1" applyBorder="1" applyAlignment="1">
      <alignment horizontal="center" vertical="top" wrapText="1"/>
    </xf>
    <xf numFmtId="0" fontId="8" fillId="2" borderId="1" xfId="0" applyFont="1" applyFill="1" applyBorder="1" applyAlignment="1">
      <alignment vertical="top" wrapText="1"/>
    </xf>
    <xf numFmtId="0" fontId="5" fillId="2" borderId="3" xfId="0" applyFont="1" applyFill="1" applyBorder="1" applyAlignment="1">
      <alignment horizontal="center" vertical="top" wrapText="1"/>
    </xf>
    <xf numFmtId="0" fontId="6" fillId="2" borderId="3" xfId="0" applyFont="1" applyFill="1" applyBorder="1" applyAlignment="1">
      <alignment horizontal="center" vertical="top" wrapText="1"/>
    </xf>
    <xf numFmtId="164" fontId="6" fillId="2" borderId="3" xfId="0" applyNumberFormat="1" applyFont="1" applyFill="1" applyBorder="1" applyAlignment="1">
      <alignment horizontal="center" vertical="top" wrapText="1"/>
    </xf>
    <xf numFmtId="164" fontId="5" fillId="2" borderId="3" xfId="0" applyNumberFormat="1" applyFont="1" applyFill="1" applyBorder="1" applyAlignment="1">
      <alignment horizontal="center" vertical="top" wrapText="1"/>
    </xf>
    <xf numFmtId="164" fontId="6" fillId="2" borderId="10" xfId="0" applyNumberFormat="1" applyFont="1" applyFill="1" applyBorder="1" applyAlignment="1">
      <alignment horizontal="center" vertical="top" wrapText="1"/>
    </xf>
    <xf numFmtId="164" fontId="5" fillId="2" borderId="10" xfId="0" applyNumberFormat="1" applyFont="1" applyFill="1" applyBorder="1" applyAlignment="1">
      <alignment horizontal="center" vertical="top" wrapText="1"/>
    </xf>
    <xf numFmtId="0" fontId="8" fillId="2" borderId="1" xfId="0" applyFont="1" applyFill="1" applyBorder="1" applyAlignment="1">
      <alignment horizontal="center" vertical="top" wrapText="1"/>
    </xf>
    <xf numFmtId="0" fontId="6" fillId="2" borderId="2" xfId="0" applyFont="1" applyFill="1" applyBorder="1" applyAlignment="1">
      <alignment vertical="top" wrapText="1"/>
    </xf>
    <xf numFmtId="0" fontId="6" fillId="2" borderId="8" xfId="0" applyFont="1" applyFill="1" applyBorder="1" applyAlignment="1">
      <alignment horizontal="center" vertical="top" wrapText="1"/>
    </xf>
    <xf numFmtId="0" fontId="6" fillId="2" borderId="8" xfId="0" applyFont="1" applyFill="1" applyBorder="1" applyAlignment="1">
      <alignment vertical="top" wrapText="1"/>
    </xf>
    <xf numFmtId="0" fontId="6" fillId="2" borderId="23" xfId="0" applyFont="1" applyFill="1" applyBorder="1" applyAlignment="1">
      <alignment horizontal="center" vertical="top" wrapText="1"/>
    </xf>
    <xf numFmtId="0" fontId="6" fillId="2" borderId="0" xfId="0" applyFont="1" applyFill="1" applyAlignment="1">
      <alignment horizontal="center" vertical="top" wrapText="1"/>
    </xf>
    <xf numFmtId="0" fontId="6" fillId="2" borderId="2" xfId="0" applyFont="1" applyFill="1" applyBorder="1" applyAlignment="1">
      <alignment horizontal="left" vertical="top" wrapText="1"/>
    </xf>
    <xf numFmtId="0" fontId="6" fillId="2" borderId="2" xfId="0" applyFont="1" applyFill="1" applyBorder="1" applyAlignment="1">
      <alignment vertical="center" wrapText="1"/>
    </xf>
    <xf numFmtId="0" fontId="6" fillId="2" borderId="2" xfId="0" applyFont="1" applyFill="1" applyBorder="1" applyAlignment="1">
      <alignment horizontal="center" vertical="center" wrapText="1"/>
    </xf>
    <xf numFmtId="4" fontId="5" fillId="2" borderId="1"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wrapText="1"/>
    </xf>
    <xf numFmtId="0" fontId="3" fillId="2" borderId="0" xfId="0" applyFont="1" applyFill="1" applyAlignment="1">
      <alignment horizontal="center" vertical="center"/>
    </xf>
    <xf numFmtId="0" fontId="6" fillId="2" borderId="10" xfId="0" applyFont="1" applyFill="1" applyBorder="1" applyAlignment="1">
      <alignment horizontal="left" vertical="top" wrapText="1"/>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0" fontId="6" fillId="2" borderId="15" xfId="0" applyFont="1" applyFill="1" applyBorder="1" applyAlignment="1">
      <alignment horizontal="center" vertical="top" wrapText="1"/>
    </xf>
    <xf numFmtId="0" fontId="6" fillId="2" borderId="33" xfId="0" applyFont="1" applyFill="1" applyBorder="1" applyAlignment="1">
      <alignment vertical="top" wrapText="1"/>
    </xf>
    <xf numFmtId="0" fontId="6" fillId="2" borderId="32" xfId="0" applyFont="1" applyFill="1" applyBorder="1" applyAlignment="1">
      <alignment horizontal="center" vertical="top" wrapText="1"/>
    </xf>
    <xf numFmtId="4" fontId="5" fillId="2" borderId="10" xfId="0" applyNumberFormat="1" applyFont="1" applyFill="1" applyBorder="1" applyAlignment="1">
      <alignment horizontal="center" vertical="top" wrapText="1"/>
    </xf>
    <xf numFmtId="0" fontId="6" fillId="2" borderId="4" xfId="0" applyFont="1" applyFill="1" applyBorder="1" applyAlignment="1">
      <alignment vertical="top" wrapText="1"/>
    </xf>
    <xf numFmtId="0" fontId="6" fillId="2" borderId="5" xfId="0" applyFont="1" applyFill="1" applyBorder="1" applyAlignment="1">
      <alignment horizontal="center" vertical="top" wrapText="1"/>
    </xf>
    <xf numFmtId="0" fontId="6" fillId="2" borderId="21" xfId="0" applyFont="1" applyFill="1" applyBorder="1" applyAlignment="1">
      <alignment vertical="top" wrapText="1"/>
    </xf>
    <xf numFmtId="0" fontId="6" fillId="2" borderId="7" xfId="0" applyFont="1" applyFill="1" applyBorder="1" applyAlignment="1">
      <alignment horizontal="center" vertical="top" wrapText="1"/>
    </xf>
    <xf numFmtId="0" fontId="6" fillId="2" borderId="24" xfId="0" applyFont="1" applyFill="1" applyBorder="1" applyAlignment="1">
      <alignment horizontal="center" vertical="top" wrapText="1"/>
    </xf>
    <xf numFmtId="0" fontId="6" fillId="2" borderId="18" xfId="0" applyFont="1" applyFill="1" applyBorder="1" applyAlignment="1">
      <alignment horizontal="center" vertical="top" wrapText="1"/>
    </xf>
    <xf numFmtId="0" fontId="6" fillId="2" borderId="29" xfId="0" applyFont="1" applyFill="1" applyBorder="1" applyAlignment="1">
      <alignment horizontal="center" vertical="top" wrapText="1"/>
    </xf>
    <xf numFmtId="0" fontId="6" fillId="2" borderId="18" xfId="0" applyFont="1" applyFill="1" applyBorder="1" applyAlignment="1">
      <alignment vertical="top" wrapText="1"/>
    </xf>
    <xf numFmtId="3" fontId="6" fillId="2" borderId="18" xfId="0" applyNumberFormat="1" applyFont="1" applyFill="1" applyBorder="1" applyAlignment="1">
      <alignment horizontal="center" vertical="top" wrapText="1"/>
    </xf>
    <xf numFmtId="0" fontId="6" fillId="2" borderId="7" xfId="0" applyFont="1" applyFill="1" applyBorder="1" applyAlignment="1">
      <alignment vertical="top" wrapText="1"/>
    </xf>
    <xf numFmtId="0" fontId="6" fillId="2" borderId="3" xfId="0" applyFont="1" applyFill="1" applyBorder="1" applyAlignment="1">
      <alignment horizontal="center" vertical="top"/>
    </xf>
    <xf numFmtId="4" fontId="5" fillId="2" borderId="3" xfId="0" applyNumberFormat="1" applyFont="1" applyFill="1" applyBorder="1" applyAlignment="1">
      <alignment horizontal="center" vertical="top" wrapText="1"/>
    </xf>
    <xf numFmtId="0" fontId="6" fillId="2" borderId="22" xfId="0" applyFont="1" applyFill="1" applyBorder="1" applyAlignment="1">
      <alignment horizontal="center" vertical="top" wrapText="1"/>
    </xf>
    <xf numFmtId="0" fontId="6" fillId="2" borderId="1" xfId="0" applyFont="1" applyFill="1" applyBorder="1" applyAlignment="1">
      <alignment horizontal="center" vertical="top"/>
    </xf>
    <xf numFmtId="0" fontId="3" fillId="2" borderId="2" xfId="0" applyFont="1" applyFill="1" applyBorder="1" applyAlignment="1">
      <alignment horizontal="center" vertical="top" wrapText="1"/>
    </xf>
    <xf numFmtId="0" fontId="3" fillId="2" borderId="1" xfId="0" applyFont="1" applyFill="1" applyBorder="1" applyAlignment="1">
      <alignment horizontal="left" vertical="top" wrapText="1"/>
    </xf>
    <xf numFmtId="0" fontId="4" fillId="2" borderId="1" xfId="0" applyFont="1" applyFill="1" applyBorder="1" applyAlignment="1">
      <alignment horizontal="center" vertical="center"/>
    </xf>
    <xf numFmtId="0" fontId="3" fillId="2" borderId="3" xfId="0" applyFont="1" applyFill="1" applyBorder="1" applyAlignment="1">
      <alignment horizontal="center" vertical="top" wrapText="1"/>
    </xf>
    <xf numFmtId="0" fontId="8" fillId="2" borderId="2" xfId="0" applyFont="1" applyFill="1" applyBorder="1" applyAlignment="1">
      <alignment vertical="top" wrapText="1"/>
    </xf>
    <xf numFmtId="0" fontId="8" fillId="2" borderId="2" xfId="0" applyFont="1" applyFill="1" applyBorder="1" applyAlignment="1">
      <alignment horizontal="center" vertical="top" wrapText="1"/>
    </xf>
    <xf numFmtId="0" fontId="8" fillId="2" borderId="1" xfId="0" applyFont="1" applyFill="1" applyBorder="1" applyAlignment="1">
      <alignment horizontal="center" vertical="top"/>
    </xf>
    <xf numFmtId="0" fontId="8" fillId="2" borderId="3" xfId="0" applyFont="1" applyFill="1" applyBorder="1" applyAlignment="1">
      <alignment vertical="top" wrapText="1"/>
    </xf>
    <xf numFmtId="0" fontId="8" fillId="2" borderId="3" xfId="0" applyFont="1" applyFill="1" applyBorder="1" applyAlignment="1">
      <alignment horizontal="center" vertical="top" wrapText="1"/>
    </xf>
    <xf numFmtId="3" fontId="8" fillId="2" borderId="1" xfId="0" applyNumberFormat="1"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3" fontId="6" fillId="2" borderId="1" xfId="0" applyNumberFormat="1" applyFont="1" applyFill="1" applyBorder="1" applyAlignment="1">
      <alignment horizontal="center" vertical="top" wrapText="1"/>
    </xf>
    <xf numFmtId="0" fontId="9" fillId="2" borderId="0" xfId="0" applyFont="1" applyFill="1" applyAlignment="1">
      <alignment horizontal="center" vertical="center"/>
    </xf>
    <xf numFmtId="0" fontId="8" fillId="2" borderId="10" xfId="0" applyFont="1" applyFill="1" applyBorder="1" applyAlignment="1">
      <alignment horizontal="center" vertical="top" wrapText="1"/>
    </xf>
    <xf numFmtId="0" fontId="8" fillId="2" borderId="3" xfId="0" applyFont="1" applyFill="1" applyBorder="1" applyAlignment="1">
      <alignment horizontal="left" vertical="top" wrapText="1"/>
    </xf>
    <xf numFmtId="0" fontId="7" fillId="2" borderId="3" xfId="0" applyFont="1" applyFill="1" applyBorder="1" applyAlignment="1">
      <alignment horizontal="center" vertical="top" wrapText="1"/>
    </xf>
    <xf numFmtId="0" fontId="8" fillId="2" borderId="3" xfId="0" applyFont="1" applyFill="1" applyBorder="1" applyAlignment="1">
      <alignment horizontal="center" vertical="top"/>
    </xf>
    <xf numFmtId="164" fontId="8" fillId="2" borderId="3"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3" fontId="6" fillId="2" borderId="2" xfId="0" applyNumberFormat="1" applyFont="1" applyFill="1" applyBorder="1" applyAlignment="1">
      <alignment horizontal="center" vertical="top" wrapText="1"/>
    </xf>
    <xf numFmtId="0" fontId="6" fillId="2" borderId="3" xfId="0" applyFont="1" applyFill="1" applyBorder="1" applyAlignment="1">
      <alignment vertical="top" wrapText="1"/>
    </xf>
    <xf numFmtId="3" fontId="6" fillId="2" borderId="3" xfId="0" applyNumberFormat="1" applyFont="1" applyFill="1" applyBorder="1" applyAlignment="1">
      <alignment horizontal="center" vertical="top" wrapText="1"/>
    </xf>
    <xf numFmtId="0" fontId="9" fillId="2" borderId="1" xfId="0" applyFont="1" applyFill="1" applyBorder="1" applyAlignment="1">
      <alignment horizontal="center" vertical="top" wrapText="1"/>
    </xf>
    <xf numFmtId="3" fontId="8" fillId="2" borderId="2" xfId="0" applyNumberFormat="1" applyFont="1" applyFill="1" applyBorder="1" applyAlignment="1">
      <alignment horizontal="center" vertical="top" wrapText="1"/>
    </xf>
    <xf numFmtId="3" fontId="8" fillId="2" borderId="3" xfId="0" applyNumberFormat="1" applyFont="1" applyFill="1" applyBorder="1" applyAlignment="1">
      <alignment horizontal="center" vertical="top" wrapText="1"/>
    </xf>
    <xf numFmtId="166" fontId="6" fillId="2" borderId="1" xfId="0" applyNumberFormat="1" applyFont="1" applyFill="1" applyBorder="1" applyAlignment="1">
      <alignment horizontal="center" vertical="top" wrapText="1"/>
    </xf>
    <xf numFmtId="0" fontId="6" fillId="2" borderId="10" xfId="0" applyFont="1" applyFill="1" applyBorder="1" applyAlignment="1">
      <alignment vertical="top" wrapText="1"/>
    </xf>
    <xf numFmtId="0" fontId="6" fillId="2" borderId="0" xfId="0" applyFont="1" applyFill="1" applyAlignment="1">
      <alignment horizontal="center" vertical="center"/>
    </xf>
    <xf numFmtId="0" fontId="3" fillId="2" borderId="1" xfId="0" applyFont="1" applyFill="1" applyBorder="1" applyAlignment="1">
      <alignment horizontal="center" vertical="top" wrapText="1"/>
    </xf>
    <xf numFmtId="0" fontId="4" fillId="2" borderId="10" xfId="0" applyFont="1" applyFill="1" applyBorder="1" applyAlignment="1">
      <alignment horizontal="center" vertical="top" wrapText="1"/>
    </xf>
    <xf numFmtId="0" fontId="3" fillId="2" borderId="3" xfId="0" applyFont="1" applyFill="1" applyBorder="1" applyAlignment="1">
      <alignment horizontal="left" vertical="top"/>
    </xf>
    <xf numFmtId="2" fontId="5" fillId="2" borderId="1" xfId="0" applyNumberFormat="1" applyFont="1" applyFill="1" applyBorder="1" applyAlignment="1">
      <alignment horizontal="center" vertical="top" wrapText="1"/>
    </xf>
    <xf numFmtId="2" fontId="5" fillId="2" borderId="3" xfId="0" applyNumberFormat="1" applyFont="1" applyFill="1" applyBorder="1" applyAlignment="1">
      <alignment horizontal="center" vertical="top"/>
    </xf>
    <xf numFmtId="2" fontId="5" fillId="2" borderId="2" xfId="0" applyNumberFormat="1" applyFont="1" applyFill="1" applyBorder="1" applyAlignment="1">
      <alignment horizontal="center" vertical="top"/>
    </xf>
    <xf numFmtId="2" fontId="5" fillId="2" borderId="10" xfId="0" applyNumberFormat="1" applyFont="1" applyFill="1" applyBorder="1" applyAlignment="1">
      <alignment horizontal="center" vertical="top"/>
    </xf>
    <xf numFmtId="0" fontId="3" fillId="2" borderId="1" xfId="0" applyFont="1" applyFill="1" applyBorder="1" applyAlignment="1">
      <alignment horizontal="center" vertical="top"/>
    </xf>
    <xf numFmtId="0" fontId="3" fillId="2" borderId="3" xfId="0" applyFont="1" applyFill="1" applyBorder="1" applyAlignment="1">
      <alignment horizontal="center" vertical="top"/>
    </xf>
    <xf numFmtId="0" fontId="4" fillId="2" borderId="10" xfId="0" applyFont="1" applyFill="1" applyBorder="1" applyAlignment="1">
      <alignment horizontal="center" vertical="top"/>
    </xf>
    <xf numFmtId="0" fontId="6" fillId="2" borderId="0" xfId="0" applyFont="1" applyFill="1"/>
    <xf numFmtId="0" fontId="9" fillId="2" borderId="1" xfId="0" applyFont="1" applyFill="1" applyBorder="1" applyAlignment="1">
      <alignment horizontal="center" vertical="top"/>
    </xf>
    <xf numFmtId="0" fontId="3" fillId="2" borderId="1" xfId="0" applyFont="1" applyFill="1" applyBorder="1" applyAlignment="1">
      <alignment horizontal="center" vertical="center"/>
    </xf>
    <xf numFmtId="0" fontId="3" fillId="2" borderId="1" xfId="0" applyFont="1" applyFill="1" applyBorder="1"/>
    <xf numFmtId="0" fontId="3" fillId="2" borderId="36" xfId="0" applyFont="1" applyFill="1" applyBorder="1" applyAlignment="1">
      <alignment vertical="top" wrapText="1"/>
    </xf>
    <xf numFmtId="0" fontId="3" fillId="2" borderId="36" xfId="0" applyFont="1" applyFill="1" applyBorder="1" applyAlignment="1">
      <alignment horizontal="center" vertical="top" wrapText="1"/>
    </xf>
    <xf numFmtId="0" fontId="3" fillId="2" borderId="36" xfId="0" applyFont="1" applyFill="1" applyBorder="1" applyAlignment="1">
      <alignment horizontal="left" vertical="top"/>
    </xf>
    <xf numFmtId="0" fontId="3" fillId="2" borderId="36" xfId="0" applyFont="1" applyFill="1" applyBorder="1" applyAlignment="1">
      <alignment horizontal="center" vertical="top"/>
    </xf>
    <xf numFmtId="0" fontId="3" fillId="2" borderId="1" xfId="0" applyFont="1" applyFill="1" applyBorder="1" applyAlignment="1">
      <alignment horizontal="left" vertical="top"/>
    </xf>
    <xf numFmtId="0" fontId="6" fillId="2" borderId="37" xfId="0" applyFont="1" applyFill="1" applyBorder="1" applyAlignment="1">
      <alignment vertical="top" wrapText="1"/>
    </xf>
    <xf numFmtId="0" fontId="3" fillId="2" borderId="37" xfId="0" applyFont="1" applyFill="1" applyBorder="1" applyAlignment="1">
      <alignment horizontal="center" vertical="top" wrapText="1"/>
    </xf>
    <xf numFmtId="0" fontId="3" fillId="2" borderId="37" xfId="0" applyFont="1" applyFill="1" applyBorder="1" applyAlignment="1">
      <alignment horizontal="left" vertical="top"/>
    </xf>
    <xf numFmtId="0" fontId="3" fillId="2" borderId="37" xfId="0" applyFont="1" applyFill="1" applyBorder="1" applyAlignment="1">
      <alignment horizontal="center" vertical="top"/>
    </xf>
    <xf numFmtId="0" fontId="6" fillId="2" borderId="31" xfId="0" applyFont="1" applyFill="1" applyBorder="1" applyAlignment="1">
      <alignment vertical="top" wrapText="1"/>
    </xf>
    <xf numFmtId="0" fontId="3" fillId="2" borderId="31" xfId="0" applyFont="1" applyFill="1" applyBorder="1" applyAlignment="1">
      <alignment vertical="top" wrapText="1"/>
    </xf>
    <xf numFmtId="0" fontId="3" fillId="2" borderId="31" xfId="0" applyFont="1" applyFill="1" applyBorder="1" applyAlignment="1">
      <alignment vertical="top"/>
    </xf>
    <xf numFmtId="0" fontId="3" fillId="2" borderId="2" xfId="0" applyFont="1" applyFill="1" applyBorder="1" applyAlignment="1">
      <alignment horizontal="center" vertical="top"/>
    </xf>
    <xf numFmtId="0" fontId="3" fillId="2" borderId="3" xfId="0" applyFont="1" applyFill="1" applyBorder="1" applyAlignment="1">
      <alignment vertical="top" wrapText="1"/>
    </xf>
    <xf numFmtId="0" fontId="3" fillId="2" borderId="1" xfId="0" applyFont="1" applyFill="1" applyBorder="1" applyAlignment="1">
      <alignment vertical="top" wrapText="1"/>
    </xf>
    <xf numFmtId="1" fontId="6" fillId="2" borderId="1" xfId="0" applyNumberFormat="1" applyFont="1" applyFill="1" applyBorder="1" applyAlignment="1">
      <alignment horizontal="center" vertical="top" wrapText="1"/>
    </xf>
    <xf numFmtId="0" fontId="8" fillId="2" borderId="0" xfId="0" applyFont="1" applyFill="1" applyAlignment="1">
      <alignment horizontal="center" vertical="center"/>
    </xf>
    <xf numFmtId="4" fontId="8" fillId="2" borderId="1" xfId="0" applyNumberFormat="1" applyFont="1" applyFill="1" applyBorder="1" applyAlignment="1">
      <alignment horizontal="center" vertical="top" wrapText="1"/>
    </xf>
    <xf numFmtId="2" fontId="6" fillId="2" borderId="1" xfId="0" applyNumberFormat="1" applyFont="1" applyFill="1" applyBorder="1" applyAlignment="1">
      <alignment horizontal="center" vertical="top" wrapText="1"/>
    </xf>
    <xf numFmtId="0" fontId="6" fillId="2" borderId="6" xfId="0" applyFont="1" applyFill="1" applyBorder="1" applyAlignment="1">
      <alignment horizontal="center" vertical="top" wrapText="1"/>
    </xf>
    <xf numFmtId="0" fontId="6" fillId="2" borderId="42" xfId="0" applyFont="1" applyFill="1" applyBorder="1" applyAlignment="1">
      <alignment horizontal="center" vertical="top" wrapText="1"/>
    </xf>
    <xf numFmtId="3" fontId="6" fillId="2" borderId="23" xfId="0" applyNumberFormat="1" applyFont="1" applyFill="1" applyBorder="1" applyAlignment="1">
      <alignment horizontal="center" vertical="top" wrapText="1"/>
    </xf>
    <xf numFmtId="2" fontId="3" fillId="2" borderId="0" xfId="0" applyNumberFormat="1" applyFont="1" applyFill="1"/>
    <xf numFmtId="0" fontId="3" fillId="2" borderId="10" xfId="0" applyFont="1" applyFill="1" applyBorder="1" applyAlignment="1">
      <alignment horizontal="center" vertical="top"/>
    </xf>
    <xf numFmtId="2" fontId="7" fillId="2" borderId="2" xfId="0" applyNumberFormat="1" applyFont="1" applyFill="1" applyBorder="1" applyAlignment="1">
      <alignment horizontal="center" vertical="top"/>
    </xf>
    <xf numFmtId="0" fontId="11" fillId="2" borderId="10" xfId="0" applyFont="1" applyFill="1" applyBorder="1" applyAlignment="1">
      <alignment horizontal="center" vertical="top"/>
    </xf>
    <xf numFmtId="0" fontId="11" fillId="2" borderId="3" xfId="0" applyFont="1" applyFill="1" applyBorder="1" applyAlignment="1">
      <alignment horizontal="center" vertical="top"/>
    </xf>
    <xf numFmtId="0" fontId="4" fillId="2" borderId="2" xfId="0" applyFont="1" applyFill="1" applyBorder="1" applyAlignment="1">
      <alignment vertical="top" wrapText="1"/>
    </xf>
    <xf numFmtId="0" fontId="3" fillId="2" borderId="10" xfId="0" applyFont="1" applyFill="1" applyBorder="1" applyAlignment="1">
      <alignment vertical="top"/>
    </xf>
    <xf numFmtId="2" fontId="5" fillId="2" borderId="10" xfId="0" applyNumberFormat="1" applyFont="1" applyFill="1" applyBorder="1" applyAlignment="1">
      <alignment vertical="top"/>
    </xf>
    <xf numFmtId="0" fontId="3" fillId="2" borderId="3" xfId="0" applyFont="1" applyFill="1" applyBorder="1" applyAlignment="1">
      <alignment vertical="top"/>
    </xf>
    <xf numFmtId="2" fontId="5" fillId="2" borderId="3" xfId="0" applyNumberFormat="1" applyFont="1" applyFill="1" applyBorder="1" applyAlignment="1">
      <alignment vertical="top"/>
    </xf>
    <xf numFmtId="0" fontId="3" fillId="2" borderId="1" xfId="0" applyFont="1" applyFill="1" applyBorder="1" applyAlignment="1">
      <alignment horizontal="center" vertical="top" shrinkToFit="1"/>
    </xf>
    <xf numFmtId="0" fontId="3" fillId="2" borderId="0" xfId="0" applyFont="1" applyFill="1" applyAlignment="1">
      <alignment horizontal="center" vertical="top"/>
    </xf>
    <xf numFmtId="0" fontId="3" fillId="2" borderId="0" xfId="0" applyFont="1" applyFill="1" applyAlignment="1">
      <alignment horizontal="center"/>
    </xf>
    <xf numFmtId="0" fontId="3" fillId="2" borderId="0" xfId="0" applyFont="1" applyFill="1" applyAlignment="1">
      <alignment horizontal="left"/>
    </xf>
    <xf numFmtId="0" fontId="4" fillId="2" borderId="0" xfId="0" applyFont="1" applyFill="1"/>
    <xf numFmtId="164" fontId="4" fillId="2" borderId="0" xfId="0" applyNumberFormat="1" applyFont="1" applyFill="1"/>
    <xf numFmtId="0" fontId="6" fillId="2" borderId="0" xfId="0" applyFont="1" applyFill="1" applyAlignment="1">
      <alignment horizontal="left" vertical="top"/>
    </xf>
    <xf numFmtId="0" fontId="6" fillId="2" borderId="0" xfId="0" applyFont="1" applyFill="1" applyAlignment="1">
      <alignment horizontal="left" vertical="top" wrapText="1"/>
    </xf>
    <xf numFmtId="0" fontId="6" fillId="2" borderId="0" xfId="0" applyFont="1" applyFill="1" applyAlignment="1">
      <alignment vertical="top" wrapText="1"/>
    </xf>
    <xf numFmtId="3" fontId="6" fillId="2" borderId="0" xfId="0" applyNumberFormat="1" applyFont="1" applyFill="1" applyAlignment="1">
      <alignment horizontal="center" vertical="top" wrapText="1"/>
    </xf>
    <xf numFmtId="0" fontId="5" fillId="2" borderId="0" xfId="0" applyFont="1" applyFill="1" applyAlignment="1">
      <alignment horizontal="center" vertical="top" wrapText="1"/>
    </xf>
    <xf numFmtId="0" fontId="3" fillId="2" borderId="0" xfId="0" applyFont="1" applyFill="1" applyAlignment="1">
      <alignment horizontal="center" vertical="top" wrapText="1"/>
    </xf>
    <xf numFmtId="164" fontId="5" fillId="2" borderId="0" xfId="0" applyNumberFormat="1" applyFont="1" applyFill="1" applyAlignment="1">
      <alignment horizontal="center" vertical="top" wrapText="1"/>
    </xf>
    <xf numFmtId="4" fontId="5" fillId="2" borderId="0" xfId="0" applyNumberFormat="1" applyFont="1" applyFill="1" applyAlignment="1">
      <alignment horizontal="center" vertical="top" wrapText="1"/>
    </xf>
    <xf numFmtId="0" fontId="12" fillId="2" borderId="0" xfId="0" applyFont="1" applyFill="1" applyAlignment="1">
      <alignment horizontal="left" vertical="top"/>
    </xf>
    <xf numFmtId="3" fontId="5" fillId="2" borderId="0" xfId="0" applyNumberFormat="1" applyFont="1" applyFill="1" applyAlignment="1">
      <alignment horizontal="center" vertical="top" wrapText="1"/>
    </xf>
    <xf numFmtId="4" fontId="6" fillId="2" borderId="0" xfId="0" applyNumberFormat="1" applyFont="1" applyFill="1" applyAlignment="1">
      <alignment horizontal="center" vertical="top" wrapText="1"/>
    </xf>
    <xf numFmtId="0" fontId="6" fillId="2" borderId="0" xfId="0" applyFont="1" applyFill="1" applyAlignment="1">
      <alignment horizontal="center"/>
    </xf>
    <xf numFmtId="0" fontId="6" fillId="2" borderId="0" xfId="0" applyFont="1" applyFill="1" applyAlignment="1">
      <alignment horizontal="left"/>
    </xf>
    <xf numFmtId="0" fontId="6" fillId="2" borderId="0" xfId="0" applyFont="1" applyFill="1" applyAlignment="1">
      <alignment horizontal="center" vertical="top"/>
    </xf>
    <xf numFmtId="0" fontId="5" fillId="2" borderId="0" xfId="0" applyFont="1" applyFill="1"/>
    <xf numFmtId="164" fontId="5" fillId="2" borderId="0" xfId="0" applyNumberFormat="1" applyFont="1" applyFill="1"/>
    <xf numFmtId="0" fontId="5" fillId="2" borderId="0" xfId="0" applyFont="1" applyFill="1" applyAlignment="1">
      <alignment horizontal="center"/>
    </xf>
    <xf numFmtId="164" fontId="6" fillId="2" borderId="0" xfId="0" applyNumberFormat="1" applyFont="1" applyFill="1"/>
    <xf numFmtId="0" fontId="3" fillId="2" borderId="0" xfId="0" applyFont="1" applyFill="1" applyAlignment="1">
      <alignment horizontal="left" vertical="top"/>
    </xf>
    <xf numFmtId="164" fontId="3" fillId="2" borderId="0" xfId="0" applyNumberFormat="1" applyFont="1" applyFill="1"/>
    <xf numFmtId="0" fontId="6" fillId="2" borderId="2" xfId="0" applyFont="1" applyFill="1" applyBorder="1" applyAlignment="1">
      <alignment horizontal="center" vertical="top"/>
    </xf>
    <xf numFmtId="164" fontId="6" fillId="2" borderId="2" xfId="0" applyNumberFormat="1" applyFont="1" applyFill="1" applyBorder="1" applyAlignment="1">
      <alignment horizontal="center" vertical="top" wrapText="1"/>
    </xf>
    <xf numFmtId="0" fontId="4" fillId="2" borderId="1" xfId="0" applyFont="1" applyFill="1" applyBorder="1" applyAlignment="1">
      <alignment horizontal="center" vertical="top"/>
    </xf>
    <xf numFmtId="14" fontId="4" fillId="2" borderId="1" xfId="0" applyNumberFormat="1" applyFont="1" applyFill="1" applyBorder="1" applyAlignment="1">
      <alignment horizontal="center" vertical="top"/>
    </xf>
    <xf numFmtId="0" fontId="9" fillId="2" borderId="0" xfId="0" applyFont="1" applyFill="1"/>
    <xf numFmtId="0" fontId="18" fillId="2" borderId="0" xfId="0" applyFont="1" applyFill="1" applyAlignment="1">
      <alignment horizontal="center" vertical="top"/>
    </xf>
    <xf numFmtId="0" fontId="18" fillId="2" borderId="0" xfId="0" applyFont="1" applyFill="1" applyAlignment="1">
      <alignment horizontal="center"/>
    </xf>
    <xf numFmtId="0" fontId="18" fillId="2" borderId="0" xfId="0" applyFont="1" applyFill="1"/>
    <xf numFmtId="0" fontId="18" fillId="2" borderId="0" xfId="0" applyFont="1" applyFill="1" applyAlignment="1">
      <alignment horizontal="left"/>
    </xf>
    <xf numFmtId="0" fontId="19" fillId="2" borderId="0" xfId="0" applyFont="1" applyFill="1"/>
    <xf numFmtId="164" fontId="18" fillId="2" borderId="0" xfId="0" applyNumberFormat="1" applyFont="1" applyFill="1"/>
    <xf numFmtId="164" fontId="19" fillId="2" borderId="0" xfId="0" applyNumberFormat="1" applyFont="1" applyFill="1"/>
    <xf numFmtId="0" fontId="19" fillId="2" borderId="0" xfId="0" applyFont="1" applyFill="1" applyAlignment="1">
      <alignment horizontal="center"/>
    </xf>
    <xf numFmtId="0" fontId="7" fillId="2" borderId="1" xfId="0" applyFont="1" applyFill="1" applyBorder="1" applyAlignment="1">
      <alignment horizontal="center" vertical="top" wrapText="1"/>
    </xf>
    <xf numFmtId="0" fontId="7" fillId="2" borderId="10" xfId="0" applyFont="1" applyFill="1" applyBorder="1" applyAlignment="1">
      <alignment horizontal="center" vertical="top" wrapText="1"/>
    </xf>
    <xf numFmtId="4" fontId="7" fillId="2" borderId="1" xfId="0" applyNumberFormat="1" applyFont="1" applyFill="1" applyBorder="1" applyAlignment="1">
      <alignment horizontal="center" vertical="top" wrapText="1"/>
    </xf>
    <xf numFmtId="0" fontId="8" fillId="2" borderId="1" xfId="0" applyFont="1" applyFill="1" applyBorder="1" applyAlignment="1">
      <alignment horizontal="left" vertical="top" wrapText="1"/>
    </xf>
    <xf numFmtId="0" fontId="5" fillId="2" borderId="10" xfId="0" applyFont="1" applyFill="1" applyBorder="1" applyAlignment="1">
      <alignment horizontal="center" vertical="top"/>
    </xf>
    <xf numFmtId="164" fontId="7" fillId="2" borderId="1" xfId="0" applyNumberFormat="1" applyFont="1" applyFill="1" applyBorder="1" applyAlignment="1">
      <alignment horizontal="center" vertical="top" wrapText="1"/>
    </xf>
    <xf numFmtId="164" fontId="7" fillId="2" borderId="2" xfId="0" applyNumberFormat="1" applyFont="1" applyFill="1" applyBorder="1" applyAlignment="1">
      <alignment horizontal="center" vertical="top" wrapText="1"/>
    </xf>
    <xf numFmtId="164" fontId="8" fillId="2" borderId="1" xfId="0" applyNumberFormat="1" applyFont="1" applyFill="1" applyBorder="1" applyAlignment="1">
      <alignment horizontal="center" vertical="top" wrapText="1"/>
    </xf>
    <xf numFmtId="4" fontId="3" fillId="2" borderId="1" xfId="0" applyNumberFormat="1" applyFont="1" applyFill="1" applyBorder="1" applyAlignment="1">
      <alignment horizontal="center" vertical="top" wrapText="1"/>
    </xf>
    <xf numFmtId="4" fontId="4" fillId="2" borderId="1" xfId="0" applyNumberFormat="1" applyFont="1" applyFill="1" applyBorder="1" applyAlignment="1">
      <alignment horizontal="center" vertical="top" wrapText="1"/>
    </xf>
    <xf numFmtId="4" fontId="8" fillId="2" borderId="2" xfId="0" applyNumberFormat="1" applyFont="1" applyFill="1" applyBorder="1" applyAlignment="1">
      <alignment horizontal="center" vertical="top" wrapText="1"/>
    </xf>
    <xf numFmtId="0" fontId="6" fillId="5" borderId="1" xfId="0" applyFont="1" applyFill="1" applyBorder="1" applyAlignment="1">
      <alignment vertical="top" wrapText="1"/>
    </xf>
    <xf numFmtId="0" fontId="6" fillId="5" borderId="1" xfId="0" applyFont="1" applyFill="1" applyBorder="1" applyAlignment="1">
      <alignment horizontal="center" vertical="top" wrapText="1"/>
    </xf>
    <xf numFmtId="0" fontId="3" fillId="5" borderId="0" xfId="0" applyFont="1" applyFill="1"/>
    <xf numFmtId="3" fontId="6" fillId="5" borderId="1" xfId="0" applyNumberFormat="1" applyFont="1" applyFill="1" applyBorder="1" applyAlignment="1">
      <alignment horizontal="center" vertical="top" wrapText="1"/>
    </xf>
    <xf numFmtId="0" fontId="3" fillId="5" borderId="0" xfId="0" applyFont="1" applyFill="1" applyAlignment="1">
      <alignment horizontal="center" vertical="center"/>
    </xf>
    <xf numFmtId="0" fontId="6" fillId="5" borderId="0" xfId="0" applyFont="1" applyFill="1" applyAlignment="1">
      <alignment horizontal="center" vertical="center"/>
    </xf>
    <xf numFmtId="0" fontId="17" fillId="5" borderId="1" xfId="0" applyFont="1" applyFill="1" applyBorder="1" applyAlignment="1">
      <alignment vertical="top" wrapText="1"/>
    </xf>
    <xf numFmtId="0" fontId="17" fillId="5" borderId="1" xfId="0" applyFont="1" applyFill="1" applyBorder="1" applyAlignment="1">
      <alignment horizontal="center" vertical="top" wrapText="1"/>
    </xf>
    <xf numFmtId="0" fontId="18" fillId="5" borderId="0" xfId="0" applyFont="1" applyFill="1" applyAlignment="1">
      <alignment horizontal="center" vertical="center"/>
    </xf>
    <xf numFmtId="3" fontId="17" fillId="5" borderId="1" xfId="0" applyNumberFormat="1" applyFont="1" applyFill="1" applyBorder="1" applyAlignment="1">
      <alignment horizontal="center" vertical="top" wrapText="1"/>
    </xf>
    <xf numFmtId="0" fontId="6" fillId="5" borderId="2" xfId="0" applyFont="1" applyFill="1" applyBorder="1" applyAlignment="1">
      <alignment vertical="top" wrapText="1"/>
    </xf>
    <xf numFmtId="0" fontId="6" fillId="5" borderId="2" xfId="0" applyFont="1" applyFill="1" applyBorder="1" applyAlignment="1">
      <alignment horizontal="center" vertical="top" wrapText="1"/>
    </xf>
    <xf numFmtId="4" fontId="6" fillId="2" borderId="2" xfId="0" applyNumberFormat="1" applyFont="1" applyFill="1" applyBorder="1" applyAlignment="1">
      <alignment horizontal="center" vertical="top" wrapText="1"/>
    </xf>
    <xf numFmtId="2" fontId="7" fillId="2" borderId="10" xfId="0" applyNumberFormat="1" applyFont="1" applyFill="1" applyBorder="1" applyAlignment="1">
      <alignment horizontal="center" vertical="top"/>
    </xf>
    <xf numFmtId="0" fontId="7" fillId="2" borderId="10" xfId="0" applyFont="1" applyFill="1" applyBorder="1" applyAlignment="1">
      <alignment horizontal="center" vertical="top"/>
    </xf>
    <xf numFmtId="4" fontId="6" fillId="2" borderId="1" xfId="0" applyNumberFormat="1" applyFont="1" applyFill="1" applyBorder="1" applyAlignment="1">
      <alignment horizontal="center" vertical="top" wrapText="1"/>
    </xf>
    <xf numFmtId="0" fontId="11" fillId="2" borderId="10" xfId="0" applyFont="1" applyFill="1" applyBorder="1" applyAlignment="1">
      <alignment horizontal="center" vertical="top" wrapText="1"/>
    </xf>
    <xf numFmtId="0" fontId="9" fillId="2" borderId="10" xfId="0" applyFont="1" applyFill="1" applyBorder="1" applyAlignment="1">
      <alignment horizontal="center" vertical="top"/>
    </xf>
    <xf numFmtId="0" fontId="3" fillId="2" borderId="2" xfId="0" applyFont="1" applyFill="1" applyBorder="1" applyAlignment="1">
      <alignment horizontal="left" vertical="top"/>
    </xf>
    <xf numFmtId="2" fontId="5" fillId="2" borderId="31" xfId="0" applyNumberFormat="1" applyFont="1" applyFill="1" applyBorder="1" applyAlignment="1">
      <alignment horizontal="center" vertical="top"/>
    </xf>
    <xf numFmtId="0" fontId="5" fillId="2" borderId="2" xfId="0" applyFont="1" applyFill="1" applyBorder="1" applyAlignment="1">
      <alignment vertical="top" wrapText="1"/>
    </xf>
    <xf numFmtId="0" fontId="8" fillId="2" borderId="23" xfId="0" applyFont="1" applyFill="1" applyBorder="1" applyAlignment="1">
      <alignment horizontal="center" vertical="top" wrapText="1"/>
    </xf>
    <xf numFmtId="0" fontId="8" fillId="2" borderId="5" xfId="0" applyFont="1" applyFill="1" applyBorder="1" applyAlignment="1">
      <alignment horizontal="center" vertical="top" wrapText="1"/>
    </xf>
    <xf numFmtId="0" fontId="17" fillId="2" borderId="1" xfId="0" applyFont="1" applyFill="1" applyBorder="1" applyAlignment="1">
      <alignment horizontal="center" vertical="center" wrapText="1"/>
    </xf>
    <xf numFmtId="164" fontId="17" fillId="2" borderId="1" xfId="0" applyNumberFormat="1" applyFont="1" applyFill="1" applyBorder="1" applyAlignment="1">
      <alignment horizontal="center" vertical="center" wrapText="1"/>
    </xf>
    <xf numFmtId="0" fontId="8" fillId="2" borderId="23" xfId="0" applyFont="1" applyFill="1" applyBorder="1" applyAlignment="1">
      <alignment horizontal="center" vertical="top"/>
    </xf>
    <xf numFmtId="0" fontId="8" fillId="4" borderId="37" xfId="0" applyFont="1" applyFill="1" applyBorder="1" applyAlignment="1">
      <alignment horizontal="left" vertical="top" wrapText="1"/>
    </xf>
    <xf numFmtId="0" fontId="8" fillId="2" borderId="37" xfId="0" applyFont="1" applyFill="1" applyBorder="1" applyAlignment="1">
      <alignment horizontal="left" vertical="top"/>
    </xf>
    <xf numFmtId="0" fontId="9" fillId="2" borderId="43" xfId="0" applyFont="1" applyFill="1" applyBorder="1" applyAlignment="1">
      <alignment horizontal="center" vertical="top"/>
    </xf>
    <xf numFmtId="0" fontId="6" fillId="2" borderId="23" xfId="0" applyFont="1" applyFill="1" applyBorder="1" applyAlignment="1">
      <alignment horizontal="center" vertical="top"/>
    </xf>
    <xf numFmtId="0" fontId="6" fillId="4" borderId="37" xfId="0" applyFont="1" applyFill="1" applyBorder="1" applyAlignment="1">
      <alignment horizontal="left" vertical="top" wrapText="1"/>
    </xf>
    <xf numFmtId="0" fontId="6" fillId="2" borderId="37" xfId="0" applyFont="1" applyFill="1" applyBorder="1" applyAlignment="1">
      <alignment horizontal="left" vertical="top"/>
    </xf>
    <xf numFmtId="0" fontId="3" fillId="2" borderId="43" xfId="0" applyFont="1" applyFill="1" applyBorder="1" applyAlignment="1">
      <alignment horizontal="center" vertical="top"/>
    </xf>
    <xf numFmtId="0" fontId="6" fillId="4" borderId="2" xfId="0" applyFont="1" applyFill="1" applyBorder="1" applyAlignment="1">
      <alignment horizontal="center" vertical="top"/>
    </xf>
    <xf numFmtId="0" fontId="6" fillId="4" borderId="10" xfId="0" applyFont="1" applyFill="1" applyBorder="1" applyAlignment="1">
      <alignment horizontal="center" vertical="top"/>
    </xf>
    <xf numFmtId="0" fontId="6" fillId="4" borderId="3" xfId="0" applyFont="1" applyFill="1" applyBorder="1" applyAlignment="1">
      <alignment horizontal="center" vertical="top"/>
    </xf>
    <xf numFmtId="0" fontId="3" fillId="4" borderId="2" xfId="0" applyFont="1" applyFill="1" applyBorder="1" applyAlignment="1">
      <alignment horizontal="center" vertical="top" wrapText="1"/>
    </xf>
    <xf numFmtId="0" fontId="3" fillId="4" borderId="10" xfId="0" applyFont="1" applyFill="1" applyBorder="1" applyAlignment="1">
      <alignment horizontal="center" vertical="top" wrapText="1"/>
    </xf>
    <xf numFmtId="0" fontId="3" fillId="4" borderId="3" xfId="0" applyFont="1" applyFill="1" applyBorder="1" applyAlignment="1">
      <alignment horizontal="center" vertical="top" wrapText="1"/>
    </xf>
    <xf numFmtId="0" fontId="6" fillId="2" borderId="2" xfId="0" applyFont="1" applyFill="1" applyBorder="1" applyAlignment="1">
      <alignment horizontal="center" vertical="top" wrapText="1"/>
    </xf>
    <xf numFmtId="0" fontId="6" fillId="2" borderId="10" xfId="0" applyFont="1" applyFill="1" applyBorder="1" applyAlignment="1">
      <alignment horizontal="center" vertical="top" wrapText="1"/>
    </xf>
    <xf numFmtId="0" fontId="6" fillId="2" borderId="3" xfId="0" applyFont="1" applyFill="1" applyBorder="1" applyAlignment="1">
      <alignment horizontal="center" vertical="top" wrapText="1"/>
    </xf>
    <xf numFmtId="0" fontId="3" fillId="2" borderId="2" xfId="0" applyFont="1" applyFill="1" applyBorder="1" applyAlignment="1">
      <alignment horizontal="center" vertical="top" wrapText="1"/>
    </xf>
    <xf numFmtId="0" fontId="3" fillId="2" borderId="10" xfId="0" applyFont="1" applyFill="1" applyBorder="1" applyAlignment="1">
      <alignment horizontal="center" vertical="top" wrapText="1"/>
    </xf>
    <xf numFmtId="0" fontId="3" fillId="2" borderId="3" xfId="0" applyFont="1" applyFill="1" applyBorder="1" applyAlignment="1">
      <alignment horizontal="center" vertical="top" wrapText="1"/>
    </xf>
    <xf numFmtId="0" fontId="5" fillId="2" borderId="2" xfId="0" applyFont="1" applyFill="1" applyBorder="1" applyAlignment="1">
      <alignment horizontal="center" vertical="top" wrapText="1"/>
    </xf>
    <xf numFmtId="0" fontId="5" fillId="2" borderId="10" xfId="0" applyFont="1" applyFill="1" applyBorder="1" applyAlignment="1">
      <alignment horizontal="center" vertical="top" wrapText="1"/>
    </xf>
    <xf numFmtId="0" fontId="5" fillId="2" borderId="3" xfId="0" applyFont="1" applyFill="1" applyBorder="1" applyAlignment="1">
      <alignment horizontal="center" vertical="top" wrapText="1"/>
    </xf>
    <xf numFmtId="0" fontId="6" fillId="2" borderId="5" xfId="0" applyFont="1" applyFill="1" applyBorder="1" applyAlignment="1">
      <alignment horizontal="center" vertical="top" wrapText="1"/>
    </xf>
    <xf numFmtId="0" fontId="6" fillId="2" borderId="17" xfId="0" applyFont="1" applyFill="1" applyBorder="1" applyAlignment="1">
      <alignment horizontal="center" vertical="top" wrapText="1"/>
    </xf>
    <xf numFmtId="0" fontId="6" fillId="2" borderId="32" xfId="0" applyFont="1" applyFill="1" applyBorder="1" applyAlignment="1">
      <alignment horizontal="center" vertical="top" wrapText="1"/>
    </xf>
    <xf numFmtId="2" fontId="6" fillId="2" borderId="2" xfId="0" applyNumberFormat="1" applyFont="1" applyFill="1" applyBorder="1" applyAlignment="1">
      <alignment horizontal="center" vertical="top" wrapText="1"/>
    </xf>
    <xf numFmtId="2" fontId="6" fillId="2" borderId="10" xfId="0" applyNumberFormat="1" applyFont="1" applyFill="1" applyBorder="1" applyAlignment="1">
      <alignment horizontal="center" vertical="top" wrapText="1"/>
    </xf>
    <xf numFmtId="2" fontId="6" fillId="2" borderId="3" xfId="0" applyNumberFormat="1" applyFont="1" applyFill="1" applyBorder="1" applyAlignment="1">
      <alignment horizontal="center" vertical="top" wrapText="1"/>
    </xf>
    <xf numFmtId="2" fontId="4" fillId="4" borderId="2" xfId="0" applyNumberFormat="1" applyFont="1" applyFill="1" applyBorder="1" applyAlignment="1">
      <alignment horizontal="center" vertical="top"/>
    </xf>
    <xf numFmtId="2" fontId="4" fillId="4" borderId="10" xfId="0" applyNumberFormat="1" applyFont="1" applyFill="1" applyBorder="1" applyAlignment="1">
      <alignment horizontal="center" vertical="top"/>
    </xf>
    <xf numFmtId="2" fontId="4" fillId="4" borderId="3" xfId="0" applyNumberFormat="1" applyFont="1" applyFill="1" applyBorder="1" applyAlignment="1">
      <alignment horizontal="center" vertical="top"/>
    </xf>
    <xf numFmtId="2" fontId="5" fillId="2" borderId="2" xfId="0" applyNumberFormat="1" applyFont="1" applyFill="1" applyBorder="1" applyAlignment="1">
      <alignment horizontal="center" vertical="top" wrapText="1"/>
    </xf>
    <xf numFmtId="2" fontId="5" fillId="2" borderId="10" xfId="0" applyNumberFormat="1" applyFont="1" applyFill="1" applyBorder="1" applyAlignment="1">
      <alignment horizontal="center" vertical="top" wrapText="1"/>
    </xf>
    <xf numFmtId="2" fontId="5" fillId="2" borderId="3" xfId="0" applyNumberFormat="1" applyFont="1" applyFill="1" applyBorder="1" applyAlignment="1">
      <alignment horizontal="center" vertical="top" wrapText="1"/>
    </xf>
    <xf numFmtId="0" fontId="4" fillId="4" borderId="1" xfId="0" applyFont="1" applyFill="1" applyBorder="1" applyAlignment="1">
      <alignment horizontal="center" vertical="top"/>
    </xf>
    <xf numFmtId="0" fontId="5" fillId="2" borderId="1" xfId="0" applyFont="1" applyFill="1" applyBorder="1" applyAlignment="1">
      <alignment horizontal="center"/>
    </xf>
    <xf numFmtId="14" fontId="4" fillId="4" borderId="1" xfId="0" applyNumberFormat="1" applyFont="1" applyFill="1" applyBorder="1" applyAlignment="1">
      <alignment horizontal="center" vertical="top"/>
    </xf>
    <xf numFmtId="0" fontId="6" fillId="2" borderId="2" xfId="0" applyFont="1" applyFill="1" applyBorder="1" applyAlignment="1">
      <alignment horizontal="left" vertical="top" wrapText="1"/>
    </xf>
    <xf numFmtId="0" fontId="6" fillId="2" borderId="10" xfId="0" applyFont="1" applyFill="1" applyBorder="1" applyAlignment="1">
      <alignment horizontal="left" vertical="top" wrapText="1"/>
    </xf>
    <xf numFmtId="0" fontId="6" fillId="2" borderId="3" xfId="0" applyFont="1" applyFill="1" applyBorder="1" applyAlignment="1">
      <alignment horizontal="left" vertical="top" wrapText="1"/>
    </xf>
    <xf numFmtId="0" fontId="6" fillId="2" borderId="2" xfId="0" applyFont="1" applyFill="1" applyBorder="1" applyAlignment="1">
      <alignment horizontal="center" vertical="top"/>
    </xf>
    <xf numFmtId="0" fontId="6" fillId="2" borderId="10" xfId="0" applyFont="1" applyFill="1" applyBorder="1" applyAlignment="1">
      <alignment horizontal="center" vertical="top"/>
    </xf>
    <xf numFmtId="0" fontId="6" fillId="2" borderId="3" xfId="0" applyFont="1" applyFill="1" applyBorder="1" applyAlignment="1">
      <alignment horizontal="center" vertical="top"/>
    </xf>
    <xf numFmtId="164" fontId="6" fillId="2" borderId="2" xfId="0" applyNumberFormat="1" applyFont="1" applyFill="1" applyBorder="1" applyAlignment="1">
      <alignment horizontal="center" vertical="top" wrapText="1"/>
    </xf>
    <xf numFmtId="164" fontId="6" fillId="2" borderId="10" xfId="0" applyNumberFormat="1" applyFont="1" applyFill="1" applyBorder="1" applyAlignment="1">
      <alignment horizontal="center" vertical="top" wrapText="1"/>
    </xf>
    <xf numFmtId="164" fontId="6" fillId="2" borderId="3" xfId="0" applyNumberFormat="1" applyFont="1" applyFill="1" applyBorder="1" applyAlignment="1">
      <alignment horizontal="center" vertical="top" wrapText="1"/>
    </xf>
    <xf numFmtId="164" fontId="5" fillId="2" borderId="2" xfId="0" applyNumberFormat="1" applyFont="1" applyFill="1" applyBorder="1" applyAlignment="1">
      <alignment horizontal="center" vertical="top" wrapText="1"/>
    </xf>
    <xf numFmtId="164" fontId="5" fillId="2" borderId="10" xfId="0" applyNumberFormat="1" applyFont="1" applyFill="1" applyBorder="1" applyAlignment="1">
      <alignment horizontal="center" vertical="top" wrapText="1"/>
    </xf>
    <xf numFmtId="164" fontId="5" fillId="2" borderId="3"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wrapText="1"/>
    </xf>
    <xf numFmtId="4" fontId="5" fillId="2" borderId="10" xfId="0" applyNumberFormat="1" applyFont="1" applyFill="1" applyBorder="1" applyAlignment="1">
      <alignment horizontal="center" vertical="top" wrapText="1"/>
    </xf>
    <xf numFmtId="4" fontId="5" fillId="2" borderId="3" xfId="0" applyNumberFormat="1" applyFont="1" applyFill="1" applyBorder="1" applyAlignment="1">
      <alignment horizontal="center" vertical="top" wrapText="1"/>
    </xf>
    <xf numFmtId="0" fontId="6" fillId="4" borderId="1" xfId="0" applyFont="1" applyFill="1" applyBorder="1" applyAlignment="1">
      <alignment horizontal="center" vertical="top"/>
    </xf>
    <xf numFmtId="0" fontId="3" fillId="4" borderId="1" xfId="0" applyFont="1" applyFill="1" applyBorder="1" applyAlignment="1">
      <alignment horizontal="center" vertical="top" wrapText="1"/>
    </xf>
    <xf numFmtId="0" fontId="6" fillId="2" borderId="1" xfId="0" applyFont="1" applyFill="1" applyBorder="1" applyAlignment="1">
      <alignment horizontal="center"/>
    </xf>
    <xf numFmtId="0" fontId="3" fillId="4" borderId="1" xfId="0" applyFont="1" applyFill="1" applyBorder="1" applyAlignment="1">
      <alignment horizontal="center" vertical="top"/>
    </xf>
    <xf numFmtId="0" fontId="6" fillId="2" borderId="1" xfId="0" applyFont="1" applyFill="1" applyBorder="1"/>
    <xf numFmtId="0" fontId="3" fillId="2" borderId="1" xfId="0" applyFont="1" applyFill="1" applyBorder="1" applyAlignment="1">
      <alignment horizontal="center" vertical="top" wrapText="1"/>
    </xf>
    <xf numFmtId="0" fontId="3" fillId="4" borderId="1" xfId="0" applyFont="1" applyFill="1" applyBorder="1" applyAlignment="1">
      <alignment horizontal="left" vertical="top" wrapText="1"/>
    </xf>
    <xf numFmtId="0" fontId="6" fillId="2" borderId="1" xfId="0" applyFont="1" applyFill="1" applyBorder="1" applyAlignment="1">
      <alignment horizontal="left" vertical="top" wrapText="1"/>
    </xf>
    <xf numFmtId="0" fontId="3" fillId="2" borderId="1" xfId="0" applyFont="1" applyFill="1" applyBorder="1" applyAlignment="1">
      <alignment horizontal="left" vertical="top" wrapText="1"/>
    </xf>
    <xf numFmtId="0" fontId="5" fillId="2" borderId="1" xfId="0" applyFont="1" applyFill="1" applyBorder="1" applyAlignment="1">
      <alignment horizontal="left" vertical="top" wrapText="1"/>
    </xf>
    <xf numFmtId="0" fontId="6" fillId="2" borderId="1" xfId="0" applyFont="1" applyFill="1" applyBorder="1" applyAlignment="1">
      <alignment horizontal="center" vertical="top" wrapText="1"/>
    </xf>
    <xf numFmtId="0" fontId="5" fillId="2" borderId="1" xfId="0" applyFont="1" applyFill="1" applyBorder="1" applyAlignment="1">
      <alignment horizontal="center" vertical="top" wrapText="1"/>
    </xf>
    <xf numFmtId="2" fontId="6" fillId="2" borderId="1" xfId="0" applyNumberFormat="1" applyFont="1" applyFill="1" applyBorder="1" applyAlignment="1">
      <alignment horizontal="center" vertical="top" wrapText="1"/>
    </xf>
    <xf numFmtId="2" fontId="4" fillId="4" borderId="1" xfId="0" applyNumberFormat="1" applyFont="1" applyFill="1" applyBorder="1" applyAlignment="1">
      <alignment horizontal="left" vertical="top"/>
    </xf>
    <xf numFmtId="0" fontId="5" fillId="2" borderId="1" xfId="0" applyFont="1" applyFill="1" applyBorder="1"/>
    <xf numFmtId="2" fontId="5" fillId="2" borderId="1" xfId="0" applyNumberFormat="1" applyFont="1" applyFill="1" applyBorder="1" applyAlignment="1">
      <alignment horizontal="center" vertical="top" wrapText="1"/>
    </xf>
    <xf numFmtId="0" fontId="6" fillId="2" borderId="30" xfId="0" applyFont="1" applyFill="1" applyBorder="1" applyAlignment="1">
      <alignment horizontal="left" vertical="top" wrapText="1"/>
    </xf>
    <xf numFmtId="0" fontId="6" fillId="2" borderId="30" xfId="0" applyFont="1" applyFill="1" applyBorder="1" applyAlignment="1">
      <alignment horizontal="center" vertical="top" wrapText="1"/>
    </xf>
    <xf numFmtId="0" fontId="5" fillId="2" borderId="30" xfId="0" applyFont="1" applyFill="1" applyBorder="1" applyAlignment="1">
      <alignment horizontal="center" vertical="top" wrapText="1"/>
    </xf>
    <xf numFmtId="164" fontId="5" fillId="2" borderId="1" xfId="0" applyNumberFormat="1" applyFont="1" applyFill="1" applyBorder="1" applyAlignment="1">
      <alignment horizontal="center" vertical="top" wrapText="1"/>
    </xf>
    <xf numFmtId="0" fontId="7" fillId="2" borderId="1" xfId="0" applyFont="1" applyFill="1" applyBorder="1" applyAlignment="1">
      <alignment horizontal="center" vertical="top" wrapText="1"/>
    </xf>
    <xf numFmtId="164" fontId="6" fillId="2" borderId="1" xfId="0" applyNumberFormat="1" applyFont="1" applyFill="1" applyBorder="1" applyAlignment="1">
      <alignment horizontal="center" vertical="top" wrapText="1"/>
    </xf>
    <xf numFmtId="0" fontId="8" fillId="2" borderId="2" xfId="0" applyFont="1" applyFill="1" applyBorder="1" applyAlignment="1">
      <alignment horizontal="center" vertical="top" wrapText="1"/>
    </xf>
    <xf numFmtId="0" fontId="8" fillId="2" borderId="10" xfId="0" applyFont="1" applyFill="1" applyBorder="1" applyAlignment="1">
      <alignment horizontal="center" vertical="top" wrapText="1"/>
    </xf>
    <xf numFmtId="0" fontId="8" fillId="2" borderId="3" xfId="0" applyFont="1" applyFill="1" applyBorder="1" applyAlignment="1">
      <alignment horizontal="center" vertical="top" wrapText="1"/>
    </xf>
    <xf numFmtId="0" fontId="8" fillId="2" borderId="2" xfId="0" applyFont="1" applyFill="1" applyBorder="1" applyAlignment="1">
      <alignment horizontal="center" vertical="top"/>
    </xf>
    <xf numFmtId="0" fontId="8" fillId="2" borderId="10" xfId="0" applyFont="1" applyFill="1" applyBorder="1" applyAlignment="1">
      <alignment horizontal="center" vertical="top"/>
    </xf>
    <xf numFmtId="0" fontId="8" fillId="2" borderId="3" xfId="0" applyFont="1" applyFill="1" applyBorder="1" applyAlignment="1">
      <alignment horizontal="center" vertical="top"/>
    </xf>
    <xf numFmtId="0" fontId="6" fillId="2" borderId="2" xfId="0" applyFont="1" applyFill="1" applyBorder="1" applyAlignment="1">
      <alignment horizontal="center" vertical="top" wrapText="1" shrinkToFit="1"/>
    </xf>
    <xf numFmtId="0" fontId="6" fillId="2" borderId="10" xfId="0" applyFont="1" applyFill="1" applyBorder="1" applyAlignment="1">
      <alignment horizontal="center" vertical="top" wrapText="1" shrinkToFit="1"/>
    </xf>
    <xf numFmtId="0" fontId="6" fillId="2" borderId="3" xfId="0" applyFont="1" applyFill="1" applyBorder="1" applyAlignment="1">
      <alignment horizontal="center" vertical="top" wrapText="1" shrinkToFit="1"/>
    </xf>
    <xf numFmtId="0" fontId="6" fillId="2" borderId="2" xfId="0" applyFont="1" applyFill="1" applyBorder="1" applyAlignment="1">
      <alignment horizontal="left" vertical="top" shrinkToFit="1"/>
    </xf>
    <xf numFmtId="0" fontId="6" fillId="2" borderId="10" xfId="0" applyFont="1" applyFill="1" applyBorder="1" applyAlignment="1">
      <alignment horizontal="left" vertical="top" shrinkToFit="1"/>
    </xf>
    <xf numFmtId="0" fontId="6" fillId="2" borderId="3" xfId="0" applyFont="1" applyFill="1" applyBorder="1" applyAlignment="1">
      <alignment horizontal="left" vertical="top" shrinkToFit="1"/>
    </xf>
    <xf numFmtId="4" fontId="5" fillId="2" borderId="1" xfId="0" applyNumberFormat="1" applyFont="1" applyFill="1" applyBorder="1" applyAlignment="1">
      <alignment horizontal="center" vertical="top" wrapText="1"/>
    </xf>
    <xf numFmtId="0" fontId="6" fillId="2" borderId="1" xfId="0" applyFont="1" applyFill="1" applyBorder="1" applyAlignment="1">
      <alignment horizontal="center" vertical="top"/>
    </xf>
    <xf numFmtId="4" fontId="3" fillId="2" borderId="1" xfId="0" applyNumberFormat="1" applyFont="1" applyFill="1" applyBorder="1" applyAlignment="1">
      <alignment horizontal="center" vertical="top" wrapText="1"/>
    </xf>
    <xf numFmtId="2" fontId="8" fillId="2" borderId="1" xfId="0" applyNumberFormat="1" applyFont="1" applyFill="1" applyBorder="1" applyAlignment="1">
      <alignment horizontal="center" vertical="top" wrapText="1"/>
    </xf>
    <xf numFmtId="0" fontId="8" fillId="2" borderId="1" xfId="0" applyFont="1" applyFill="1" applyBorder="1" applyAlignment="1">
      <alignment horizontal="center" vertical="top" wrapText="1"/>
    </xf>
    <xf numFmtId="0" fontId="4" fillId="2" borderId="1" xfId="0" applyFont="1" applyFill="1" applyBorder="1" applyAlignment="1">
      <alignment horizontal="center" vertical="top" wrapText="1"/>
    </xf>
    <xf numFmtId="0" fontId="3" fillId="2" borderId="2" xfId="0" applyFont="1" applyFill="1" applyBorder="1" applyAlignment="1">
      <alignment horizontal="left" vertical="top" wrapText="1"/>
    </xf>
    <xf numFmtId="0" fontId="5" fillId="2" borderId="2" xfId="0" applyFont="1" applyFill="1" applyBorder="1" applyAlignment="1">
      <alignment horizontal="left" vertical="top" wrapText="1"/>
    </xf>
    <xf numFmtId="14" fontId="4" fillId="2" borderId="2" xfId="0" applyNumberFormat="1" applyFont="1" applyFill="1" applyBorder="1" applyAlignment="1">
      <alignment horizontal="center" vertical="top"/>
    </xf>
    <xf numFmtId="14" fontId="4" fillId="2" borderId="10" xfId="0" applyNumberFormat="1" applyFont="1" applyFill="1" applyBorder="1" applyAlignment="1">
      <alignment horizontal="center" vertical="top"/>
    </xf>
    <xf numFmtId="14" fontId="4" fillId="2" borderId="3" xfId="0" applyNumberFormat="1" applyFont="1" applyFill="1" applyBorder="1" applyAlignment="1">
      <alignment horizontal="center" vertical="top"/>
    </xf>
    <xf numFmtId="2" fontId="5" fillId="2" borderId="2" xfId="0" applyNumberFormat="1" applyFont="1" applyFill="1" applyBorder="1" applyAlignment="1">
      <alignment horizontal="center" vertical="top"/>
    </xf>
    <xf numFmtId="2" fontId="5" fillId="2" borderId="10" xfId="0" applyNumberFormat="1" applyFont="1" applyFill="1" applyBorder="1" applyAlignment="1">
      <alignment horizontal="center" vertical="top"/>
    </xf>
    <xf numFmtId="2" fontId="5" fillId="2" borderId="3" xfId="0" applyNumberFormat="1" applyFont="1" applyFill="1" applyBorder="1" applyAlignment="1">
      <alignment horizontal="center" vertical="top"/>
    </xf>
    <xf numFmtId="2" fontId="7" fillId="2" borderId="2" xfId="0" applyNumberFormat="1" applyFont="1" applyFill="1" applyBorder="1" applyAlignment="1">
      <alignment horizontal="center" vertical="top"/>
    </xf>
    <xf numFmtId="2" fontId="7" fillId="2" borderId="10" xfId="0" applyNumberFormat="1" applyFont="1" applyFill="1" applyBorder="1" applyAlignment="1">
      <alignment horizontal="center" vertical="top"/>
    </xf>
    <xf numFmtId="2" fontId="7" fillId="2" borderId="3" xfId="0" applyNumberFormat="1" applyFont="1" applyFill="1" applyBorder="1" applyAlignment="1">
      <alignment horizontal="center" vertical="top"/>
    </xf>
    <xf numFmtId="2" fontId="7" fillId="2" borderId="2" xfId="0" applyNumberFormat="1" applyFont="1" applyFill="1" applyBorder="1" applyAlignment="1">
      <alignment horizontal="center" vertical="top" wrapText="1"/>
    </xf>
    <xf numFmtId="2" fontId="7" fillId="2" borderId="10" xfId="0" applyNumberFormat="1" applyFont="1" applyFill="1" applyBorder="1" applyAlignment="1">
      <alignment horizontal="center" vertical="top" wrapText="1"/>
    </xf>
    <xf numFmtId="2" fontId="7" fillId="2" borderId="3" xfId="0" applyNumberFormat="1" applyFont="1" applyFill="1" applyBorder="1" applyAlignment="1">
      <alignment horizontal="center" vertical="top" wrapText="1"/>
    </xf>
    <xf numFmtId="0" fontId="9" fillId="2" borderId="1" xfId="0" applyFont="1" applyFill="1" applyBorder="1" applyAlignment="1">
      <alignment horizontal="center" vertical="top" wrapText="1"/>
    </xf>
    <xf numFmtId="0" fontId="8" fillId="2" borderId="1" xfId="0" applyFont="1" applyFill="1" applyBorder="1" applyAlignment="1">
      <alignment horizontal="left" vertical="top" wrapText="1"/>
    </xf>
    <xf numFmtId="4" fontId="9" fillId="2" borderId="1" xfId="0" applyNumberFormat="1" applyFont="1" applyFill="1" applyBorder="1" applyAlignment="1">
      <alignment horizontal="center" vertical="top" wrapText="1"/>
    </xf>
    <xf numFmtId="4" fontId="7" fillId="2" borderId="1" xfId="0" applyNumberFormat="1" applyFont="1" applyFill="1" applyBorder="1" applyAlignment="1">
      <alignment horizontal="center" vertical="top" wrapText="1"/>
    </xf>
    <xf numFmtId="0" fontId="7" fillId="2" borderId="1" xfId="0" applyFont="1" applyFill="1" applyBorder="1" applyAlignment="1">
      <alignment horizontal="left" vertical="top" wrapText="1"/>
    </xf>
    <xf numFmtId="0" fontId="4" fillId="2" borderId="2" xfId="0" applyFont="1" applyFill="1" applyBorder="1" applyAlignment="1">
      <alignment horizontal="center" vertical="top" wrapText="1"/>
    </xf>
    <xf numFmtId="0" fontId="4" fillId="2" borderId="10" xfId="0" applyFont="1" applyFill="1" applyBorder="1" applyAlignment="1">
      <alignment horizontal="center" vertical="top" wrapText="1"/>
    </xf>
    <xf numFmtId="0" fontId="4" fillId="2" borderId="3" xfId="0" applyFont="1" applyFill="1" applyBorder="1" applyAlignment="1">
      <alignment horizontal="center" vertical="top" wrapText="1"/>
    </xf>
    <xf numFmtId="14" fontId="4" fillId="2" borderId="1" xfId="0" applyNumberFormat="1" applyFont="1" applyFill="1" applyBorder="1" applyAlignment="1">
      <alignment horizontal="center" vertical="top"/>
    </xf>
    <xf numFmtId="14" fontId="19" fillId="2" borderId="1" xfId="0" applyNumberFormat="1" applyFont="1" applyFill="1" applyBorder="1" applyAlignment="1">
      <alignment horizontal="center" vertical="top"/>
    </xf>
    <xf numFmtId="4" fontId="8" fillId="2" borderId="2" xfId="0" applyNumberFormat="1" applyFont="1" applyFill="1" applyBorder="1" applyAlignment="1">
      <alignment horizontal="center" vertical="top" wrapText="1"/>
    </xf>
    <xf numFmtId="2" fontId="4" fillId="2" borderId="1" xfId="0" applyNumberFormat="1" applyFont="1" applyFill="1" applyBorder="1" applyAlignment="1">
      <alignment horizontal="center" vertical="top" wrapText="1"/>
    </xf>
    <xf numFmtId="0" fontId="12" fillId="2" borderId="1" xfId="0" applyFont="1" applyFill="1" applyBorder="1" applyAlignment="1">
      <alignment horizontal="center" vertical="top" wrapText="1"/>
    </xf>
    <xf numFmtId="0" fontId="12" fillId="2" borderId="2" xfId="0" applyFont="1" applyFill="1" applyBorder="1" applyAlignment="1">
      <alignment horizontal="center" vertical="top" wrapText="1"/>
    </xf>
    <xf numFmtId="2" fontId="8" fillId="2" borderId="2" xfId="0" applyNumberFormat="1" applyFont="1" applyFill="1" applyBorder="1" applyAlignment="1">
      <alignment horizontal="center" vertical="top" wrapText="1"/>
    </xf>
    <xf numFmtId="2" fontId="8" fillId="2" borderId="10" xfId="0" applyNumberFormat="1" applyFont="1" applyFill="1" applyBorder="1" applyAlignment="1">
      <alignment horizontal="center" vertical="top" wrapText="1"/>
    </xf>
    <xf numFmtId="2" fontId="8" fillId="2" borderId="3" xfId="0" applyNumberFormat="1" applyFont="1" applyFill="1" applyBorder="1" applyAlignment="1">
      <alignment horizontal="center" vertical="top" wrapText="1"/>
    </xf>
    <xf numFmtId="0" fontId="9" fillId="2" borderId="2" xfId="0" applyFont="1" applyFill="1" applyBorder="1" applyAlignment="1">
      <alignment horizontal="center" vertical="top" wrapText="1"/>
    </xf>
    <xf numFmtId="0" fontId="9" fillId="2" borderId="10" xfId="0" applyFont="1" applyFill="1" applyBorder="1" applyAlignment="1">
      <alignment horizontal="center" vertical="top" wrapText="1"/>
    </xf>
    <xf numFmtId="0" fontId="6" fillId="2" borderId="4" xfId="0" applyFont="1" applyFill="1" applyBorder="1" applyAlignment="1">
      <alignment horizontal="center" vertical="top"/>
    </xf>
    <xf numFmtId="0" fontId="6" fillId="2" borderId="33" xfId="0" applyFont="1" applyFill="1" applyBorder="1" applyAlignment="1">
      <alignment horizontal="center" vertical="top"/>
    </xf>
    <xf numFmtId="0" fontId="8" fillId="2" borderId="1" xfId="0" applyFont="1" applyFill="1" applyBorder="1" applyAlignment="1">
      <alignment horizontal="center" vertical="top"/>
    </xf>
    <xf numFmtId="0" fontId="7" fillId="2" borderId="2" xfId="0" applyFont="1" applyFill="1" applyBorder="1" applyAlignment="1">
      <alignment horizontal="center" vertical="top" wrapText="1"/>
    </xf>
    <xf numFmtId="0" fontId="7" fillId="2" borderId="10" xfId="0" applyFont="1" applyFill="1" applyBorder="1" applyAlignment="1">
      <alignment horizontal="center" vertical="top" wrapText="1"/>
    </xf>
    <xf numFmtId="0" fontId="7" fillId="2" borderId="3" xfId="0" applyFont="1" applyFill="1" applyBorder="1" applyAlignment="1">
      <alignment horizontal="center" vertical="top" wrapText="1"/>
    </xf>
    <xf numFmtId="0" fontId="4" fillId="2" borderId="36"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2" borderId="37" xfId="0" applyFont="1" applyFill="1" applyBorder="1" applyAlignment="1">
      <alignment horizontal="left" vertical="top" wrapText="1"/>
    </xf>
    <xf numFmtId="2" fontId="5" fillId="2" borderId="1" xfId="0" applyNumberFormat="1" applyFont="1" applyFill="1" applyBorder="1" applyAlignment="1">
      <alignment horizontal="center" vertical="top"/>
    </xf>
    <xf numFmtId="2" fontId="4" fillId="2" borderId="1" xfId="0" applyNumberFormat="1" applyFont="1" applyFill="1" applyBorder="1" applyAlignment="1">
      <alignment horizontal="left" vertical="top"/>
    </xf>
    <xf numFmtId="0" fontId="4" fillId="2" borderId="1" xfId="0" applyFont="1" applyFill="1" applyBorder="1" applyAlignment="1">
      <alignment horizontal="left" vertical="top"/>
    </xf>
    <xf numFmtId="0" fontId="6" fillId="2" borderId="0" xfId="0" applyFont="1" applyFill="1" applyAlignment="1">
      <alignment horizontal="center" vertical="top"/>
    </xf>
    <xf numFmtId="164" fontId="6" fillId="2" borderId="2" xfId="0" applyNumberFormat="1" applyFont="1" applyFill="1" applyBorder="1" applyAlignment="1">
      <alignment horizontal="center" vertical="top"/>
    </xf>
    <xf numFmtId="164" fontId="6" fillId="2" borderId="10" xfId="0" applyNumberFormat="1" applyFont="1" applyFill="1" applyBorder="1" applyAlignment="1">
      <alignment horizontal="center" vertical="top"/>
    </xf>
    <xf numFmtId="164" fontId="6" fillId="2" borderId="3" xfId="0" applyNumberFormat="1" applyFont="1" applyFill="1" applyBorder="1" applyAlignment="1">
      <alignment horizontal="center" vertical="top"/>
    </xf>
    <xf numFmtId="164" fontId="5" fillId="2" borderId="2" xfId="0" applyNumberFormat="1" applyFont="1" applyFill="1" applyBorder="1" applyAlignment="1">
      <alignment horizontal="center" vertical="top"/>
    </xf>
    <xf numFmtId="164" fontId="5" fillId="2" borderId="10" xfId="0" applyNumberFormat="1" applyFont="1" applyFill="1" applyBorder="1" applyAlignment="1">
      <alignment horizontal="center" vertical="top"/>
    </xf>
    <xf numFmtId="164" fontId="5" fillId="2" borderId="3" xfId="0" applyNumberFormat="1" applyFont="1" applyFill="1" applyBorder="1" applyAlignment="1">
      <alignment horizontal="center" vertical="top"/>
    </xf>
    <xf numFmtId="0" fontId="5" fillId="2" borderId="2" xfId="0" applyFont="1" applyFill="1" applyBorder="1" applyAlignment="1">
      <alignment horizontal="center" vertical="top"/>
    </xf>
    <xf numFmtId="0" fontId="5" fillId="2" borderId="10" xfId="0" applyFont="1" applyFill="1" applyBorder="1" applyAlignment="1">
      <alignment horizontal="center" vertical="top"/>
    </xf>
    <xf numFmtId="0" fontId="5" fillId="2" borderId="3" xfId="0" applyFont="1" applyFill="1" applyBorder="1" applyAlignment="1">
      <alignment horizontal="center" vertical="top"/>
    </xf>
    <xf numFmtId="0" fontId="13" fillId="3" borderId="1" xfId="0" applyFont="1" applyFill="1" applyBorder="1" applyAlignment="1">
      <alignment horizontal="center" vertical="top" wrapText="1"/>
    </xf>
    <xf numFmtId="0" fontId="13" fillId="3" borderId="1" xfId="0" applyFont="1" applyFill="1" applyBorder="1" applyAlignment="1">
      <alignment horizontal="center" vertical="top"/>
    </xf>
    <xf numFmtId="0" fontId="11" fillId="2" borderId="1" xfId="0" applyFont="1" applyFill="1" applyBorder="1" applyAlignment="1">
      <alignment horizontal="center" vertical="top" wrapText="1"/>
    </xf>
    <xf numFmtId="164" fontId="8" fillId="2" borderId="3" xfId="0" applyNumberFormat="1" applyFont="1" applyFill="1" applyBorder="1" applyAlignment="1">
      <alignment horizontal="center" vertical="top" wrapText="1"/>
    </xf>
    <xf numFmtId="164" fontId="8" fillId="2" borderId="1" xfId="0" applyNumberFormat="1" applyFont="1" applyFill="1" applyBorder="1" applyAlignment="1">
      <alignment horizontal="center" vertical="top" wrapText="1"/>
    </xf>
    <xf numFmtId="14" fontId="11" fillId="4" borderId="2" xfId="0" applyNumberFormat="1" applyFont="1" applyFill="1" applyBorder="1" applyAlignment="1">
      <alignment horizontal="center" vertical="top"/>
    </xf>
    <xf numFmtId="14" fontId="11" fillId="4" borderId="10" xfId="0" applyNumberFormat="1" applyFont="1" applyFill="1" applyBorder="1" applyAlignment="1">
      <alignment horizontal="center" vertical="top"/>
    </xf>
    <xf numFmtId="14" fontId="11" fillId="4" borderId="3" xfId="0" applyNumberFormat="1" applyFont="1" applyFill="1" applyBorder="1" applyAlignment="1">
      <alignment horizontal="center" vertical="top"/>
    </xf>
    <xf numFmtId="164" fontId="7" fillId="2" borderId="1" xfId="0" applyNumberFormat="1" applyFont="1" applyFill="1" applyBorder="1" applyAlignment="1">
      <alignment horizontal="center" vertical="top" wrapText="1"/>
    </xf>
    <xf numFmtId="2" fontId="7" fillId="2" borderId="1" xfId="0" applyNumberFormat="1" applyFont="1" applyFill="1" applyBorder="1" applyAlignment="1">
      <alignment horizontal="center" vertical="top" wrapText="1"/>
    </xf>
    <xf numFmtId="0" fontId="5" fillId="2" borderId="2" xfId="0" applyFont="1" applyFill="1" applyBorder="1" applyAlignment="1">
      <alignment horizontal="center" vertical="top" shrinkToFit="1"/>
    </xf>
    <xf numFmtId="0" fontId="5" fillId="2" borderId="10" xfId="0" applyFont="1" applyFill="1" applyBorder="1" applyAlignment="1">
      <alignment horizontal="center" vertical="top" shrinkToFit="1"/>
    </xf>
    <xf numFmtId="0" fontId="5" fillId="2" borderId="3" xfId="0" applyFont="1" applyFill="1" applyBorder="1" applyAlignment="1">
      <alignment horizontal="center" vertical="top" shrinkToFit="1"/>
    </xf>
    <xf numFmtId="4" fontId="7" fillId="2" borderId="2" xfId="0" applyNumberFormat="1" applyFont="1" applyFill="1" applyBorder="1" applyAlignment="1">
      <alignment horizontal="center" vertical="top" wrapText="1"/>
    </xf>
    <xf numFmtId="4" fontId="6" fillId="2" borderId="2" xfId="0" applyNumberFormat="1" applyFont="1" applyFill="1" applyBorder="1" applyAlignment="1">
      <alignment horizontal="center" vertical="top" wrapText="1"/>
    </xf>
    <xf numFmtId="4" fontId="6" fillId="2" borderId="10" xfId="0" applyNumberFormat="1" applyFont="1" applyFill="1" applyBorder="1" applyAlignment="1">
      <alignment horizontal="center" vertical="top" wrapText="1"/>
    </xf>
    <xf numFmtId="4" fontId="6" fillId="2" borderId="3" xfId="0" applyNumberFormat="1" applyFont="1" applyFill="1" applyBorder="1" applyAlignment="1">
      <alignment horizontal="center" vertical="top" wrapText="1"/>
    </xf>
    <xf numFmtId="4" fontId="6" fillId="2" borderId="2" xfId="0" applyNumberFormat="1" applyFont="1" applyFill="1" applyBorder="1" applyAlignment="1">
      <alignment horizontal="center" vertical="top"/>
    </xf>
    <xf numFmtId="4" fontId="6" fillId="2" borderId="10" xfId="0" applyNumberFormat="1" applyFont="1" applyFill="1" applyBorder="1" applyAlignment="1">
      <alignment horizontal="center" vertical="top"/>
    </xf>
    <xf numFmtId="4" fontId="6" fillId="2" borderId="3" xfId="0" applyNumberFormat="1" applyFont="1" applyFill="1" applyBorder="1" applyAlignment="1">
      <alignment horizontal="center" vertical="top"/>
    </xf>
    <xf numFmtId="4" fontId="7" fillId="2" borderId="10"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164" fontId="7" fillId="2" borderId="2" xfId="0" applyNumberFormat="1" applyFont="1" applyFill="1" applyBorder="1" applyAlignment="1">
      <alignment horizontal="center" vertical="top" wrapText="1"/>
    </xf>
    <xf numFmtId="0" fontId="3" fillId="2" borderId="1" xfId="0" applyFont="1" applyFill="1" applyBorder="1" applyAlignment="1">
      <alignment horizontal="left" vertical="top"/>
    </xf>
    <xf numFmtId="164" fontId="7" fillId="2" borderId="10" xfId="0" applyNumberFormat="1"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0" fontId="17" fillId="2" borderId="1" xfId="0" applyFont="1" applyFill="1" applyBorder="1" applyAlignment="1">
      <alignment horizontal="center" vertical="top" wrapText="1"/>
    </xf>
    <xf numFmtId="4" fontId="4" fillId="2" borderId="1" xfId="0" applyNumberFormat="1" applyFont="1" applyFill="1" applyBorder="1" applyAlignment="1">
      <alignment horizontal="center" vertical="top" wrapText="1"/>
    </xf>
    <xf numFmtId="0" fontId="8" fillId="2" borderId="2" xfId="0" applyFont="1" applyFill="1" applyBorder="1" applyAlignment="1">
      <alignment horizontal="left" vertical="top" wrapText="1"/>
    </xf>
    <xf numFmtId="0" fontId="8" fillId="2" borderId="10" xfId="0" applyFont="1" applyFill="1" applyBorder="1" applyAlignment="1">
      <alignment horizontal="left" vertical="top" wrapText="1"/>
    </xf>
    <xf numFmtId="0" fontId="8" fillId="2" borderId="3" xfId="0" applyFont="1" applyFill="1" applyBorder="1" applyAlignment="1">
      <alignment horizontal="left" vertical="top" wrapText="1"/>
    </xf>
    <xf numFmtId="0" fontId="8" fillId="2" borderId="30" xfId="0" applyFont="1" applyFill="1" applyBorder="1" applyAlignment="1">
      <alignment horizontal="left" vertical="top" wrapText="1"/>
    </xf>
    <xf numFmtId="0" fontId="6" fillId="2" borderId="2" xfId="0" applyFont="1" applyFill="1" applyBorder="1" applyAlignment="1">
      <alignment vertical="top" wrapText="1"/>
    </xf>
    <xf numFmtId="0" fontId="6" fillId="2" borderId="3" xfId="0" applyFont="1" applyFill="1" applyBorder="1" applyAlignment="1">
      <alignment vertical="top" wrapText="1"/>
    </xf>
    <xf numFmtId="0" fontId="4" fillId="2" borderId="3" xfId="0" applyFont="1" applyFill="1" applyBorder="1" applyAlignment="1">
      <alignment horizontal="left" vertical="top" wrapText="1"/>
    </xf>
    <xf numFmtId="2" fontId="4" fillId="2" borderId="2" xfId="0" applyNumberFormat="1" applyFont="1" applyFill="1" applyBorder="1" applyAlignment="1">
      <alignment horizontal="center" vertical="top" wrapText="1"/>
    </xf>
    <xf numFmtId="2" fontId="4" fillId="2" borderId="10" xfId="0" applyNumberFormat="1" applyFont="1" applyFill="1" applyBorder="1" applyAlignment="1">
      <alignment horizontal="center" vertical="top" wrapText="1"/>
    </xf>
    <xf numFmtId="2" fontId="4" fillId="2" borderId="3" xfId="0" applyNumberFormat="1" applyFont="1" applyFill="1" applyBorder="1" applyAlignment="1">
      <alignment horizontal="center" vertical="top" wrapText="1"/>
    </xf>
    <xf numFmtId="164" fontId="4" fillId="2" borderId="2" xfId="0" applyNumberFormat="1" applyFont="1" applyFill="1" applyBorder="1" applyAlignment="1">
      <alignment horizontal="center" vertical="top" wrapText="1"/>
    </xf>
    <xf numFmtId="164" fontId="4" fillId="2" borderId="10" xfId="0" applyNumberFormat="1" applyFont="1" applyFill="1" applyBorder="1" applyAlignment="1">
      <alignment horizontal="center" vertical="top" wrapText="1"/>
    </xf>
    <xf numFmtId="164" fontId="4" fillId="2" borderId="3" xfId="0" applyNumberFormat="1" applyFont="1" applyFill="1" applyBorder="1" applyAlignment="1">
      <alignment horizontal="center" vertical="top" wrapText="1"/>
    </xf>
    <xf numFmtId="0" fontId="7" fillId="2" borderId="30" xfId="0" applyFont="1" applyFill="1" applyBorder="1" applyAlignment="1">
      <alignment horizontal="center" vertical="top" wrapText="1"/>
    </xf>
    <xf numFmtId="165" fontId="5" fillId="2" borderId="2" xfId="0" applyNumberFormat="1" applyFont="1" applyFill="1" applyBorder="1" applyAlignment="1">
      <alignment horizontal="center" vertical="top"/>
    </xf>
    <xf numFmtId="165" fontId="5" fillId="2" borderId="10" xfId="0" applyNumberFormat="1" applyFont="1" applyFill="1" applyBorder="1" applyAlignment="1">
      <alignment horizontal="center" vertical="top"/>
    </xf>
    <xf numFmtId="165" fontId="5" fillId="2" borderId="3" xfId="0" applyNumberFormat="1" applyFont="1" applyFill="1" applyBorder="1" applyAlignment="1">
      <alignment horizontal="center" vertical="top"/>
    </xf>
    <xf numFmtId="164" fontId="8" fillId="2" borderId="2" xfId="0" applyNumberFormat="1" applyFont="1" applyFill="1" applyBorder="1" applyAlignment="1">
      <alignment horizontal="center" vertical="top" wrapText="1"/>
    </xf>
    <xf numFmtId="164" fontId="8" fillId="2" borderId="10" xfId="0" applyNumberFormat="1" applyFont="1" applyFill="1" applyBorder="1" applyAlignment="1">
      <alignment horizontal="center" vertical="top" wrapText="1"/>
    </xf>
    <xf numFmtId="2" fontId="4" fillId="2" borderId="3" xfId="0" applyNumberFormat="1" applyFont="1" applyFill="1" applyBorder="1" applyAlignment="1">
      <alignment horizontal="center" vertical="top"/>
    </xf>
    <xf numFmtId="0" fontId="4" fillId="2" borderId="1" xfId="0" applyFont="1" applyFill="1" applyBorder="1" applyAlignment="1">
      <alignment horizontal="center" vertical="top"/>
    </xf>
    <xf numFmtId="4" fontId="7" fillId="2" borderId="1" xfId="0" applyNumberFormat="1" applyFont="1" applyFill="1" applyBorder="1" applyAlignment="1">
      <alignment horizontal="left" vertical="top" wrapText="1"/>
    </xf>
    <xf numFmtId="4" fontId="7" fillId="2" borderId="1" xfId="0" applyNumberFormat="1" applyFont="1" applyFill="1" applyBorder="1" applyAlignment="1">
      <alignment horizontal="left" vertical="top"/>
    </xf>
    <xf numFmtId="14" fontId="11" fillId="2" borderId="1" xfId="0" applyNumberFormat="1" applyFont="1" applyFill="1" applyBorder="1" applyAlignment="1">
      <alignment horizontal="center" vertical="top"/>
    </xf>
    <xf numFmtId="0" fontId="4" fillId="2" borderId="2" xfId="0" applyFont="1" applyFill="1" applyBorder="1" applyAlignment="1">
      <alignment horizontal="center" vertical="top"/>
    </xf>
    <xf numFmtId="0" fontId="4" fillId="2" borderId="10" xfId="0" applyFont="1" applyFill="1" applyBorder="1" applyAlignment="1">
      <alignment horizontal="center" vertical="top"/>
    </xf>
    <xf numFmtId="0" fontId="4" fillId="2" borderId="3" xfId="0" applyFont="1" applyFill="1" applyBorder="1" applyAlignment="1">
      <alignment horizontal="center" vertical="top"/>
    </xf>
    <xf numFmtId="0" fontId="9" fillId="2" borderId="1" xfId="0" applyFont="1" applyFill="1" applyBorder="1" applyAlignment="1">
      <alignment horizontal="left" vertical="top" wrapText="1"/>
    </xf>
    <xf numFmtId="4" fontId="5" fillId="2" borderId="2" xfId="0" applyNumberFormat="1" applyFont="1" applyFill="1" applyBorder="1" applyAlignment="1">
      <alignment horizontal="center" vertical="top"/>
    </xf>
    <xf numFmtId="4" fontId="7" fillId="2" borderId="1" xfId="0" applyNumberFormat="1" applyFont="1" applyFill="1" applyBorder="1" applyAlignment="1">
      <alignment horizontal="center" vertical="top"/>
    </xf>
    <xf numFmtId="2" fontId="4" fillId="2" borderId="1" xfId="0" applyNumberFormat="1" applyFont="1" applyFill="1" applyBorder="1" applyAlignment="1">
      <alignment horizontal="center" vertical="top"/>
    </xf>
    <xf numFmtId="4" fontId="5" fillId="2" borderId="1" xfId="0" applyNumberFormat="1" applyFont="1" applyFill="1" applyBorder="1" applyAlignment="1">
      <alignment horizontal="center" vertical="top"/>
    </xf>
    <xf numFmtId="4" fontId="5" fillId="2" borderId="3" xfId="0" applyNumberFormat="1" applyFont="1" applyFill="1" applyBorder="1" applyAlignment="1">
      <alignment horizontal="center" vertical="top"/>
    </xf>
    <xf numFmtId="4" fontId="5" fillId="2" borderId="37" xfId="0" applyNumberFormat="1" applyFont="1" applyFill="1" applyBorder="1" applyAlignment="1">
      <alignment horizontal="center" vertical="top"/>
    </xf>
    <xf numFmtId="4" fontId="5" fillId="2" borderId="1" xfId="0" applyNumberFormat="1" applyFont="1" applyFill="1" applyBorder="1" applyAlignment="1">
      <alignment horizontal="left" vertical="top" wrapText="1"/>
    </xf>
    <xf numFmtId="4" fontId="5" fillId="2" borderId="1" xfId="0" applyNumberFormat="1" applyFont="1" applyFill="1" applyBorder="1" applyAlignment="1">
      <alignment horizontal="left" vertical="top"/>
    </xf>
    <xf numFmtId="0" fontId="3" fillId="2" borderId="36" xfId="0" applyFont="1" applyFill="1" applyBorder="1" applyAlignment="1">
      <alignment horizontal="left" vertical="top" wrapText="1"/>
    </xf>
    <xf numFmtId="0" fontId="3" fillId="2" borderId="37" xfId="0" applyFont="1" applyFill="1" applyBorder="1" applyAlignment="1">
      <alignment horizontal="left" vertical="top" wrapText="1"/>
    </xf>
    <xf numFmtId="0" fontId="4" fillId="2" borderId="2" xfId="0" applyFont="1" applyFill="1" applyBorder="1" applyAlignment="1">
      <alignment horizontal="left" vertical="top" wrapText="1"/>
    </xf>
    <xf numFmtId="0" fontId="9" fillId="2" borderId="1" xfId="0" applyFont="1" applyFill="1" applyBorder="1" applyAlignment="1">
      <alignment horizontal="left" vertical="top"/>
    </xf>
    <xf numFmtId="0" fontId="8" fillId="2" borderId="5" xfId="0" applyFont="1" applyFill="1" applyBorder="1" applyAlignment="1">
      <alignment horizontal="center" vertical="top" wrapText="1"/>
    </xf>
    <xf numFmtId="0" fontId="8" fillId="2" borderId="17" xfId="0" applyFont="1" applyFill="1" applyBorder="1" applyAlignment="1">
      <alignment horizontal="center" vertical="top" wrapText="1"/>
    </xf>
    <xf numFmtId="0" fontId="5" fillId="2" borderId="31" xfId="0" applyFont="1" applyFill="1" applyBorder="1" applyAlignment="1">
      <alignment horizontal="center" vertical="top" wrapText="1"/>
    </xf>
    <xf numFmtId="0" fontId="5" fillId="2" borderId="35" xfId="0" applyFont="1" applyFill="1" applyBorder="1" applyAlignment="1">
      <alignment horizontal="center" vertical="top" wrapText="1"/>
    </xf>
    <xf numFmtId="0" fontId="6" fillId="2" borderId="31" xfId="0" applyFont="1" applyFill="1" applyBorder="1" applyAlignment="1">
      <alignment horizontal="center" vertical="top" wrapText="1"/>
    </xf>
    <xf numFmtId="0" fontId="6" fillId="2" borderId="35" xfId="0" applyFont="1" applyFill="1" applyBorder="1" applyAlignment="1">
      <alignment horizontal="center" vertical="top" wrapText="1"/>
    </xf>
    <xf numFmtId="2" fontId="11" fillId="2" borderId="1" xfId="0" applyNumberFormat="1" applyFont="1" applyFill="1" applyBorder="1" applyAlignment="1">
      <alignment horizontal="center" vertical="top"/>
    </xf>
    <xf numFmtId="0" fontId="7" fillId="2" borderId="1" xfId="0" applyFont="1" applyFill="1" applyBorder="1"/>
    <xf numFmtId="2" fontId="4" fillId="4" borderId="1" xfId="0" applyNumberFormat="1" applyFont="1" applyFill="1" applyBorder="1" applyAlignment="1">
      <alignment horizontal="center" vertical="top"/>
    </xf>
    <xf numFmtId="14" fontId="4" fillId="4" borderId="2" xfId="0" applyNumberFormat="1" applyFont="1" applyFill="1" applyBorder="1" applyAlignment="1">
      <alignment horizontal="center" vertical="top"/>
    </xf>
    <xf numFmtId="14" fontId="4" fillId="4" borderId="10" xfId="0" applyNumberFormat="1" applyFont="1" applyFill="1" applyBorder="1" applyAlignment="1">
      <alignment horizontal="center" vertical="top"/>
    </xf>
    <xf numFmtId="14" fontId="4" fillId="4" borderId="3" xfId="0" applyNumberFormat="1" applyFont="1" applyFill="1" applyBorder="1" applyAlignment="1">
      <alignment horizontal="center" vertical="top"/>
    </xf>
    <xf numFmtId="14" fontId="11" fillId="4" borderId="1" xfId="0" applyNumberFormat="1" applyFont="1" applyFill="1" applyBorder="1" applyAlignment="1">
      <alignment horizontal="center" vertical="top"/>
    </xf>
    <xf numFmtId="0" fontId="7" fillId="2" borderId="1" xfId="0" applyFont="1" applyFill="1" applyBorder="1" applyAlignment="1">
      <alignment horizontal="center"/>
    </xf>
    <xf numFmtId="0" fontId="8" fillId="2" borderId="1" xfId="0" applyFont="1" applyFill="1" applyBorder="1" applyAlignment="1">
      <alignment horizontal="center"/>
    </xf>
    <xf numFmtId="2" fontId="11" fillId="4" borderId="1" xfId="0" applyNumberFormat="1" applyFont="1" applyFill="1" applyBorder="1" applyAlignment="1">
      <alignment horizontal="center" vertical="top"/>
    </xf>
    <xf numFmtId="0" fontId="8" fillId="2" borderId="30" xfId="0" applyFont="1" applyFill="1" applyBorder="1" applyAlignment="1">
      <alignment horizontal="center" vertical="top" wrapText="1"/>
    </xf>
    <xf numFmtId="0" fontId="8" fillId="2" borderId="2" xfId="0" applyFont="1" applyFill="1" applyBorder="1" applyAlignment="1">
      <alignment vertical="top" wrapText="1"/>
    </xf>
    <xf numFmtId="0" fontId="8" fillId="2" borderId="10" xfId="0" applyFont="1" applyFill="1" applyBorder="1" applyAlignment="1">
      <alignment vertical="top" wrapText="1"/>
    </xf>
    <xf numFmtId="0" fontId="8" fillId="2" borderId="3" xfId="0" applyFont="1" applyFill="1" applyBorder="1" applyAlignment="1">
      <alignment vertical="top" wrapText="1"/>
    </xf>
    <xf numFmtId="0" fontId="9" fillId="2" borderId="1" xfId="0" applyFont="1" applyFill="1" applyBorder="1"/>
    <xf numFmtId="0" fontId="8" fillId="2" borderId="1" xfId="0" applyFont="1" applyFill="1" applyBorder="1" applyAlignment="1">
      <alignment horizontal="left"/>
    </xf>
    <xf numFmtId="3" fontId="6" fillId="2" borderId="2" xfId="0" applyNumberFormat="1" applyFont="1" applyFill="1" applyBorder="1" applyAlignment="1">
      <alignment horizontal="center" vertical="top" wrapText="1"/>
    </xf>
    <xf numFmtId="3" fontId="6" fillId="2" borderId="10" xfId="0" applyNumberFormat="1" applyFont="1" applyFill="1" applyBorder="1" applyAlignment="1">
      <alignment horizontal="center" vertical="top" wrapText="1"/>
    </xf>
    <xf numFmtId="3" fontId="6" fillId="2" borderId="3" xfId="0" applyNumberFormat="1" applyFont="1" applyFill="1" applyBorder="1" applyAlignment="1">
      <alignment horizontal="center" vertical="top" wrapText="1"/>
    </xf>
    <xf numFmtId="0" fontId="9" fillId="2" borderId="1" xfId="0" applyFont="1" applyFill="1" applyBorder="1" applyAlignment="1">
      <alignment horizontal="center"/>
    </xf>
    <xf numFmtId="0" fontId="6" fillId="2" borderId="1" xfId="0" applyFont="1" applyFill="1" applyBorder="1" applyAlignment="1">
      <alignment vertical="top" wrapText="1"/>
    </xf>
    <xf numFmtId="0" fontId="3" fillId="2" borderId="1" xfId="0" quotePrefix="1" applyFont="1" applyFill="1" applyBorder="1" applyAlignment="1">
      <alignment horizontal="center" vertical="top" wrapText="1"/>
    </xf>
    <xf numFmtId="4" fontId="5" fillId="2" borderId="2" xfId="0" applyNumberFormat="1" applyFont="1" applyFill="1" applyBorder="1" applyAlignment="1">
      <alignment horizontal="center" vertical="top" shrinkToFit="1"/>
    </xf>
    <xf numFmtId="4" fontId="5" fillId="2" borderId="10" xfId="0" applyNumberFormat="1" applyFont="1" applyFill="1" applyBorder="1" applyAlignment="1">
      <alignment horizontal="center" vertical="top" shrinkToFit="1"/>
    </xf>
    <xf numFmtId="4" fontId="5" fillId="2" borderId="3" xfId="0" applyNumberFormat="1" applyFont="1" applyFill="1" applyBorder="1" applyAlignment="1">
      <alignment horizontal="center" vertical="top" shrinkToFit="1"/>
    </xf>
    <xf numFmtId="2" fontId="11" fillId="2" borderId="2" xfId="0" applyNumberFormat="1" applyFont="1" applyFill="1" applyBorder="1" applyAlignment="1">
      <alignment horizontal="center" vertical="top" wrapText="1"/>
    </xf>
    <xf numFmtId="2" fontId="11" fillId="2" borderId="10" xfId="0" applyNumberFormat="1" applyFont="1" applyFill="1" applyBorder="1" applyAlignment="1">
      <alignment horizontal="center" vertical="top" wrapText="1"/>
    </xf>
    <xf numFmtId="2" fontId="11" fillId="2" borderId="3" xfId="0" applyNumberFormat="1" applyFont="1" applyFill="1" applyBorder="1" applyAlignment="1">
      <alignment horizontal="center" vertical="top" wrapText="1"/>
    </xf>
    <xf numFmtId="0" fontId="9" fillId="2" borderId="1" xfId="0" applyFont="1" applyFill="1" applyBorder="1" applyAlignment="1">
      <alignment horizontal="center" vertical="top"/>
    </xf>
    <xf numFmtId="0" fontId="13" fillId="3" borderId="3" xfId="0" applyFont="1" applyFill="1" applyBorder="1" applyAlignment="1">
      <alignment horizontal="center" vertical="top"/>
    </xf>
    <xf numFmtId="0" fontId="3" fillId="2" borderId="1" xfId="0" applyFont="1" applyFill="1" applyBorder="1" applyAlignment="1">
      <alignment horizontal="center" vertical="top"/>
    </xf>
    <xf numFmtId="0" fontId="3" fillId="2" borderId="10" xfId="0" applyFont="1" applyFill="1" applyBorder="1" applyAlignment="1">
      <alignment horizontal="center" vertical="top"/>
    </xf>
    <xf numFmtId="0" fontId="3" fillId="2" borderId="3" xfId="0" applyFont="1" applyFill="1" applyBorder="1" applyAlignment="1">
      <alignment horizontal="center" vertical="top"/>
    </xf>
    <xf numFmtId="0" fontId="3" fillId="2" borderId="2" xfId="0" applyFont="1" applyFill="1" applyBorder="1" applyAlignment="1">
      <alignment horizontal="center" vertical="top"/>
    </xf>
    <xf numFmtId="4" fontId="11" fillId="2" borderId="1" xfId="0" applyNumberFormat="1" applyFont="1" applyFill="1" applyBorder="1" applyAlignment="1">
      <alignment horizontal="center" vertical="top" wrapText="1"/>
    </xf>
    <xf numFmtId="4" fontId="4" fillId="2" borderId="1" xfId="0" applyNumberFormat="1" applyFont="1" applyFill="1" applyBorder="1" applyAlignment="1">
      <alignment horizontal="center" vertical="top"/>
    </xf>
    <xf numFmtId="4" fontId="5" fillId="2" borderId="10" xfId="0" applyNumberFormat="1" applyFont="1" applyFill="1" applyBorder="1" applyAlignment="1">
      <alignment horizontal="center" vertical="top"/>
    </xf>
    <xf numFmtId="2" fontId="5" fillId="2" borderId="10" xfId="0" applyNumberFormat="1" applyFont="1" applyFill="1" applyBorder="1" applyAlignment="1" applyProtection="1">
      <alignment horizontal="center" vertical="top" wrapText="1"/>
      <protection locked="0"/>
    </xf>
    <xf numFmtId="2" fontId="5" fillId="2" borderId="10" xfId="0" applyNumberFormat="1" applyFont="1" applyFill="1" applyBorder="1" applyAlignment="1" applyProtection="1">
      <alignment horizontal="center" vertical="top"/>
      <protection locked="0"/>
    </xf>
    <xf numFmtId="2" fontId="5" fillId="2" borderId="3" xfId="0" applyNumberFormat="1" applyFont="1" applyFill="1" applyBorder="1" applyAlignment="1" applyProtection="1">
      <alignment horizontal="center" vertical="top"/>
      <protection locked="0"/>
    </xf>
    <xf numFmtId="2" fontId="3" fillId="2" borderId="1" xfId="0" applyNumberFormat="1" applyFont="1" applyFill="1" applyBorder="1" applyAlignment="1">
      <alignment horizontal="center" vertical="top" wrapText="1"/>
    </xf>
    <xf numFmtId="0" fontId="9" fillId="2" borderId="2" xfId="0" applyFont="1" applyFill="1" applyBorder="1" applyAlignment="1">
      <alignment horizontal="left" vertical="top" wrapText="1"/>
    </xf>
    <xf numFmtId="0" fontId="9" fillId="4" borderId="1" xfId="0" applyFont="1" applyFill="1" applyBorder="1" applyAlignment="1">
      <alignment horizontal="center" vertical="top" wrapText="1"/>
    </xf>
    <xf numFmtId="0" fontId="8" fillId="2" borderId="1" xfId="0" applyFont="1" applyFill="1" applyBorder="1"/>
    <xf numFmtId="0" fontId="9" fillId="2" borderId="2" xfId="0" applyFont="1" applyFill="1" applyBorder="1" applyAlignment="1">
      <alignment horizontal="center" vertical="top"/>
    </xf>
    <xf numFmtId="0" fontId="9" fillId="2" borderId="10" xfId="0" applyFont="1" applyFill="1" applyBorder="1" applyAlignment="1">
      <alignment horizontal="center" vertical="top"/>
    </xf>
    <xf numFmtId="0" fontId="5" fillId="2" borderId="3" xfId="0" applyFont="1" applyFill="1" applyBorder="1" applyAlignment="1">
      <alignment horizontal="left" vertical="top" wrapText="1"/>
    </xf>
    <xf numFmtId="0" fontId="9" fillId="2" borderId="3" xfId="0" applyFont="1" applyFill="1" applyBorder="1" applyAlignment="1">
      <alignment horizontal="center" vertical="top" wrapText="1"/>
    </xf>
    <xf numFmtId="0" fontId="8" fillId="4" borderId="1" xfId="0" applyFont="1" applyFill="1" applyBorder="1" applyAlignment="1">
      <alignment horizontal="center" vertical="top" wrapText="1"/>
    </xf>
    <xf numFmtId="0" fontId="11" fillId="2" borderId="2" xfId="0" applyFont="1" applyFill="1" applyBorder="1" applyAlignment="1">
      <alignment horizontal="center" vertical="top" wrapText="1"/>
    </xf>
    <xf numFmtId="0" fontId="11" fillId="2" borderId="10" xfId="0" applyFont="1" applyFill="1" applyBorder="1" applyAlignment="1">
      <alignment horizontal="center" vertical="top" wrapText="1"/>
    </xf>
    <xf numFmtId="0" fontId="11" fillId="2" borderId="3" xfId="0" applyFont="1" applyFill="1" applyBorder="1" applyAlignment="1">
      <alignment horizontal="center" vertical="top" wrapText="1"/>
    </xf>
    <xf numFmtId="0" fontId="9" fillId="2" borderId="3" xfId="0" applyFont="1" applyFill="1" applyBorder="1" applyAlignment="1">
      <alignment horizontal="center" vertical="top"/>
    </xf>
    <xf numFmtId="0" fontId="9" fillId="4" borderId="2" xfId="0" applyFont="1" applyFill="1" applyBorder="1" applyAlignment="1">
      <alignment horizontal="center" vertical="top" wrapText="1"/>
    </xf>
    <xf numFmtId="0" fontId="9" fillId="4" borderId="10" xfId="0" applyFont="1" applyFill="1" applyBorder="1" applyAlignment="1">
      <alignment horizontal="center" vertical="top" wrapText="1"/>
    </xf>
    <xf numFmtId="0" fontId="9" fillId="4" borderId="3" xfId="0" applyFont="1" applyFill="1" applyBorder="1" applyAlignment="1">
      <alignment horizontal="center" vertical="top" wrapText="1"/>
    </xf>
    <xf numFmtId="0" fontId="5" fillId="2" borderId="1" xfId="0" applyFont="1" applyFill="1" applyBorder="1" applyAlignment="1">
      <alignment horizontal="center" vertical="top"/>
    </xf>
    <xf numFmtId="2" fontId="4" fillId="2" borderId="2" xfId="0" applyNumberFormat="1" applyFont="1" applyFill="1" applyBorder="1" applyAlignment="1">
      <alignment horizontal="center" vertical="top"/>
    </xf>
    <xf numFmtId="0" fontId="3" fillId="2" borderId="3" xfId="0" applyFont="1" applyFill="1" applyBorder="1" applyAlignment="1">
      <alignment horizontal="left" vertical="top" wrapText="1"/>
    </xf>
    <xf numFmtId="0" fontId="8" fillId="2" borderId="32" xfId="0" applyFont="1" applyFill="1" applyBorder="1" applyAlignment="1">
      <alignment horizontal="center" vertical="top" wrapText="1"/>
    </xf>
    <xf numFmtId="0" fontId="6" fillId="2" borderId="2" xfId="0" applyFont="1" applyFill="1" applyBorder="1" applyAlignment="1">
      <alignment horizontal="center" vertical="top" shrinkToFit="1"/>
    </xf>
    <xf numFmtId="0" fontId="6" fillId="2" borderId="10" xfId="0" applyFont="1" applyFill="1" applyBorder="1" applyAlignment="1">
      <alignment horizontal="center" vertical="top" shrinkToFit="1"/>
    </xf>
    <xf numFmtId="0" fontId="6" fillId="2" borderId="3" xfId="0" applyFont="1" applyFill="1" applyBorder="1" applyAlignment="1">
      <alignment horizontal="center" vertical="top" shrinkToFit="1"/>
    </xf>
    <xf numFmtId="4" fontId="4" fillId="2" borderId="3" xfId="0" applyNumberFormat="1" applyFont="1" applyFill="1" applyBorder="1" applyAlignment="1">
      <alignment horizontal="center" vertical="top" wrapText="1"/>
    </xf>
    <xf numFmtId="14" fontId="4" fillId="2" borderId="1" xfId="0" applyNumberFormat="1" applyFont="1" applyFill="1" applyBorder="1" applyAlignment="1">
      <alignment horizontal="center" vertical="top" wrapText="1"/>
    </xf>
    <xf numFmtId="164" fontId="5" fillId="2" borderId="5" xfId="0" applyNumberFormat="1" applyFont="1" applyFill="1" applyBorder="1" applyAlignment="1">
      <alignment horizontal="center" vertical="top" wrapText="1"/>
    </xf>
    <xf numFmtId="164" fontId="5" fillId="2" borderId="32" xfId="0" applyNumberFormat="1" applyFont="1" applyFill="1" applyBorder="1" applyAlignment="1">
      <alignment horizontal="center" vertical="top" wrapText="1"/>
    </xf>
    <xf numFmtId="4" fontId="4" fillId="2" borderId="2" xfId="0" applyNumberFormat="1" applyFont="1" applyFill="1" applyBorder="1" applyAlignment="1">
      <alignment horizontal="center" vertical="top" wrapText="1"/>
    </xf>
    <xf numFmtId="4" fontId="4" fillId="2" borderId="10" xfId="0" applyNumberFormat="1" applyFont="1" applyFill="1" applyBorder="1" applyAlignment="1">
      <alignment horizontal="center" vertical="top" wrapText="1"/>
    </xf>
    <xf numFmtId="0" fontId="19" fillId="2" borderId="1" xfId="0" applyFont="1" applyFill="1" applyBorder="1" applyAlignment="1">
      <alignment horizontal="center" vertical="top"/>
    </xf>
    <xf numFmtId="49" fontId="4" fillId="2" borderId="2" xfId="0" applyNumberFormat="1" applyFont="1" applyFill="1" applyBorder="1" applyAlignment="1">
      <alignment horizontal="center" vertical="top" wrapText="1"/>
    </xf>
    <xf numFmtId="49" fontId="4" fillId="2" borderId="10" xfId="0" applyNumberFormat="1" applyFont="1" applyFill="1" applyBorder="1" applyAlignment="1">
      <alignment horizontal="center" vertical="top" wrapText="1"/>
    </xf>
    <xf numFmtId="49" fontId="4" fillId="2" borderId="3" xfId="0" applyNumberFormat="1" applyFont="1" applyFill="1" applyBorder="1" applyAlignment="1">
      <alignment horizontal="center" vertical="top" wrapText="1"/>
    </xf>
    <xf numFmtId="14" fontId="5" fillId="2" borderId="2" xfId="0" applyNumberFormat="1" applyFont="1" applyFill="1" applyBorder="1" applyAlignment="1">
      <alignment horizontal="center" vertical="top" wrapText="1"/>
    </xf>
    <xf numFmtId="14" fontId="5" fillId="2" borderId="10" xfId="0" applyNumberFormat="1" applyFont="1" applyFill="1" applyBorder="1" applyAlignment="1">
      <alignment horizontal="center" vertical="top" wrapText="1"/>
    </xf>
    <xf numFmtId="14" fontId="5" fillId="2" borderId="3" xfId="0" applyNumberFormat="1" applyFont="1" applyFill="1" applyBorder="1" applyAlignment="1">
      <alignment horizontal="center" vertical="top" wrapText="1"/>
    </xf>
    <xf numFmtId="2" fontId="7" fillId="2" borderId="1" xfId="0" applyNumberFormat="1" applyFont="1" applyFill="1" applyBorder="1" applyAlignment="1">
      <alignment horizontal="center" vertical="top"/>
    </xf>
    <xf numFmtId="4" fontId="4" fillId="2" borderId="1" xfId="0" applyNumberFormat="1" applyFont="1" applyFill="1" applyBorder="1" applyAlignment="1">
      <alignment horizontal="left" vertical="top"/>
    </xf>
    <xf numFmtId="17" fontId="4" fillId="2" borderId="1" xfId="0" applyNumberFormat="1" applyFont="1" applyFill="1" applyBorder="1" applyAlignment="1">
      <alignment horizontal="center" vertical="top"/>
    </xf>
    <xf numFmtId="2" fontId="5" fillId="2" borderId="1" xfId="0" applyNumberFormat="1" applyFont="1" applyFill="1" applyBorder="1" applyAlignment="1">
      <alignment horizontal="left" vertical="top"/>
    </xf>
    <xf numFmtId="14" fontId="5" fillId="2" borderId="1" xfId="0" applyNumberFormat="1" applyFont="1" applyFill="1" applyBorder="1" applyAlignment="1">
      <alignment horizontal="center" vertical="top" wrapText="1"/>
    </xf>
    <xf numFmtId="14" fontId="7" fillId="2" borderId="2" xfId="0" applyNumberFormat="1" applyFont="1" applyFill="1" applyBorder="1" applyAlignment="1">
      <alignment horizontal="center" vertical="top" wrapText="1"/>
    </xf>
    <xf numFmtId="14" fontId="7" fillId="2" borderId="10" xfId="0" applyNumberFormat="1" applyFont="1" applyFill="1" applyBorder="1" applyAlignment="1">
      <alignment horizontal="center" vertical="top" wrapText="1"/>
    </xf>
    <xf numFmtId="14" fontId="7" fillId="2" borderId="3" xfId="0" applyNumberFormat="1" applyFont="1" applyFill="1" applyBorder="1" applyAlignment="1">
      <alignment horizontal="center" vertical="top" wrapText="1"/>
    </xf>
    <xf numFmtId="0" fontId="6" fillId="2" borderId="10" xfId="0" applyFont="1" applyFill="1" applyBorder="1" applyAlignment="1">
      <alignment vertical="top" wrapText="1"/>
    </xf>
    <xf numFmtId="164" fontId="23" fillId="2" borderId="1" xfId="0" applyNumberFormat="1" applyFont="1" applyFill="1" applyBorder="1" applyAlignment="1">
      <alignment horizontal="center" vertical="top" wrapText="1"/>
    </xf>
    <xf numFmtId="164" fontId="4" fillId="2" borderId="2" xfId="0" applyNumberFormat="1" applyFont="1" applyFill="1" applyBorder="1" applyAlignment="1">
      <alignment horizontal="center" vertical="top"/>
    </xf>
    <xf numFmtId="164" fontId="4" fillId="2" borderId="10" xfId="0" applyNumberFormat="1" applyFont="1" applyFill="1" applyBorder="1" applyAlignment="1">
      <alignment horizontal="center" vertical="top"/>
    </xf>
    <xf numFmtId="164" fontId="4" fillId="2" borderId="3" xfId="0" applyNumberFormat="1" applyFont="1" applyFill="1" applyBorder="1" applyAlignment="1">
      <alignment horizontal="center" vertical="top"/>
    </xf>
    <xf numFmtId="3" fontId="6" fillId="2" borderId="1" xfId="0" applyNumberFormat="1" applyFont="1" applyFill="1" applyBorder="1" applyAlignment="1">
      <alignment horizontal="center" vertical="top" wrapText="1"/>
    </xf>
    <xf numFmtId="0" fontId="17" fillId="2" borderId="10" xfId="0" applyFont="1" applyFill="1" applyBorder="1" applyAlignment="1">
      <alignment horizontal="center" vertical="top" wrapText="1"/>
    </xf>
    <xf numFmtId="0" fontId="17" fillId="2" borderId="3" xfId="0" applyFont="1" applyFill="1" applyBorder="1" applyAlignment="1">
      <alignment horizontal="center" vertical="top" wrapText="1"/>
    </xf>
    <xf numFmtId="164" fontId="7" fillId="2" borderId="1" xfId="0" applyNumberFormat="1" applyFont="1" applyFill="1" applyBorder="1" applyAlignment="1">
      <alignment horizontal="center" vertical="top"/>
    </xf>
    <xf numFmtId="164" fontId="5" fillId="2" borderId="1" xfId="0" applyNumberFormat="1" applyFont="1" applyFill="1" applyBorder="1" applyAlignment="1">
      <alignment horizontal="center" vertical="top"/>
    </xf>
    <xf numFmtId="0" fontId="23" fillId="2" borderId="1" xfId="0" applyFont="1" applyFill="1" applyBorder="1" applyAlignment="1">
      <alignment horizontal="center" vertical="top" wrapText="1"/>
    </xf>
    <xf numFmtId="164" fontId="7" fillId="2" borderId="2" xfId="0" applyNumberFormat="1" applyFont="1" applyFill="1" applyBorder="1" applyAlignment="1">
      <alignment horizontal="center" vertical="top"/>
    </xf>
    <xf numFmtId="164" fontId="7" fillId="2" borderId="10" xfId="0" applyNumberFormat="1" applyFont="1" applyFill="1" applyBorder="1" applyAlignment="1">
      <alignment horizontal="center" vertical="top"/>
    </xf>
    <xf numFmtId="164" fontId="7" fillId="2" borderId="3" xfId="0" applyNumberFormat="1" applyFont="1" applyFill="1" applyBorder="1" applyAlignment="1">
      <alignment horizontal="center" vertical="top"/>
    </xf>
    <xf numFmtId="0" fontId="5" fillId="2" borderId="8" xfId="0" applyFont="1" applyFill="1" applyBorder="1" applyAlignment="1">
      <alignment horizontal="center" vertical="top" wrapText="1"/>
    </xf>
    <xf numFmtId="0" fontId="5" fillId="2" borderId="14" xfId="0" applyFont="1" applyFill="1" applyBorder="1" applyAlignment="1">
      <alignment horizontal="center" vertical="top" wrapText="1"/>
    </xf>
    <xf numFmtId="0" fontId="5" fillId="2" borderId="18" xfId="0" applyFont="1" applyFill="1" applyBorder="1" applyAlignment="1">
      <alignment horizontal="center" vertical="top" wrapText="1"/>
    </xf>
    <xf numFmtId="0" fontId="5" fillId="2" borderId="15" xfId="0" applyFont="1" applyFill="1" applyBorder="1" applyAlignment="1">
      <alignment horizontal="center" vertical="top" wrapText="1"/>
    </xf>
    <xf numFmtId="4" fontId="5" fillId="2" borderId="15" xfId="0" applyNumberFormat="1" applyFont="1" applyFill="1" applyBorder="1" applyAlignment="1">
      <alignment horizontal="center" vertical="top" wrapText="1"/>
    </xf>
    <xf numFmtId="164" fontId="23" fillId="2" borderId="10" xfId="0" applyNumberFormat="1" applyFont="1" applyFill="1" applyBorder="1" applyAlignment="1">
      <alignment horizontal="center" vertical="top" wrapText="1"/>
    </xf>
    <xf numFmtId="164" fontId="23" fillId="2" borderId="3" xfId="0" applyNumberFormat="1" applyFont="1" applyFill="1" applyBorder="1" applyAlignment="1">
      <alignment horizontal="center" vertical="top" wrapText="1"/>
    </xf>
    <xf numFmtId="0" fontId="6" fillId="2" borderId="15" xfId="0" applyFont="1" applyFill="1" applyBorder="1" applyAlignment="1">
      <alignment horizontal="center" vertical="top" wrapText="1"/>
    </xf>
    <xf numFmtId="164" fontId="5" fillId="2" borderId="15" xfId="0" applyNumberFormat="1" applyFont="1" applyFill="1" applyBorder="1" applyAlignment="1">
      <alignment horizontal="center" vertical="top"/>
    </xf>
    <xf numFmtId="0" fontId="6" fillId="2" borderId="15" xfId="0" applyFont="1" applyFill="1" applyBorder="1" applyAlignment="1">
      <alignment horizontal="center" vertical="top"/>
    </xf>
    <xf numFmtId="164" fontId="5" fillId="2" borderId="15" xfId="0" applyNumberFormat="1" applyFont="1" applyFill="1" applyBorder="1" applyAlignment="1">
      <alignment horizontal="center" vertical="top" wrapText="1"/>
    </xf>
    <xf numFmtId="164" fontId="5" fillId="2" borderId="8" xfId="0" applyNumberFormat="1" applyFont="1" applyFill="1" applyBorder="1" applyAlignment="1">
      <alignment horizontal="center" vertical="top" wrapText="1"/>
    </xf>
    <xf numFmtId="164" fontId="5" fillId="2" borderId="18" xfId="0" applyNumberFormat="1" applyFont="1" applyFill="1" applyBorder="1" applyAlignment="1">
      <alignment horizontal="center" vertical="top" wrapText="1"/>
    </xf>
    <xf numFmtId="4" fontId="5" fillId="2" borderId="8" xfId="0" applyNumberFormat="1" applyFont="1" applyFill="1" applyBorder="1" applyAlignment="1">
      <alignment horizontal="center" vertical="top" wrapText="1"/>
    </xf>
    <xf numFmtId="4" fontId="5" fillId="2" borderId="18" xfId="0" applyNumberFormat="1"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18" xfId="0" applyFont="1" applyFill="1" applyBorder="1" applyAlignment="1">
      <alignment horizontal="center" vertical="top" wrapText="1"/>
    </xf>
    <xf numFmtId="3" fontId="5" fillId="2" borderId="10" xfId="0" applyNumberFormat="1" applyFont="1" applyFill="1" applyBorder="1" applyAlignment="1">
      <alignment horizontal="center" vertical="top" wrapText="1"/>
    </xf>
    <xf numFmtId="3" fontId="5" fillId="2" borderId="3" xfId="0" applyNumberFormat="1" applyFont="1" applyFill="1" applyBorder="1" applyAlignment="1">
      <alignment horizontal="center" vertical="top" wrapText="1"/>
    </xf>
    <xf numFmtId="164" fontId="6" fillId="2" borderId="15" xfId="0" applyNumberFormat="1" applyFont="1" applyFill="1" applyBorder="1" applyAlignment="1">
      <alignment horizontal="center" vertical="top" wrapText="1"/>
    </xf>
    <xf numFmtId="0" fontId="5" fillId="2" borderId="27" xfId="0" applyFont="1" applyFill="1" applyBorder="1" applyAlignment="1">
      <alignment horizontal="center" vertical="top" wrapText="1"/>
    </xf>
    <xf numFmtId="0" fontId="5" fillId="2" borderId="25" xfId="0" applyFont="1" applyFill="1" applyBorder="1" applyAlignment="1">
      <alignment horizontal="center" vertical="top" wrapText="1"/>
    </xf>
    <xf numFmtId="0" fontId="18" fillId="2" borderId="0" xfId="0" applyFont="1" applyFill="1"/>
    <xf numFmtId="0" fontId="18" fillId="2" borderId="0" xfId="0" applyFont="1" applyFill="1" applyAlignment="1">
      <alignment horizontal="center"/>
    </xf>
    <xf numFmtId="0" fontId="19" fillId="2" borderId="0" xfId="0" applyFont="1" applyFill="1" applyAlignment="1">
      <alignment horizontal="center"/>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1" xfId="0" applyFont="1" applyFill="1" applyBorder="1" applyAlignment="1">
      <alignment horizontal="center" vertical="center" wrapText="1"/>
    </xf>
    <xf numFmtId="164" fontId="17" fillId="2" borderId="1" xfId="0" applyNumberFormat="1" applyFont="1" applyFill="1" applyBorder="1" applyAlignment="1">
      <alignment horizontal="center" vertical="center" wrapText="1"/>
    </xf>
    <xf numFmtId="164" fontId="17" fillId="2" borderId="1" xfId="0" applyNumberFormat="1" applyFont="1" applyFill="1" applyBorder="1" applyAlignment="1">
      <alignment horizontal="center" vertical="center"/>
    </xf>
    <xf numFmtId="0" fontId="17" fillId="2" borderId="1" xfId="0" applyFont="1" applyFill="1" applyBorder="1" applyAlignment="1">
      <alignment horizontal="center" vertical="center"/>
    </xf>
    <xf numFmtId="0" fontId="17" fillId="2" borderId="5" xfId="0" applyFont="1" applyFill="1" applyBorder="1" applyAlignment="1">
      <alignment horizontal="center" vertical="center" wrapText="1"/>
    </xf>
    <xf numFmtId="0" fontId="17" fillId="2" borderId="6" xfId="0" applyFont="1" applyFill="1" applyBorder="1" applyAlignment="1">
      <alignment horizontal="center" vertical="center" wrapText="1"/>
    </xf>
    <xf numFmtId="0" fontId="17" fillId="2" borderId="4" xfId="0" applyFont="1" applyFill="1" applyBorder="1" applyAlignment="1">
      <alignment horizontal="center" vertical="center" wrapText="1"/>
    </xf>
    <xf numFmtId="0" fontId="6" fillId="2" borderId="8" xfId="0" applyFont="1" applyFill="1" applyBorder="1" applyAlignment="1">
      <alignment horizontal="left" vertical="top" wrapText="1"/>
    </xf>
    <xf numFmtId="0" fontId="6" fillId="2" borderId="23" xfId="0" applyFont="1" applyFill="1" applyBorder="1" applyAlignment="1">
      <alignment horizontal="center" vertical="top" wrapText="1"/>
    </xf>
    <xf numFmtId="0" fontId="3" fillId="2" borderId="10" xfId="0" applyFont="1" applyFill="1" applyBorder="1" applyAlignment="1">
      <alignment horizontal="left" vertical="top" wrapText="1"/>
    </xf>
    <xf numFmtId="164" fontId="17" fillId="2" borderId="1" xfId="0" applyNumberFormat="1" applyFont="1" applyFill="1" applyBorder="1" applyAlignment="1">
      <alignment horizontal="center" vertical="top" wrapText="1"/>
    </xf>
    <xf numFmtId="0" fontId="6" fillId="2" borderId="15" xfId="0" applyFont="1" applyFill="1" applyBorder="1" applyAlignment="1">
      <alignment horizontal="left" vertical="top" wrapText="1"/>
    </xf>
    <xf numFmtId="0" fontId="6" fillId="2" borderId="14" xfId="0" applyFont="1" applyFill="1" applyBorder="1" applyAlignment="1">
      <alignment horizontal="center" vertical="top" wrapText="1"/>
    </xf>
    <xf numFmtId="164" fontId="6" fillId="2" borderId="8" xfId="0" applyNumberFormat="1" applyFont="1" applyFill="1" applyBorder="1" applyAlignment="1">
      <alignment horizontal="center" vertical="top" wrapText="1"/>
    </xf>
    <xf numFmtId="164" fontId="6" fillId="2" borderId="18" xfId="0" applyNumberFormat="1" applyFont="1" applyFill="1" applyBorder="1" applyAlignment="1">
      <alignment horizontal="center" vertical="top" wrapText="1"/>
    </xf>
    <xf numFmtId="0" fontId="6" fillId="2" borderId="14" xfId="0" applyFont="1" applyFill="1" applyBorder="1" applyAlignment="1">
      <alignment horizontal="left" vertical="top" wrapText="1"/>
    </xf>
    <xf numFmtId="0" fontId="6" fillId="2" borderId="18" xfId="0" applyFont="1" applyFill="1" applyBorder="1" applyAlignment="1">
      <alignment horizontal="left" vertical="top" wrapText="1"/>
    </xf>
    <xf numFmtId="164" fontId="6" fillId="2" borderId="19" xfId="0" applyNumberFormat="1" applyFont="1" applyFill="1" applyBorder="1" applyAlignment="1">
      <alignment horizontal="center" vertical="top" wrapText="1"/>
    </xf>
    <xf numFmtId="164" fontId="6" fillId="2" borderId="20" xfId="0" applyNumberFormat="1" applyFont="1" applyFill="1" applyBorder="1" applyAlignment="1">
      <alignment horizontal="center" vertical="top" wrapText="1"/>
    </xf>
    <xf numFmtId="0" fontId="6" fillId="2" borderId="25" xfId="0" applyFont="1" applyFill="1" applyBorder="1" applyAlignment="1">
      <alignment horizontal="center" vertical="top" wrapText="1"/>
    </xf>
    <xf numFmtId="0" fontId="5" fillId="2" borderId="26" xfId="0" applyFont="1" applyFill="1" applyBorder="1" applyAlignment="1">
      <alignment horizontal="center" vertical="top" wrapText="1"/>
    </xf>
    <xf numFmtId="0" fontId="6" fillId="2" borderId="0" xfId="0" applyFont="1" applyFill="1" applyAlignment="1">
      <alignment horizontal="center" vertical="top" wrapText="1"/>
    </xf>
    <xf numFmtId="0" fontId="6" fillId="2" borderId="8" xfId="0" applyFont="1" applyFill="1" applyBorder="1" applyAlignment="1">
      <alignment horizontal="center" vertical="top"/>
    </xf>
    <xf numFmtId="0" fontId="6" fillId="2" borderId="14" xfId="0" applyFont="1" applyFill="1" applyBorder="1" applyAlignment="1">
      <alignment horizontal="center" vertical="top"/>
    </xf>
    <xf numFmtId="0" fontId="6" fillId="2" borderId="18" xfId="0" applyFont="1" applyFill="1" applyBorder="1" applyAlignment="1">
      <alignment horizontal="center" vertical="top"/>
    </xf>
    <xf numFmtId="0" fontId="6" fillId="2" borderId="22" xfId="0" applyFont="1" applyFill="1" applyBorder="1" applyAlignment="1">
      <alignment horizontal="center" vertical="top" wrapText="1"/>
    </xf>
    <xf numFmtId="0" fontId="6" fillId="2" borderId="34" xfId="0" applyFont="1" applyFill="1" applyBorder="1" applyAlignment="1">
      <alignment horizontal="center" vertical="top" wrapText="1"/>
    </xf>
    <xf numFmtId="164" fontId="6" fillId="2" borderId="22" xfId="0" applyNumberFormat="1" applyFont="1" applyFill="1" applyBorder="1" applyAlignment="1">
      <alignment horizontal="center" vertical="top" wrapText="1"/>
    </xf>
    <xf numFmtId="0" fontId="5" fillId="2" borderId="12" xfId="0" applyFont="1" applyFill="1" applyBorder="1" applyAlignment="1">
      <alignment horizontal="center" vertical="top" wrapText="1"/>
    </xf>
    <xf numFmtId="0" fontId="5" fillId="2" borderId="13" xfId="0" applyFont="1" applyFill="1" applyBorder="1" applyAlignment="1">
      <alignment horizontal="center" vertical="top" wrapText="1"/>
    </xf>
    <xf numFmtId="0" fontId="6" fillId="2" borderId="9" xfId="0" applyFont="1" applyFill="1" applyBorder="1" applyAlignment="1">
      <alignment horizontal="center" vertical="top" wrapText="1"/>
    </xf>
    <xf numFmtId="0" fontId="6" fillId="2" borderId="19" xfId="0" applyFont="1" applyFill="1" applyBorder="1" applyAlignment="1">
      <alignment horizontal="center" vertical="top" wrapText="1"/>
    </xf>
    <xf numFmtId="0" fontId="6" fillId="2" borderId="20" xfId="0" applyFont="1" applyFill="1" applyBorder="1" applyAlignment="1">
      <alignment horizontal="center" vertical="top" wrapText="1"/>
    </xf>
    <xf numFmtId="0" fontId="5" fillId="2" borderId="11" xfId="0" applyFont="1" applyFill="1" applyBorder="1" applyAlignment="1">
      <alignment horizontal="center" vertical="top" wrapText="1"/>
    </xf>
    <xf numFmtId="0" fontId="5" fillId="2" borderId="16" xfId="0" applyFont="1" applyFill="1" applyBorder="1" applyAlignment="1">
      <alignment horizontal="center" vertical="top" wrapText="1"/>
    </xf>
    <xf numFmtId="0" fontId="5" fillId="2" borderId="33" xfId="0" applyFont="1" applyFill="1" applyBorder="1" applyAlignment="1">
      <alignment horizontal="center" vertical="top" wrapText="1"/>
    </xf>
    <xf numFmtId="0" fontId="6" fillId="2" borderId="9" xfId="0" applyFont="1" applyFill="1" applyBorder="1" applyAlignment="1">
      <alignment horizontal="left" vertical="top" wrapText="1"/>
    </xf>
    <xf numFmtId="0" fontId="6" fillId="2" borderId="19" xfId="0" applyFont="1" applyFill="1" applyBorder="1" applyAlignment="1">
      <alignment horizontal="left" vertical="top" wrapText="1"/>
    </xf>
    <xf numFmtId="0" fontId="6" fillId="2" borderId="20" xfId="0" applyFont="1" applyFill="1" applyBorder="1" applyAlignment="1">
      <alignment horizontal="left" vertical="top" wrapText="1"/>
    </xf>
    <xf numFmtId="0" fontId="6" fillId="2" borderId="19" xfId="0" applyFont="1" applyFill="1" applyBorder="1" applyAlignment="1">
      <alignment horizontal="center" vertical="top"/>
    </xf>
    <xf numFmtId="164" fontId="6" fillId="2" borderId="28" xfId="0" applyNumberFormat="1" applyFont="1" applyFill="1" applyBorder="1" applyAlignment="1">
      <alignment horizontal="center" vertical="top" wrapText="1"/>
    </xf>
    <xf numFmtId="0" fontId="23" fillId="2" borderId="10" xfId="0" applyFont="1" applyFill="1" applyBorder="1" applyAlignment="1">
      <alignment horizontal="center" vertical="top" wrapText="1"/>
    </xf>
    <xf numFmtId="0" fontId="23" fillId="2" borderId="3" xfId="0" applyFont="1" applyFill="1" applyBorder="1" applyAlignment="1">
      <alignment horizontal="center" vertical="top" wrapText="1"/>
    </xf>
    <xf numFmtId="0" fontId="23" fillId="2" borderId="2" xfId="0" applyFont="1" applyFill="1" applyBorder="1" applyAlignment="1">
      <alignment horizontal="center" vertical="top" wrapText="1"/>
    </xf>
    <xf numFmtId="17" fontId="4" fillId="2" borderId="2" xfId="0" applyNumberFormat="1" applyFont="1" applyFill="1" applyBorder="1" applyAlignment="1">
      <alignment horizontal="center" vertical="top" wrapText="1"/>
    </xf>
    <xf numFmtId="17" fontId="4" fillId="2" borderId="10" xfId="0" applyNumberFormat="1" applyFont="1" applyFill="1" applyBorder="1" applyAlignment="1">
      <alignment horizontal="center" vertical="top" wrapText="1"/>
    </xf>
    <xf numFmtId="17" fontId="4" fillId="2" borderId="3" xfId="0" applyNumberFormat="1" applyFont="1" applyFill="1" applyBorder="1" applyAlignment="1">
      <alignment horizontal="center" vertical="top" wrapText="1"/>
    </xf>
    <xf numFmtId="4" fontId="23" fillId="2" borderId="1" xfId="0" applyNumberFormat="1" applyFont="1" applyFill="1" applyBorder="1" applyAlignment="1">
      <alignment horizontal="center" vertical="top" wrapText="1"/>
    </xf>
    <xf numFmtId="43" fontId="5" fillId="2" borderId="2" xfId="1" applyFont="1" applyFill="1" applyBorder="1" applyAlignment="1">
      <alignment horizontal="center" vertical="top" wrapText="1"/>
    </xf>
    <xf numFmtId="43" fontId="5" fillId="2" borderId="10" xfId="1" applyFont="1" applyFill="1" applyBorder="1" applyAlignment="1">
      <alignment horizontal="center" vertical="top" wrapText="1"/>
    </xf>
    <xf numFmtId="43" fontId="5" fillId="2" borderId="3" xfId="1" applyFont="1" applyFill="1" applyBorder="1" applyAlignment="1">
      <alignment horizontal="center" vertical="top" wrapText="1"/>
    </xf>
    <xf numFmtId="3" fontId="8" fillId="2" borderId="2" xfId="0" applyNumberFormat="1" applyFont="1" applyFill="1" applyBorder="1" applyAlignment="1">
      <alignment horizontal="center" vertical="top" wrapText="1"/>
    </xf>
    <xf numFmtId="3" fontId="8" fillId="2" borderId="3" xfId="0" applyNumberFormat="1" applyFont="1" applyFill="1" applyBorder="1" applyAlignment="1">
      <alignment horizontal="center" vertical="top" wrapText="1"/>
    </xf>
    <xf numFmtId="0" fontId="3" fillId="2" borderId="1" xfId="0" applyFont="1" applyFill="1" applyBorder="1" applyAlignment="1">
      <alignment vertical="top" wrapText="1"/>
    </xf>
    <xf numFmtId="0" fontId="3" fillId="2" borderId="10" xfId="0" applyFont="1" applyFill="1" applyBorder="1" applyAlignment="1">
      <alignment horizontal="left" vertical="top"/>
    </xf>
    <xf numFmtId="0" fontId="3" fillId="2" borderId="3" xfId="0" applyFont="1" applyFill="1" applyBorder="1" applyAlignment="1">
      <alignment horizontal="left" vertical="top"/>
    </xf>
    <xf numFmtId="0" fontId="10" fillId="2" borderId="1" xfId="0" applyFont="1" applyFill="1" applyBorder="1" applyAlignment="1">
      <alignment horizontal="center" vertical="top" wrapText="1"/>
    </xf>
    <xf numFmtId="0" fontId="17" fillId="2" borderId="1" xfId="0" applyFont="1" applyFill="1" applyBorder="1" applyAlignment="1">
      <alignment horizontal="center" vertical="top"/>
    </xf>
    <xf numFmtId="0" fontId="3" fillId="2" borderId="31" xfId="0" applyFont="1" applyFill="1" applyBorder="1" applyAlignment="1">
      <alignment horizontal="left" vertical="top" wrapText="1"/>
    </xf>
    <xf numFmtId="0" fontId="3" fillId="2" borderId="35" xfId="0" applyFont="1" applyFill="1" applyBorder="1" applyAlignment="1">
      <alignment horizontal="left" vertical="top" wrapText="1"/>
    </xf>
    <xf numFmtId="14" fontId="5" fillId="2" borderId="1" xfId="0" applyNumberFormat="1" applyFont="1" applyFill="1" applyBorder="1" applyAlignment="1">
      <alignment horizontal="center" vertical="top"/>
    </xf>
    <xf numFmtId="2" fontId="4" fillId="2" borderId="37" xfId="0" applyNumberFormat="1" applyFont="1" applyFill="1" applyBorder="1" applyAlignment="1">
      <alignment horizontal="center" vertical="top"/>
    </xf>
    <xf numFmtId="0" fontId="21" fillId="2" borderId="1" xfId="0" applyFont="1" applyFill="1" applyBorder="1" applyAlignment="1">
      <alignment horizontal="center" vertical="top" wrapText="1"/>
    </xf>
    <xf numFmtId="0" fontId="22" fillId="2" borderId="1" xfId="0" applyFont="1" applyFill="1" applyBorder="1" applyAlignment="1">
      <alignment horizontal="center" vertical="top" wrapText="1"/>
    </xf>
    <xf numFmtId="17" fontId="4" fillId="2" borderId="3" xfId="0" applyNumberFormat="1" applyFont="1" applyFill="1" applyBorder="1" applyAlignment="1">
      <alignment horizontal="center" vertical="top"/>
    </xf>
    <xf numFmtId="0" fontId="4" fillId="2" borderId="37" xfId="0" applyFont="1" applyFill="1" applyBorder="1" applyAlignment="1">
      <alignment horizontal="center" vertical="top"/>
    </xf>
    <xf numFmtId="3" fontId="8" fillId="2" borderId="10" xfId="0" applyNumberFormat="1" applyFont="1" applyFill="1" applyBorder="1" applyAlignment="1">
      <alignment horizontal="center" vertical="top" wrapText="1"/>
    </xf>
    <xf numFmtId="164" fontId="3" fillId="2" borderId="1" xfId="0" applyNumberFormat="1" applyFont="1" applyFill="1" applyBorder="1" applyAlignment="1">
      <alignment horizontal="center" vertical="top" wrapText="1"/>
    </xf>
    <xf numFmtId="164" fontId="4" fillId="2" borderId="1" xfId="0" applyNumberFormat="1" applyFont="1" applyFill="1" applyBorder="1" applyAlignment="1">
      <alignment horizontal="center" vertical="top" wrapText="1"/>
    </xf>
    <xf numFmtId="0" fontId="4" fillId="2" borderId="31" xfId="0" applyFont="1" applyFill="1" applyBorder="1" applyAlignment="1">
      <alignment horizontal="center" vertical="top" wrapText="1"/>
    </xf>
    <xf numFmtId="0" fontId="4" fillId="2" borderId="35" xfId="0" applyFont="1" applyFill="1" applyBorder="1" applyAlignment="1">
      <alignment horizontal="center" vertical="top" wrapText="1"/>
    </xf>
    <xf numFmtId="4" fontId="8" fillId="2" borderId="10" xfId="0" applyNumberFormat="1" applyFont="1" applyFill="1" applyBorder="1" applyAlignment="1">
      <alignment horizontal="center" vertical="top" wrapText="1"/>
    </xf>
    <xf numFmtId="4" fontId="8" fillId="2" borderId="3" xfId="0" applyNumberFormat="1" applyFont="1" applyFill="1" applyBorder="1" applyAlignment="1">
      <alignment horizontal="center" vertical="top" wrapText="1"/>
    </xf>
    <xf numFmtId="4" fontId="8" fillId="2" borderId="2" xfId="0" applyNumberFormat="1" applyFont="1" applyFill="1" applyBorder="1" applyAlignment="1">
      <alignment horizontal="center" vertical="top"/>
    </xf>
    <xf numFmtId="4" fontId="8" fillId="2" borderId="10" xfId="0" applyNumberFormat="1" applyFont="1" applyFill="1" applyBorder="1" applyAlignment="1">
      <alignment horizontal="center" vertical="top"/>
    </xf>
    <xf numFmtId="4" fontId="8" fillId="2" borderId="3" xfId="0" applyNumberFormat="1" applyFont="1" applyFill="1" applyBorder="1" applyAlignment="1">
      <alignment horizontal="center" vertical="top"/>
    </xf>
    <xf numFmtId="4" fontId="6" fillId="2" borderId="1" xfId="0" applyNumberFormat="1" applyFont="1" applyFill="1" applyBorder="1" applyAlignment="1">
      <alignment horizontal="center" vertical="top" wrapText="1"/>
    </xf>
    <xf numFmtId="0" fontId="6" fillId="2" borderId="38" xfId="0" applyFont="1" applyFill="1" applyBorder="1" applyAlignment="1">
      <alignment horizontal="center" vertical="top"/>
    </xf>
    <xf numFmtId="0" fontId="6" fillId="2" borderId="39" xfId="0" applyFont="1" applyFill="1" applyBorder="1" applyAlignment="1">
      <alignment horizontal="center" vertical="top"/>
    </xf>
    <xf numFmtId="0" fontId="6" fillId="2" borderId="40" xfId="0" applyFont="1" applyFill="1" applyBorder="1" applyAlignment="1">
      <alignment horizontal="center" vertical="top"/>
    </xf>
    <xf numFmtId="0" fontId="6" fillId="2" borderId="38" xfId="0" applyFont="1" applyFill="1" applyBorder="1" applyAlignment="1">
      <alignment horizontal="center" vertical="top" wrapText="1"/>
    </xf>
    <xf numFmtId="0" fontId="6" fillId="2" borderId="39" xfId="0" applyFont="1" applyFill="1" applyBorder="1" applyAlignment="1">
      <alignment horizontal="center" vertical="top" wrapText="1"/>
    </xf>
    <xf numFmtId="0" fontId="6" fillId="2" borderId="40" xfId="0" applyFont="1" applyFill="1" applyBorder="1" applyAlignment="1">
      <alignment horizontal="center" vertical="top" wrapText="1"/>
    </xf>
    <xf numFmtId="0" fontId="8" fillId="2" borderId="41" xfId="0" applyFont="1" applyFill="1" applyBorder="1" applyAlignment="1">
      <alignment horizontal="center" vertical="top" wrapText="1"/>
    </xf>
    <xf numFmtId="0" fontId="8" fillId="2" borderId="41" xfId="0" applyFont="1" applyFill="1" applyBorder="1" applyAlignment="1">
      <alignment horizontal="center" vertical="top"/>
    </xf>
    <xf numFmtId="0" fontId="11" fillId="2" borderId="1" xfId="0" applyFont="1" applyFill="1" applyBorder="1" applyAlignment="1">
      <alignment horizontal="left" vertical="top" wrapText="1"/>
    </xf>
    <xf numFmtId="0" fontId="11" fillId="2" borderId="1" xfId="0" applyFont="1" applyFill="1" applyBorder="1" applyAlignment="1">
      <alignment horizontal="left" vertical="top"/>
    </xf>
    <xf numFmtId="0" fontId="4" fillId="2" borderId="10" xfId="0" applyFont="1" applyFill="1" applyBorder="1" applyAlignment="1">
      <alignment horizontal="left" vertical="top" wrapText="1"/>
    </xf>
    <xf numFmtId="4" fontId="8" fillId="2" borderId="1" xfId="0" applyNumberFormat="1" applyFont="1" applyFill="1" applyBorder="1" applyAlignment="1">
      <alignment horizontal="center" vertical="top" wrapText="1"/>
    </xf>
    <xf numFmtId="0" fontId="5" fillId="2" borderId="10" xfId="0" applyFont="1" applyFill="1" applyBorder="1" applyAlignment="1">
      <alignment horizontal="left" vertical="top" wrapText="1"/>
    </xf>
    <xf numFmtId="0" fontId="7" fillId="2" borderId="2" xfId="0" applyFont="1" applyFill="1" applyBorder="1" applyAlignment="1">
      <alignment horizontal="center" vertical="top"/>
    </xf>
    <xf numFmtId="0" fontId="7" fillId="2" borderId="10" xfId="0" applyFont="1" applyFill="1" applyBorder="1" applyAlignment="1">
      <alignment horizontal="center" vertical="top"/>
    </xf>
    <xf numFmtId="0" fontId="7" fillId="2" borderId="3" xfId="0" applyFont="1" applyFill="1" applyBorder="1" applyAlignment="1">
      <alignment horizontal="center" vertical="top"/>
    </xf>
    <xf numFmtId="4" fontId="5" fillId="2" borderId="2" xfId="0" applyNumberFormat="1" applyFont="1" applyFill="1" applyBorder="1" applyAlignment="1">
      <alignment horizontal="left" vertical="top" wrapText="1"/>
    </xf>
    <xf numFmtId="4" fontId="5" fillId="2" borderId="10" xfId="0" applyNumberFormat="1" applyFont="1" applyFill="1" applyBorder="1" applyAlignment="1">
      <alignment horizontal="left" vertical="top" wrapText="1"/>
    </xf>
    <xf numFmtId="4" fontId="5" fillId="2" borderId="3" xfId="0" applyNumberFormat="1" applyFont="1" applyFill="1" applyBorder="1" applyAlignment="1">
      <alignment horizontal="left" vertical="top" wrapText="1"/>
    </xf>
    <xf numFmtId="0" fontId="15" fillId="3" borderId="1" xfId="0" applyFont="1" applyFill="1" applyBorder="1" applyAlignment="1">
      <alignment horizontal="center" vertical="top"/>
    </xf>
    <xf numFmtId="14" fontId="11" fillId="2" borderId="2" xfId="0" applyNumberFormat="1" applyFont="1" applyFill="1" applyBorder="1" applyAlignment="1">
      <alignment horizontal="center" vertical="top"/>
    </xf>
    <xf numFmtId="14" fontId="11" fillId="2" borderId="10" xfId="0" applyNumberFormat="1" applyFont="1" applyFill="1" applyBorder="1" applyAlignment="1">
      <alignment horizontal="center" vertical="top"/>
    </xf>
    <xf numFmtId="0" fontId="11" fillId="2" borderId="1" xfId="0" applyFont="1" applyFill="1" applyBorder="1" applyAlignment="1">
      <alignment horizontal="center" vertical="top"/>
    </xf>
    <xf numFmtId="0" fontId="8" fillId="4" borderId="2" xfId="0" applyFont="1" applyFill="1" applyBorder="1" applyAlignment="1">
      <alignment horizontal="center" vertical="top" wrapText="1"/>
    </xf>
    <xf numFmtId="0" fontId="8" fillId="4" borderId="10" xfId="0" applyFont="1" applyFill="1" applyBorder="1" applyAlignment="1">
      <alignment horizontal="center" vertical="top"/>
    </xf>
    <xf numFmtId="0" fontId="8" fillId="4" borderId="3" xfId="0" applyFont="1" applyFill="1" applyBorder="1" applyAlignment="1">
      <alignment horizontal="center" vertical="top"/>
    </xf>
    <xf numFmtId="0" fontId="13" fillId="2" borderId="1" xfId="0" applyFont="1" applyFill="1" applyBorder="1" applyAlignment="1">
      <alignment horizontal="center" vertical="top" wrapText="1"/>
    </xf>
    <xf numFmtId="14" fontId="4" fillId="2" borderId="1" xfId="0" applyNumberFormat="1" applyFont="1" applyFill="1" applyBorder="1" applyAlignment="1">
      <alignment horizontal="left" vertical="top"/>
    </xf>
    <xf numFmtId="17" fontId="13" fillId="2" borderId="1" xfId="0" applyNumberFormat="1" applyFont="1" applyFill="1" applyBorder="1" applyAlignment="1">
      <alignment horizontal="center" vertical="top" wrapText="1"/>
    </xf>
    <xf numFmtId="17" fontId="5" fillId="2" borderId="1" xfId="0" applyNumberFormat="1" applyFont="1" applyFill="1" applyBorder="1" applyAlignment="1">
      <alignment horizontal="center" vertical="top" wrapText="1"/>
    </xf>
    <xf numFmtId="2" fontId="11" fillId="4" borderId="2" xfId="0" applyNumberFormat="1" applyFont="1" applyFill="1" applyBorder="1" applyAlignment="1">
      <alignment horizontal="center" vertical="top"/>
    </xf>
    <xf numFmtId="2" fontId="11" fillId="4" borderId="10" xfId="0" applyNumberFormat="1" applyFont="1" applyFill="1" applyBorder="1" applyAlignment="1">
      <alignment horizontal="center" vertical="top"/>
    </xf>
    <xf numFmtId="2" fontId="11" fillId="4" borderId="3" xfId="0" applyNumberFormat="1" applyFont="1" applyFill="1" applyBorder="1" applyAlignment="1">
      <alignment horizontal="center" vertical="top"/>
    </xf>
    <xf numFmtId="2" fontId="5" fillId="4" borderId="1" xfId="0" applyNumberFormat="1" applyFont="1" applyFill="1" applyBorder="1" applyAlignment="1">
      <alignment horizontal="center" vertical="top"/>
    </xf>
    <xf numFmtId="0" fontId="14" fillId="2" borderId="1" xfId="0" applyFont="1" applyFill="1" applyBorder="1" applyAlignment="1">
      <alignment horizontal="center" vertical="top" wrapText="1"/>
    </xf>
    <xf numFmtId="2" fontId="6" fillId="2" borderId="1" xfId="0" applyNumberFormat="1" applyFont="1" applyFill="1" applyBorder="1" applyAlignment="1">
      <alignment horizontal="center" vertical="top"/>
    </xf>
    <xf numFmtId="14" fontId="4" fillId="4" borderId="2" xfId="0" applyNumberFormat="1" applyFont="1" applyFill="1" applyBorder="1" applyAlignment="1">
      <alignment horizontal="center" vertical="top" wrapText="1"/>
    </xf>
    <xf numFmtId="0" fontId="11" fillId="4" borderId="1" xfId="0" applyFont="1" applyFill="1" applyBorder="1" applyAlignment="1">
      <alignment horizontal="center" vertical="top"/>
    </xf>
    <xf numFmtId="0" fontId="8" fillId="2" borderId="1" xfId="0" applyFont="1" applyFill="1" applyBorder="1" applyAlignment="1">
      <alignment horizontal="left" wrapText="1"/>
    </xf>
    <xf numFmtId="164" fontId="23" fillId="2" borderId="2" xfId="0" applyNumberFormat="1" applyFont="1" applyFill="1" applyBorder="1" applyAlignment="1">
      <alignment horizontal="center" vertical="top" wrapText="1"/>
    </xf>
    <xf numFmtId="0" fontId="17" fillId="2" borderId="1" xfId="0" applyFont="1" applyFill="1" applyBorder="1" applyAlignment="1">
      <alignment horizontal="left" vertical="top" wrapText="1"/>
    </xf>
    <xf numFmtId="0" fontId="6" fillId="2" borderId="41" xfId="0" applyFont="1" applyFill="1" applyBorder="1" applyAlignment="1">
      <alignment horizontal="center" vertical="top" wrapText="1"/>
    </xf>
    <xf numFmtId="0" fontId="6" fillId="2" borderId="41" xfId="0" applyFont="1" applyFill="1" applyBorder="1" applyAlignment="1">
      <alignment horizontal="center" vertical="top"/>
    </xf>
  </cellXfs>
  <cellStyles count="3">
    <cellStyle name="Įprastas" xfId="0" builtinId="0"/>
    <cellStyle name="Įprastas 2" xfId="2" xr:uid="{0B0BDB17-E437-496F-A08F-12C9DC4A513F}"/>
    <cellStyle name="Kablelis" xfId="1" builtinId="3"/>
  </cellStyles>
  <dxfs count="1">
    <dxf>
      <fill>
        <patternFill patternType="solid">
          <fgColor rgb="FFFFFFFF"/>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PZ1652"/>
  <sheetViews>
    <sheetView tabSelected="1" topLeftCell="A1029" zoomScale="70" zoomScaleNormal="70" workbookViewId="0">
      <pane xSplit="2" topLeftCell="AC1" activePane="topRight" state="frozen"/>
      <selection pane="topRight" activeCell="AR1033" sqref="AR1033"/>
    </sheetView>
  </sheetViews>
  <sheetFormatPr defaultColWidth="9.33203125" defaultRowHeight="13.8" x14ac:dyDescent="0.3"/>
  <cols>
    <col min="1" max="1" width="1.6640625" style="1" customWidth="1"/>
    <col min="2" max="2" width="21" style="135" customWidth="1"/>
    <col min="3" max="3" width="42.44140625" style="136" customWidth="1"/>
    <col min="4" max="4" width="19" style="1" customWidth="1"/>
    <col min="5" max="5" width="28" style="137" customWidth="1"/>
    <col min="6" max="6" width="21.33203125" style="137" customWidth="1"/>
    <col min="7" max="7" width="56.33203125" style="137" customWidth="1"/>
    <col min="8" max="8" width="9.6640625" style="1" customWidth="1"/>
    <col min="9" max="9" width="15.6640625" style="1" customWidth="1"/>
    <col min="10" max="10" width="27.6640625" style="1" customWidth="1"/>
    <col min="11" max="11" width="22.33203125" style="135" customWidth="1"/>
    <col min="12" max="12" width="10.5546875" style="136" customWidth="1"/>
    <col min="13" max="13" width="10.5546875" style="135" customWidth="1"/>
    <col min="14" max="14" width="17.33203125" style="138" customWidth="1"/>
    <col min="15" max="15" width="23.44140625" style="1" customWidth="1"/>
    <col min="16" max="16" width="21.44140625" style="1" customWidth="1"/>
    <col min="17" max="17" width="15.44140625" style="1" customWidth="1"/>
    <col min="18" max="18" width="10.6640625" style="1" customWidth="1"/>
    <col min="19" max="19" width="14.44140625" style="1" customWidth="1"/>
    <col min="20" max="21" width="14" style="159" customWidth="1"/>
    <col min="22" max="22" width="18" style="139" customWidth="1"/>
    <col min="23" max="23" width="19.6640625" style="139" customWidth="1"/>
    <col min="24" max="24" width="12.33203125" style="139" customWidth="1"/>
    <col min="25" max="25" width="11.33203125" style="139" customWidth="1"/>
    <col min="26" max="26" width="12.33203125" style="139" bestFit="1" customWidth="1"/>
    <col min="27" max="27" width="12.44140625" style="139" bestFit="1" customWidth="1"/>
    <col min="28" max="28" width="13.6640625" style="139" customWidth="1"/>
    <col min="29" max="29" width="11.5546875" style="138" customWidth="1"/>
    <col min="30" max="30" width="18.44140625" style="138" customWidth="1"/>
    <col min="31" max="31" width="17.44140625" style="138" customWidth="1"/>
    <col min="32" max="32" width="10.33203125" style="1" bestFit="1" customWidth="1"/>
    <col min="33" max="33" width="10.44140625" style="138" bestFit="1" customWidth="1"/>
    <col min="34" max="34" width="26" style="6" customWidth="1"/>
    <col min="35" max="35" width="19.6640625" style="6" bestFit="1" customWidth="1"/>
    <col min="36" max="36" width="9.33203125" style="1" bestFit="1" customWidth="1"/>
    <col min="37" max="16384" width="9.33203125" style="1"/>
  </cols>
  <sheetData>
    <row r="1" spans="2:36" s="167" customFormat="1" ht="45.6" customHeight="1" x14ac:dyDescent="0.3">
      <c r="B1" s="165"/>
      <c r="C1" s="166"/>
      <c r="E1" s="168"/>
      <c r="F1" s="168"/>
      <c r="G1" s="168"/>
      <c r="K1" s="165"/>
      <c r="L1" s="166"/>
      <c r="M1" s="165"/>
      <c r="N1" s="169"/>
      <c r="T1" s="170"/>
      <c r="U1" s="170"/>
      <c r="V1" s="171"/>
      <c r="W1" s="171"/>
      <c r="X1" s="171"/>
      <c r="Y1" s="171"/>
      <c r="Z1" s="171"/>
      <c r="AA1" s="171"/>
      <c r="AB1" s="171"/>
      <c r="AC1" s="169"/>
      <c r="AD1" s="169"/>
      <c r="AE1" s="169"/>
      <c r="AG1" s="169"/>
      <c r="AH1" s="172"/>
      <c r="AI1" s="172"/>
    </row>
    <row r="2" spans="2:36" s="167" customFormat="1" ht="15" customHeight="1" x14ac:dyDescent="0.3">
      <c r="B2" s="551"/>
      <c r="C2" s="552"/>
      <c r="D2" s="552"/>
      <c r="E2" s="552"/>
      <c r="F2" s="552"/>
      <c r="G2" s="552"/>
      <c r="H2" s="552"/>
      <c r="I2" s="552"/>
      <c r="J2" s="552"/>
      <c r="K2" s="552"/>
      <c r="L2" s="552"/>
      <c r="M2" s="552"/>
      <c r="N2" s="552"/>
      <c r="O2" s="552"/>
      <c r="P2" s="552"/>
      <c r="Q2" s="552"/>
      <c r="R2" s="552"/>
      <c r="S2" s="552"/>
      <c r="T2" s="552"/>
      <c r="U2" s="552"/>
      <c r="V2" s="553"/>
      <c r="W2" s="552"/>
      <c r="X2" s="552"/>
      <c r="Y2" s="553"/>
      <c r="Z2" s="552"/>
      <c r="AA2" s="552"/>
      <c r="AB2" s="552"/>
      <c r="AC2" s="552"/>
      <c r="AD2" s="552"/>
      <c r="AE2" s="552"/>
      <c r="AF2" s="552"/>
      <c r="AG2" s="552"/>
      <c r="AH2" s="552"/>
      <c r="AI2" s="552"/>
    </row>
    <row r="3" spans="2:36" s="167" customFormat="1" ht="15" customHeight="1" x14ac:dyDescent="0.3">
      <c r="B3" s="551" t="s">
        <v>0</v>
      </c>
      <c r="C3" s="552"/>
      <c r="D3" s="552"/>
      <c r="E3" s="552"/>
      <c r="F3" s="552"/>
      <c r="G3" s="552"/>
      <c r="H3" s="552"/>
      <c r="I3" s="552"/>
      <c r="J3" s="552"/>
      <c r="K3" s="552"/>
      <c r="L3" s="552"/>
      <c r="M3" s="552"/>
      <c r="N3" s="552"/>
      <c r="O3" s="552"/>
      <c r="P3" s="552"/>
      <c r="Q3" s="552"/>
      <c r="R3" s="552"/>
      <c r="S3" s="552"/>
      <c r="T3" s="552"/>
      <c r="U3" s="552"/>
      <c r="V3" s="553"/>
      <c r="W3" s="552"/>
      <c r="X3" s="552"/>
      <c r="Y3" s="553"/>
      <c r="Z3" s="552"/>
      <c r="AA3" s="552"/>
      <c r="AB3" s="552"/>
      <c r="AC3" s="552"/>
      <c r="AD3" s="552"/>
      <c r="AE3" s="552"/>
      <c r="AF3" s="552"/>
      <c r="AG3" s="552"/>
      <c r="AH3" s="552"/>
      <c r="AI3" s="552"/>
    </row>
    <row r="4" spans="2:36" s="167" customFormat="1" x14ac:dyDescent="0.3">
      <c r="B4" s="165"/>
      <c r="C4" s="166"/>
      <c r="E4" s="168"/>
      <c r="F4" s="168"/>
      <c r="G4" s="168"/>
      <c r="K4" s="165"/>
      <c r="L4" s="166"/>
      <c r="M4" s="165"/>
      <c r="N4" s="169"/>
      <c r="T4" s="170"/>
      <c r="U4" s="170"/>
      <c r="V4" s="171"/>
      <c r="W4" s="171"/>
      <c r="X4" s="171"/>
      <c r="Y4" s="171"/>
      <c r="Z4" s="171"/>
      <c r="AA4" s="171"/>
      <c r="AB4" s="171"/>
      <c r="AC4" s="169"/>
      <c r="AD4" s="169"/>
      <c r="AE4" s="169"/>
      <c r="AG4" s="169"/>
      <c r="AH4" s="172"/>
      <c r="AI4" s="172"/>
    </row>
    <row r="5" spans="2:36" s="167" customFormat="1" ht="72.75" customHeight="1" x14ac:dyDescent="0.3">
      <c r="B5" s="556" t="s">
        <v>1</v>
      </c>
      <c r="C5" s="556" t="s">
        <v>2</v>
      </c>
      <c r="D5" s="556" t="s">
        <v>3</v>
      </c>
      <c r="E5" s="556" t="s">
        <v>4</v>
      </c>
      <c r="F5" s="556" t="s">
        <v>5</v>
      </c>
      <c r="G5" s="556" t="s">
        <v>6</v>
      </c>
      <c r="H5" s="556" t="s">
        <v>198</v>
      </c>
      <c r="I5" s="556" t="s">
        <v>199</v>
      </c>
      <c r="J5" s="559" t="s">
        <v>7</v>
      </c>
      <c r="K5" s="559"/>
      <c r="L5" s="559"/>
      <c r="M5" s="559"/>
      <c r="N5" s="554" t="s">
        <v>8</v>
      </c>
      <c r="O5" s="556" t="s">
        <v>9</v>
      </c>
      <c r="P5" s="556" t="s">
        <v>10</v>
      </c>
      <c r="Q5" s="556" t="s">
        <v>11</v>
      </c>
      <c r="R5" s="556" t="s">
        <v>12</v>
      </c>
      <c r="S5" s="556" t="s">
        <v>13</v>
      </c>
      <c r="T5" s="557" t="s">
        <v>14</v>
      </c>
      <c r="U5" s="557" t="s">
        <v>15</v>
      </c>
      <c r="V5" s="558" t="s">
        <v>16</v>
      </c>
      <c r="W5" s="558"/>
      <c r="X5" s="558"/>
      <c r="Y5" s="558"/>
      <c r="Z5" s="558"/>
      <c r="AA5" s="558"/>
      <c r="AB5" s="557" t="s">
        <v>17</v>
      </c>
      <c r="AC5" s="554" t="s">
        <v>18</v>
      </c>
      <c r="AD5" s="560" t="s">
        <v>189</v>
      </c>
      <c r="AE5" s="561"/>
      <c r="AF5" s="562"/>
      <c r="AG5" s="554" t="s">
        <v>19</v>
      </c>
      <c r="AH5" s="554" t="s">
        <v>20</v>
      </c>
      <c r="AI5" s="556" t="s">
        <v>21</v>
      </c>
      <c r="AJ5" s="554" t="s">
        <v>22</v>
      </c>
    </row>
    <row r="6" spans="2:36" s="167" customFormat="1" ht="146.25" customHeight="1" x14ac:dyDescent="0.3">
      <c r="B6" s="556"/>
      <c r="C6" s="556"/>
      <c r="D6" s="556"/>
      <c r="E6" s="556"/>
      <c r="F6" s="556"/>
      <c r="G6" s="556"/>
      <c r="H6" s="556"/>
      <c r="I6" s="556"/>
      <c r="J6" s="207" t="s">
        <v>23</v>
      </c>
      <c r="K6" s="207" t="s">
        <v>24</v>
      </c>
      <c r="L6" s="207" t="s">
        <v>25</v>
      </c>
      <c r="M6" s="207" t="s">
        <v>26</v>
      </c>
      <c r="N6" s="555"/>
      <c r="O6" s="556"/>
      <c r="P6" s="556"/>
      <c r="Q6" s="556"/>
      <c r="R6" s="556"/>
      <c r="S6" s="556"/>
      <c r="T6" s="557"/>
      <c r="U6" s="557"/>
      <c r="V6" s="208" t="s">
        <v>190</v>
      </c>
      <c r="W6" s="208" t="s">
        <v>27</v>
      </c>
      <c r="X6" s="208" t="s">
        <v>28</v>
      </c>
      <c r="Y6" s="208" t="s">
        <v>29</v>
      </c>
      <c r="Z6" s="208" t="s">
        <v>30</v>
      </c>
      <c r="AA6" s="208" t="s">
        <v>31</v>
      </c>
      <c r="AB6" s="557"/>
      <c r="AC6" s="555"/>
      <c r="AD6" s="207" t="s">
        <v>32</v>
      </c>
      <c r="AE6" s="207" t="s">
        <v>33</v>
      </c>
      <c r="AF6" s="207" t="s">
        <v>34</v>
      </c>
      <c r="AG6" s="555"/>
      <c r="AH6" s="555"/>
      <c r="AI6" s="556"/>
      <c r="AJ6" s="555"/>
    </row>
    <row r="7" spans="2:36" s="6" customFormat="1" x14ac:dyDescent="0.3">
      <c r="B7" s="2">
        <v>1</v>
      </c>
      <c r="C7" s="3">
        <v>2</v>
      </c>
      <c r="D7" s="3">
        <v>3</v>
      </c>
      <c r="E7" s="3">
        <v>4</v>
      </c>
      <c r="F7" s="3">
        <v>5</v>
      </c>
      <c r="G7" s="3">
        <v>6</v>
      </c>
      <c r="H7" s="3">
        <v>7</v>
      </c>
      <c r="I7" s="3">
        <v>8</v>
      </c>
      <c r="J7" s="3">
        <v>9</v>
      </c>
      <c r="K7" s="2">
        <v>10</v>
      </c>
      <c r="L7" s="3">
        <v>11</v>
      </c>
      <c r="M7" s="2">
        <v>12</v>
      </c>
      <c r="N7" s="3">
        <v>13</v>
      </c>
      <c r="O7" s="3">
        <v>14</v>
      </c>
      <c r="P7" s="3">
        <v>15</v>
      </c>
      <c r="Q7" s="3">
        <v>16</v>
      </c>
      <c r="R7" s="3">
        <v>17</v>
      </c>
      <c r="S7" s="3">
        <v>18</v>
      </c>
      <c r="T7" s="4">
        <v>19</v>
      </c>
      <c r="U7" s="4">
        <v>20</v>
      </c>
      <c r="V7" s="5">
        <v>21</v>
      </c>
      <c r="W7" s="5">
        <v>22</v>
      </c>
      <c r="X7" s="5">
        <v>23</v>
      </c>
      <c r="Y7" s="5">
        <v>24</v>
      </c>
      <c r="Z7" s="5">
        <v>25</v>
      </c>
      <c r="AA7" s="5">
        <v>26</v>
      </c>
      <c r="AB7" s="5">
        <v>27</v>
      </c>
      <c r="AC7" s="3">
        <v>28</v>
      </c>
      <c r="AD7" s="3">
        <v>29</v>
      </c>
      <c r="AE7" s="3">
        <v>30</v>
      </c>
      <c r="AF7" s="3">
        <v>31</v>
      </c>
      <c r="AG7" s="3">
        <v>32</v>
      </c>
      <c r="AH7" s="3">
        <v>33</v>
      </c>
      <c r="AI7" s="3">
        <v>34</v>
      </c>
      <c r="AJ7" s="3">
        <v>35</v>
      </c>
    </row>
    <row r="8" spans="2:36" ht="273.60000000000002" hidden="1" customHeight="1" x14ac:dyDescent="0.3">
      <c r="B8" s="7" t="s">
        <v>35</v>
      </c>
      <c r="C8" s="7" t="s">
        <v>36</v>
      </c>
      <c r="D8" s="8" t="s">
        <v>37</v>
      </c>
      <c r="E8" s="9" t="s">
        <v>38</v>
      </c>
      <c r="F8" s="10" t="s">
        <v>39</v>
      </c>
      <c r="G8" s="10" t="s">
        <v>191</v>
      </c>
      <c r="H8" s="8" t="s">
        <v>40</v>
      </c>
      <c r="I8" s="8" t="s">
        <v>192</v>
      </c>
      <c r="J8" s="11" t="s">
        <v>41</v>
      </c>
      <c r="K8" s="7" t="s">
        <v>42</v>
      </c>
      <c r="L8" s="7" t="s">
        <v>43</v>
      </c>
      <c r="M8" s="7" t="s">
        <v>44</v>
      </c>
      <c r="N8" s="8" t="s">
        <v>45</v>
      </c>
      <c r="O8" s="7" t="s">
        <v>46</v>
      </c>
      <c r="P8" s="8" t="s">
        <v>47</v>
      </c>
      <c r="Q8" s="8" t="s">
        <v>48</v>
      </c>
      <c r="R8" s="8" t="s">
        <v>49</v>
      </c>
      <c r="S8" s="8" t="s">
        <v>50</v>
      </c>
      <c r="T8" s="12" t="s">
        <v>193</v>
      </c>
      <c r="U8" s="12" t="s">
        <v>51</v>
      </c>
      <c r="V8" s="13" t="s">
        <v>52</v>
      </c>
      <c r="W8" s="13" t="s">
        <v>53</v>
      </c>
      <c r="X8" s="13" t="s">
        <v>611</v>
      </c>
      <c r="Y8" s="13" t="s">
        <v>54</v>
      </c>
      <c r="Z8" s="13" t="s">
        <v>55</v>
      </c>
      <c r="AA8" s="13" t="s">
        <v>56</v>
      </c>
      <c r="AB8" s="13" t="s">
        <v>57</v>
      </c>
      <c r="AC8" s="8" t="s">
        <v>58</v>
      </c>
      <c r="AD8" s="8" t="s">
        <v>59</v>
      </c>
      <c r="AE8" s="8" t="s">
        <v>60</v>
      </c>
      <c r="AF8" s="7" t="s">
        <v>61</v>
      </c>
      <c r="AG8" s="8" t="s">
        <v>62</v>
      </c>
      <c r="AH8" s="8" t="s">
        <v>63</v>
      </c>
      <c r="AI8" s="8" t="s">
        <v>64</v>
      </c>
      <c r="AJ8" s="7" t="s">
        <v>65</v>
      </c>
    </row>
    <row r="9" spans="2:36" ht="36" customHeight="1" x14ac:dyDescent="0.3">
      <c r="B9" s="272" t="s">
        <v>782</v>
      </c>
      <c r="C9" s="272" t="s">
        <v>66</v>
      </c>
      <c r="D9" s="272" t="s">
        <v>67</v>
      </c>
      <c r="E9" s="269" t="s">
        <v>68</v>
      </c>
      <c r="F9" s="269" t="s">
        <v>69</v>
      </c>
      <c r="G9" s="269" t="s">
        <v>70</v>
      </c>
      <c r="H9" s="223" t="s">
        <v>71</v>
      </c>
      <c r="I9" s="272" t="s">
        <v>80</v>
      </c>
      <c r="J9" s="11" t="s">
        <v>72</v>
      </c>
      <c r="K9" s="7" t="s">
        <v>73</v>
      </c>
      <c r="L9" s="7" t="s">
        <v>183</v>
      </c>
      <c r="M9" s="7">
        <v>60</v>
      </c>
      <c r="N9" s="273" t="s">
        <v>74</v>
      </c>
      <c r="O9" s="272" t="s">
        <v>75</v>
      </c>
      <c r="P9" s="229" t="s">
        <v>76</v>
      </c>
      <c r="Q9" s="229" t="s">
        <v>77</v>
      </c>
      <c r="R9" s="229" t="s">
        <v>78</v>
      </c>
      <c r="S9" s="273" t="s">
        <v>79</v>
      </c>
      <c r="T9" s="283">
        <f>V9+Y9</f>
        <v>600000</v>
      </c>
      <c r="U9" s="283">
        <v>10000</v>
      </c>
      <c r="V9" s="281">
        <v>482000</v>
      </c>
      <c r="W9" s="281" t="s">
        <v>80</v>
      </c>
      <c r="X9" s="281" t="s">
        <v>80</v>
      </c>
      <c r="Y9" s="281">
        <v>118000</v>
      </c>
      <c r="Z9" s="281" t="s">
        <v>80</v>
      </c>
      <c r="AA9" s="281" t="s">
        <v>80</v>
      </c>
      <c r="AB9" s="281" t="s">
        <v>80</v>
      </c>
      <c r="AC9" s="273" t="s">
        <v>81</v>
      </c>
      <c r="AD9" s="273">
        <v>80000</v>
      </c>
      <c r="AE9" s="273">
        <v>520000</v>
      </c>
      <c r="AF9" s="272" t="s">
        <v>80</v>
      </c>
      <c r="AG9" s="273" t="s">
        <v>34</v>
      </c>
      <c r="AH9" s="273" t="s">
        <v>185</v>
      </c>
      <c r="AI9" s="273" t="s">
        <v>82</v>
      </c>
      <c r="AJ9" s="272"/>
    </row>
    <row r="10" spans="2:36" ht="81.599999999999994" customHeight="1" x14ac:dyDescent="0.3">
      <c r="B10" s="272"/>
      <c r="C10" s="272"/>
      <c r="D10" s="272"/>
      <c r="E10" s="269"/>
      <c r="F10" s="269"/>
      <c r="G10" s="269"/>
      <c r="H10" s="224"/>
      <c r="I10" s="272"/>
      <c r="J10" s="11" t="s">
        <v>83</v>
      </c>
      <c r="K10" s="7" t="s">
        <v>84</v>
      </c>
      <c r="L10" s="7" t="s">
        <v>106</v>
      </c>
      <c r="M10" s="7">
        <v>537</v>
      </c>
      <c r="N10" s="273"/>
      <c r="O10" s="272"/>
      <c r="P10" s="230"/>
      <c r="Q10" s="230"/>
      <c r="R10" s="230"/>
      <c r="S10" s="273"/>
      <c r="T10" s="283"/>
      <c r="U10" s="283"/>
      <c r="V10" s="281"/>
      <c r="W10" s="281"/>
      <c r="X10" s="281"/>
      <c r="Y10" s="281"/>
      <c r="Z10" s="281"/>
      <c r="AA10" s="281"/>
      <c r="AB10" s="281"/>
      <c r="AC10" s="273"/>
      <c r="AD10" s="273"/>
      <c r="AE10" s="273"/>
      <c r="AF10" s="272"/>
      <c r="AG10" s="273"/>
      <c r="AH10" s="282"/>
      <c r="AI10" s="273"/>
      <c r="AJ10" s="272"/>
    </row>
    <row r="11" spans="2:36" ht="52.5" customHeight="1" x14ac:dyDescent="0.3">
      <c r="B11" s="272"/>
      <c r="C11" s="272"/>
      <c r="D11" s="272"/>
      <c r="E11" s="269"/>
      <c r="F11" s="269" t="s">
        <v>181</v>
      </c>
      <c r="G11" s="269"/>
      <c r="H11" s="224"/>
      <c r="I11" s="272"/>
      <c r="J11" s="11" t="s">
        <v>72</v>
      </c>
      <c r="K11" s="7" t="s">
        <v>73</v>
      </c>
      <c r="L11" s="7" t="s">
        <v>183</v>
      </c>
      <c r="M11" s="7">
        <v>8</v>
      </c>
      <c r="N11" s="273"/>
      <c r="O11" s="272"/>
      <c r="P11" s="230"/>
      <c r="Q11" s="230"/>
      <c r="R11" s="230"/>
      <c r="S11" s="273"/>
      <c r="T11" s="283"/>
      <c r="U11" s="283"/>
      <c r="V11" s="281"/>
      <c r="W11" s="281"/>
      <c r="X11" s="281"/>
      <c r="Y11" s="281"/>
      <c r="Z11" s="281"/>
      <c r="AA11" s="281"/>
      <c r="AB11" s="281"/>
      <c r="AC11" s="273"/>
      <c r="AD11" s="273"/>
      <c r="AE11" s="273"/>
      <c r="AF11" s="272"/>
      <c r="AG11" s="273"/>
      <c r="AH11" s="282"/>
      <c r="AI11" s="273"/>
      <c r="AJ11" s="272"/>
    </row>
    <row r="12" spans="2:36" ht="79.2" customHeight="1" x14ac:dyDescent="0.3">
      <c r="B12" s="272"/>
      <c r="C12" s="272"/>
      <c r="D12" s="272"/>
      <c r="E12" s="269"/>
      <c r="F12" s="269"/>
      <c r="G12" s="269"/>
      <c r="H12" s="224"/>
      <c r="I12" s="272"/>
      <c r="J12" s="11" t="s">
        <v>83</v>
      </c>
      <c r="K12" s="7" t="s">
        <v>84</v>
      </c>
      <c r="L12" s="7" t="s">
        <v>106</v>
      </c>
      <c r="M12" s="7">
        <v>64</v>
      </c>
      <c r="N12" s="273"/>
      <c r="O12" s="272"/>
      <c r="P12" s="230"/>
      <c r="Q12" s="230"/>
      <c r="R12" s="230"/>
      <c r="S12" s="273"/>
      <c r="T12" s="283"/>
      <c r="U12" s="283"/>
      <c r="V12" s="281"/>
      <c r="W12" s="281"/>
      <c r="X12" s="281"/>
      <c r="Y12" s="281"/>
      <c r="Z12" s="281"/>
      <c r="AA12" s="281"/>
      <c r="AB12" s="281"/>
      <c r="AC12" s="273"/>
      <c r="AD12" s="273"/>
      <c r="AE12" s="273"/>
      <c r="AF12" s="272"/>
      <c r="AG12" s="273"/>
      <c r="AH12" s="282"/>
      <c r="AI12" s="273"/>
      <c r="AJ12" s="272"/>
    </row>
    <row r="13" spans="2:36" ht="51.6" customHeight="1" x14ac:dyDescent="0.3">
      <c r="B13" s="272"/>
      <c r="C13" s="272"/>
      <c r="D13" s="272"/>
      <c r="E13" s="269"/>
      <c r="F13" s="269" t="s">
        <v>182</v>
      </c>
      <c r="G13" s="269"/>
      <c r="H13" s="224"/>
      <c r="I13" s="272"/>
      <c r="J13" s="11" t="s">
        <v>72</v>
      </c>
      <c r="K13" s="7" t="s">
        <v>73</v>
      </c>
      <c r="L13" s="7" t="s">
        <v>183</v>
      </c>
      <c r="M13" s="7">
        <v>52</v>
      </c>
      <c r="N13" s="273"/>
      <c r="O13" s="272"/>
      <c r="P13" s="230"/>
      <c r="Q13" s="230"/>
      <c r="R13" s="230"/>
      <c r="S13" s="273"/>
      <c r="T13" s="283"/>
      <c r="U13" s="283"/>
      <c r="V13" s="281"/>
      <c r="W13" s="281"/>
      <c r="X13" s="281"/>
      <c r="Y13" s="281"/>
      <c r="Z13" s="281"/>
      <c r="AA13" s="281"/>
      <c r="AB13" s="281"/>
      <c r="AC13" s="273"/>
      <c r="AD13" s="273"/>
      <c r="AE13" s="273"/>
      <c r="AF13" s="272"/>
      <c r="AG13" s="273"/>
      <c r="AH13" s="282"/>
      <c r="AI13" s="273"/>
      <c r="AJ13" s="272"/>
    </row>
    <row r="14" spans="2:36" ht="79.2" customHeight="1" x14ac:dyDescent="0.3">
      <c r="B14" s="272"/>
      <c r="C14" s="272"/>
      <c r="D14" s="272"/>
      <c r="E14" s="269"/>
      <c r="F14" s="269"/>
      <c r="G14" s="269"/>
      <c r="H14" s="224"/>
      <c r="I14" s="272"/>
      <c r="J14" s="11" t="s">
        <v>83</v>
      </c>
      <c r="K14" s="7" t="s">
        <v>84</v>
      </c>
      <c r="L14" s="7" t="s">
        <v>106</v>
      </c>
      <c r="M14" s="7">
        <v>473</v>
      </c>
      <c r="N14" s="273"/>
      <c r="O14" s="272"/>
      <c r="P14" s="230"/>
      <c r="Q14" s="230"/>
      <c r="R14" s="230"/>
      <c r="S14" s="273"/>
      <c r="T14" s="283"/>
      <c r="U14" s="283"/>
      <c r="V14" s="281"/>
      <c r="W14" s="281"/>
      <c r="X14" s="281"/>
      <c r="Y14" s="281"/>
      <c r="Z14" s="281"/>
      <c r="AA14" s="281"/>
      <c r="AB14" s="281"/>
      <c r="AC14" s="273"/>
      <c r="AD14" s="273"/>
      <c r="AE14" s="273"/>
      <c r="AF14" s="272"/>
      <c r="AG14" s="273"/>
      <c r="AH14" s="282"/>
      <c r="AI14" s="273"/>
      <c r="AJ14" s="272"/>
    </row>
    <row r="15" spans="2:36" ht="120" customHeight="1" x14ac:dyDescent="0.3">
      <c r="B15" s="272" t="s">
        <v>783</v>
      </c>
      <c r="C15" s="272" t="s">
        <v>194</v>
      </c>
      <c r="D15" s="272" t="s">
        <v>86</v>
      </c>
      <c r="E15" s="269" t="s">
        <v>87</v>
      </c>
      <c r="F15" s="249" t="s">
        <v>195</v>
      </c>
      <c r="G15" s="269" t="s">
        <v>196</v>
      </c>
      <c r="H15" s="272" t="s">
        <v>71</v>
      </c>
      <c r="I15" s="272" t="s">
        <v>34</v>
      </c>
      <c r="J15" s="11" t="s">
        <v>88</v>
      </c>
      <c r="K15" s="7" t="s">
        <v>89</v>
      </c>
      <c r="L15" s="7" t="s">
        <v>85</v>
      </c>
      <c r="M15" s="7" t="s">
        <v>90</v>
      </c>
      <c r="N15" s="229" t="s">
        <v>74</v>
      </c>
      <c r="O15" s="223" t="s">
        <v>91</v>
      </c>
      <c r="P15" s="229" t="s">
        <v>76</v>
      </c>
      <c r="Q15" s="229" t="s">
        <v>77</v>
      </c>
      <c r="R15" s="229" t="s">
        <v>78</v>
      </c>
      <c r="S15" s="229" t="s">
        <v>92</v>
      </c>
      <c r="T15" s="253">
        <f>W15+AA15</f>
        <v>3388000</v>
      </c>
      <c r="U15" s="253">
        <v>3388000</v>
      </c>
      <c r="V15" s="256" t="s">
        <v>80</v>
      </c>
      <c r="W15" s="256">
        <v>2800000</v>
      </c>
      <c r="X15" s="256" t="s">
        <v>80</v>
      </c>
      <c r="Y15" s="256" t="s">
        <v>80</v>
      </c>
      <c r="Z15" s="256" t="s">
        <v>80</v>
      </c>
      <c r="AA15" s="256">
        <v>588000</v>
      </c>
      <c r="AB15" s="256" t="s">
        <v>80</v>
      </c>
      <c r="AC15" s="229" t="s">
        <v>80</v>
      </c>
      <c r="AD15" s="229" t="s">
        <v>80</v>
      </c>
      <c r="AE15" s="229" t="s">
        <v>80</v>
      </c>
      <c r="AF15" s="229" t="s">
        <v>80</v>
      </c>
      <c r="AG15" s="229" t="s">
        <v>34</v>
      </c>
      <c r="AH15" s="229" t="s">
        <v>93</v>
      </c>
      <c r="AI15" s="229" t="s">
        <v>82</v>
      </c>
      <c r="AJ15" s="229"/>
    </row>
    <row r="16" spans="2:36" ht="70.2" customHeight="1" x14ac:dyDescent="0.3">
      <c r="B16" s="272"/>
      <c r="C16" s="272"/>
      <c r="D16" s="272"/>
      <c r="E16" s="269"/>
      <c r="F16" s="269"/>
      <c r="G16" s="269"/>
      <c r="H16" s="272"/>
      <c r="I16" s="272"/>
      <c r="J16" s="20" t="s">
        <v>1119</v>
      </c>
      <c r="K16" s="7" t="s">
        <v>94</v>
      </c>
      <c r="L16" s="7" t="s">
        <v>95</v>
      </c>
      <c r="M16" s="7">
        <v>1</v>
      </c>
      <c r="N16" s="231"/>
      <c r="O16" s="225"/>
      <c r="P16" s="231"/>
      <c r="Q16" s="231"/>
      <c r="R16" s="231"/>
      <c r="S16" s="231"/>
      <c r="T16" s="255"/>
      <c r="U16" s="255"/>
      <c r="V16" s="258"/>
      <c r="W16" s="258"/>
      <c r="X16" s="258"/>
      <c r="Y16" s="258"/>
      <c r="Z16" s="258"/>
      <c r="AA16" s="258"/>
      <c r="AB16" s="258"/>
      <c r="AC16" s="231"/>
      <c r="AD16" s="231"/>
      <c r="AE16" s="231"/>
      <c r="AF16" s="225"/>
      <c r="AG16" s="231"/>
      <c r="AH16" s="231"/>
      <c r="AI16" s="231"/>
      <c r="AJ16" s="225"/>
    </row>
    <row r="17" spans="2:36" ht="69" x14ac:dyDescent="0.3">
      <c r="B17" s="272" t="s">
        <v>784</v>
      </c>
      <c r="C17" s="272" t="s">
        <v>96</v>
      </c>
      <c r="D17" s="272" t="s">
        <v>86</v>
      </c>
      <c r="E17" s="269" t="s">
        <v>87</v>
      </c>
      <c r="F17" s="269" t="s">
        <v>97</v>
      </c>
      <c r="G17" s="269" t="s">
        <v>98</v>
      </c>
      <c r="H17" s="272" t="s">
        <v>71</v>
      </c>
      <c r="I17" s="272" t="s">
        <v>34</v>
      </c>
      <c r="J17" s="11" t="s">
        <v>99</v>
      </c>
      <c r="K17" s="7" t="s">
        <v>100</v>
      </c>
      <c r="L17" s="7" t="s">
        <v>85</v>
      </c>
      <c r="M17" s="7" t="s">
        <v>90</v>
      </c>
      <c r="N17" s="229" t="s">
        <v>74</v>
      </c>
      <c r="O17" s="272" t="s">
        <v>101</v>
      </c>
      <c r="P17" s="229" t="s">
        <v>76</v>
      </c>
      <c r="Q17" s="229" t="s">
        <v>77</v>
      </c>
      <c r="R17" s="229" t="s">
        <v>78</v>
      </c>
      <c r="S17" s="229" t="s">
        <v>92</v>
      </c>
      <c r="T17" s="253">
        <f>W17+AA17</f>
        <v>2822000</v>
      </c>
      <c r="U17" s="253">
        <v>2822000</v>
      </c>
      <c r="V17" s="256" t="s">
        <v>80</v>
      </c>
      <c r="W17" s="256">
        <v>2332000</v>
      </c>
      <c r="X17" s="256" t="s">
        <v>80</v>
      </c>
      <c r="Y17" s="256" t="s">
        <v>80</v>
      </c>
      <c r="Z17" s="256" t="s">
        <v>80</v>
      </c>
      <c r="AA17" s="256">
        <v>490000</v>
      </c>
      <c r="AB17" s="256" t="s">
        <v>80</v>
      </c>
      <c r="AC17" s="229" t="s">
        <v>80</v>
      </c>
      <c r="AD17" s="229" t="s">
        <v>80</v>
      </c>
      <c r="AE17" s="229" t="s">
        <v>80</v>
      </c>
      <c r="AF17" s="229" t="s">
        <v>80</v>
      </c>
      <c r="AG17" s="229" t="s">
        <v>34</v>
      </c>
      <c r="AH17" s="354" t="s">
        <v>82</v>
      </c>
      <c r="AI17" s="229" t="s">
        <v>82</v>
      </c>
      <c r="AJ17" s="229"/>
    </row>
    <row r="18" spans="2:36" ht="41.4" x14ac:dyDescent="0.3">
      <c r="B18" s="272"/>
      <c r="C18" s="272"/>
      <c r="D18" s="272"/>
      <c r="E18" s="269"/>
      <c r="F18" s="269"/>
      <c r="G18" s="269"/>
      <c r="H18" s="272"/>
      <c r="I18" s="272"/>
      <c r="J18" s="11" t="s">
        <v>102</v>
      </c>
      <c r="K18" s="7" t="s">
        <v>103</v>
      </c>
      <c r="L18" s="7" t="s">
        <v>95</v>
      </c>
      <c r="M18" s="7">
        <v>1</v>
      </c>
      <c r="N18" s="230"/>
      <c r="O18" s="272"/>
      <c r="P18" s="230"/>
      <c r="Q18" s="230"/>
      <c r="R18" s="230"/>
      <c r="S18" s="230"/>
      <c r="T18" s="254"/>
      <c r="U18" s="254"/>
      <c r="V18" s="257"/>
      <c r="W18" s="257"/>
      <c r="X18" s="257"/>
      <c r="Y18" s="257"/>
      <c r="Z18" s="257"/>
      <c r="AA18" s="257"/>
      <c r="AB18" s="257"/>
      <c r="AC18" s="230"/>
      <c r="AD18" s="230"/>
      <c r="AE18" s="230"/>
      <c r="AF18" s="224"/>
      <c r="AG18" s="230"/>
      <c r="AH18" s="355"/>
      <c r="AI18" s="230"/>
      <c r="AJ18" s="224"/>
    </row>
    <row r="19" spans="2:36" ht="55.2" x14ac:dyDescent="0.3">
      <c r="B19" s="272"/>
      <c r="C19" s="272"/>
      <c r="D19" s="272"/>
      <c r="E19" s="269"/>
      <c r="F19" s="269"/>
      <c r="G19" s="269"/>
      <c r="H19" s="272"/>
      <c r="I19" s="272"/>
      <c r="J19" s="11" t="s">
        <v>104</v>
      </c>
      <c r="K19" s="7" t="s">
        <v>105</v>
      </c>
      <c r="L19" s="7" t="s">
        <v>106</v>
      </c>
      <c r="M19" s="7">
        <v>16000</v>
      </c>
      <c r="N19" s="230"/>
      <c r="O19" s="300"/>
      <c r="P19" s="230"/>
      <c r="Q19" s="230"/>
      <c r="R19" s="230"/>
      <c r="S19" s="230"/>
      <c r="T19" s="254"/>
      <c r="U19" s="254"/>
      <c r="V19" s="257"/>
      <c r="W19" s="257"/>
      <c r="X19" s="257"/>
      <c r="Y19" s="257"/>
      <c r="Z19" s="257"/>
      <c r="AA19" s="257"/>
      <c r="AB19" s="257"/>
      <c r="AC19" s="230"/>
      <c r="AD19" s="230"/>
      <c r="AE19" s="230"/>
      <c r="AF19" s="224"/>
      <c r="AG19" s="230"/>
      <c r="AH19" s="355"/>
      <c r="AI19" s="230"/>
      <c r="AJ19" s="224"/>
    </row>
    <row r="20" spans="2:36" ht="27.6" x14ac:dyDescent="0.3">
      <c r="B20" s="272"/>
      <c r="C20" s="272"/>
      <c r="D20" s="272"/>
      <c r="E20" s="269"/>
      <c r="F20" s="269"/>
      <c r="G20" s="269"/>
      <c r="H20" s="272"/>
      <c r="I20" s="272"/>
      <c r="J20" s="11" t="s">
        <v>107</v>
      </c>
      <c r="K20" s="7" t="s">
        <v>108</v>
      </c>
      <c r="L20" s="7" t="s">
        <v>85</v>
      </c>
      <c r="M20" s="7" t="s">
        <v>90</v>
      </c>
      <c r="N20" s="230"/>
      <c r="O20" s="300"/>
      <c r="P20" s="230"/>
      <c r="Q20" s="230"/>
      <c r="R20" s="230"/>
      <c r="S20" s="230"/>
      <c r="T20" s="254"/>
      <c r="U20" s="254"/>
      <c r="V20" s="257"/>
      <c r="W20" s="257"/>
      <c r="X20" s="257"/>
      <c r="Y20" s="257"/>
      <c r="Z20" s="257"/>
      <c r="AA20" s="257"/>
      <c r="AB20" s="257"/>
      <c r="AC20" s="230"/>
      <c r="AD20" s="230"/>
      <c r="AE20" s="230"/>
      <c r="AF20" s="224"/>
      <c r="AG20" s="230"/>
      <c r="AH20" s="355"/>
      <c r="AI20" s="230"/>
      <c r="AJ20" s="224"/>
    </row>
    <row r="21" spans="2:36" ht="55.2" x14ac:dyDescent="0.3">
      <c r="B21" s="272"/>
      <c r="C21" s="272"/>
      <c r="D21" s="272"/>
      <c r="E21" s="269"/>
      <c r="F21" s="269"/>
      <c r="G21" s="269"/>
      <c r="H21" s="272"/>
      <c r="I21" s="272"/>
      <c r="J21" s="28" t="s">
        <v>109</v>
      </c>
      <c r="K21" s="14" t="s">
        <v>110</v>
      </c>
      <c r="L21" s="14" t="s">
        <v>85</v>
      </c>
      <c r="M21" s="14" t="s">
        <v>90</v>
      </c>
      <c r="N21" s="231"/>
      <c r="O21" s="300"/>
      <c r="P21" s="231"/>
      <c r="Q21" s="231"/>
      <c r="R21" s="231"/>
      <c r="S21" s="231"/>
      <c r="T21" s="255"/>
      <c r="U21" s="255"/>
      <c r="V21" s="258"/>
      <c r="W21" s="258"/>
      <c r="X21" s="258"/>
      <c r="Y21" s="258"/>
      <c r="Z21" s="258"/>
      <c r="AA21" s="258"/>
      <c r="AB21" s="258"/>
      <c r="AC21" s="231"/>
      <c r="AD21" s="231"/>
      <c r="AE21" s="231"/>
      <c r="AF21" s="225"/>
      <c r="AG21" s="231"/>
      <c r="AH21" s="356"/>
      <c r="AI21" s="231"/>
      <c r="AJ21" s="225"/>
    </row>
    <row r="22" spans="2:36" ht="48" customHeight="1" x14ac:dyDescent="0.3">
      <c r="B22" s="544" t="s">
        <v>785</v>
      </c>
      <c r="C22" s="544" t="s">
        <v>111</v>
      </c>
      <c r="D22" s="544" t="s">
        <v>86</v>
      </c>
      <c r="E22" s="563" t="s">
        <v>87</v>
      </c>
      <c r="F22" s="563" t="s">
        <v>112</v>
      </c>
      <c r="G22" s="563" t="s">
        <v>113</v>
      </c>
      <c r="H22" s="544" t="s">
        <v>71</v>
      </c>
      <c r="I22" s="544" t="s">
        <v>34</v>
      </c>
      <c r="J22" s="30" t="s">
        <v>114</v>
      </c>
      <c r="K22" s="29" t="s">
        <v>115</v>
      </c>
      <c r="L22" s="29" t="s">
        <v>116</v>
      </c>
      <c r="M22" s="29">
        <v>65</v>
      </c>
      <c r="N22" s="589" t="s">
        <v>74</v>
      </c>
      <c r="O22" s="544" t="s">
        <v>117</v>
      </c>
      <c r="P22" s="229" t="s">
        <v>76</v>
      </c>
      <c r="Q22" s="229" t="s">
        <v>77</v>
      </c>
      <c r="R22" s="229" t="s">
        <v>78</v>
      </c>
      <c r="S22" s="229" t="s">
        <v>92</v>
      </c>
      <c r="T22" s="253">
        <f>W22+AA22</f>
        <v>13310000</v>
      </c>
      <c r="U22" s="253">
        <v>13310000</v>
      </c>
      <c r="V22" s="256" t="s">
        <v>80</v>
      </c>
      <c r="W22" s="256">
        <v>11000000</v>
      </c>
      <c r="X22" s="256" t="s">
        <v>80</v>
      </c>
      <c r="Y22" s="256" t="s">
        <v>80</v>
      </c>
      <c r="Z22" s="256" t="s">
        <v>80</v>
      </c>
      <c r="AA22" s="256">
        <v>2310000</v>
      </c>
      <c r="AB22" s="256" t="s">
        <v>80</v>
      </c>
      <c r="AC22" s="229" t="s">
        <v>80</v>
      </c>
      <c r="AD22" s="229" t="s">
        <v>80</v>
      </c>
      <c r="AE22" s="229" t="s">
        <v>80</v>
      </c>
      <c r="AF22" s="229" t="s">
        <v>80</v>
      </c>
      <c r="AG22" s="229" t="s">
        <v>34</v>
      </c>
      <c r="AH22" s="229" t="s">
        <v>82</v>
      </c>
      <c r="AI22" s="229" t="s">
        <v>118</v>
      </c>
      <c r="AJ22" s="229"/>
    </row>
    <row r="23" spans="2:36" ht="143.69999999999999" customHeight="1" x14ac:dyDescent="0.3">
      <c r="B23" s="564"/>
      <c r="C23" s="272"/>
      <c r="D23" s="272"/>
      <c r="E23" s="269"/>
      <c r="F23" s="269"/>
      <c r="G23" s="269"/>
      <c r="H23" s="577"/>
      <c r="I23" s="272"/>
      <c r="J23" s="11" t="s">
        <v>119</v>
      </c>
      <c r="K23" s="7" t="s">
        <v>120</v>
      </c>
      <c r="L23" s="7" t="s">
        <v>95</v>
      </c>
      <c r="M23" s="7">
        <v>1</v>
      </c>
      <c r="N23" s="590"/>
      <c r="O23" s="272"/>
      <c r="P23" s="230"/>
      <c r="Q23" s="230"/>
      <c r="R23" s="230"/>
      <c r="S23" s="230"/>
      <c r="T23" s="254"/>
      <c r="U23" s="254"/>
      <c r="V23" s="257"/>
      <c r="W23" s="257"/>
      <c r="X23" s="257"/>
      <c r="Y23" s="257"/>
      <c r="Z23" s="257"/>
      <c r="AA23" s="257"/>
      <c r="AB23" s="257"/>
      <c r="AC23" s="230"/>
      <c r="AD23" s="230"/>
      <c r="AE23" s="230"/>
      <c r="AF23" s="224"/>
      <c r="AG23" s="230"/>
      <c r="AH23" s="230"/>
      <c r="AI23" s="230"/>
      <c r="AJ23" s="224"/>
    </row>
    <row r="24" spans="2:36" ht="41.4" x14ac:dyDescent="0.3">
      <c r="B24" s="564"/>
      <c r="C24" s="272"/>
      <c r="D24" s="272"/>
      <c r="E24" s="269"/>
      <c r="F24" s="269"/>
      <c r="G24" s="269"/>
      <c r="H24" s="577"/>
      <c r="I24" s="272"/>
      <c r="J24" s="11" t="s">
        <v>121</v>
      </c>
      <c r="K24" s="7" t="s">
        <v>122</v>
      </c>
      <c r="L24" s="7" t="s">
        <v>95</v>
      </c>
      <c r="M24" s="7">
        <v>1</v>
      </c>
      <c r="N24" s="590"/>
      <c r="O24" s="272"/>
      <c r="P24" s="230"/>
      <c r="Q24" s="230"/>
      <c r="R24" s="230"/>
      <c r="S24" s="230"/>
      <c r="T24" s="254"/>
      <c r="U24" s="254"/>
      <c r="V24" s="257"/>
      <c r="W24" s="257"/>
      <c r="X24" s="257"/>
      <c r="Y24" s="257"/>
      <c r="Z24" s="257"/>
      <c r="AA24" s="257"/>
      <c r="AB24" s="257"/>
      <c r="AC24" s="230"/>
      <c r="AD24" s="230"/>
      <c r="AE24" s="230"/>
      <c r="AF24" s="224"/>
      <c r="AG24" s="230"/>
      <c r="AH24" s="230"/>
      <c r="AI24" s="230"/>
      <c r="AJ24" s="224"/>
    </row>
    <row r="25" spans="2:36" ht="41.4" x14ac:dyDescent="0.3">
      <c r="B25" s="564"/>
      <c r="C25" s="272"/>
      <c r="D25" s="272"/>
      <c r="E25" s="269"/>
      <c r="F25" s="269"/>
      <c r="G25" s="269"/>
      <c r="H25" s="577"/>
      <c r="I25" s="272"/>
      <c r="J25" s="11" t="s">
        <v>88</v>
      </c>
      <c r="K25" s="7" t="s">
        <v>123</v>
      </c>
      <c r="L25" s="7" t="s">
        <v>85</v>
      </c>
      <c r="M25" s="7" t="s">
        <v>90</v>
      </c>
      <c r="N25" s="591"/>
      <c r="O25" s="272"/>
      <c r="P25" s="231"/>
      <c r="Q25" s="231"/>
      <c r="R25" s="231"/>
      <c r="S25" s="231"/>
      <c r="T25" s="255"/>
      <c r="U25" s="255"/>
      <c r="V25" s="258"/>
      <c r="W25" s="258"/>
      <c r="X25" s="258"/>
      <c r="Y25" s="258"/>
      <c r="Z25" s="258"/>
      <c r="AA25" s="258"/>
      <c r="AB25" s="258"/>
      <c r="AC25" s="231"/>
      <c r="AD25" s="231"/>
      <c r="AE25" s="231"/>
      <c r="AF25" s="225"/>
      <c r="AG25" s="231"/>
      <c r="AH25" s="231"/>
      <c r="AI25" s="231"/>
      <c r="AJ25" s="225"/>
    </row>
    <row r="26" spans="2:36" s="38" customFormat="1" ht="89.7" customHeight="1" x14ac:dyDescent="0.3">
      <c r="B26" s="223" t="s">
        <v>786</v>
      </c>
      <c r="C26" s="223" t="s">
        <v>124</v>
      </c>
      <c r="D26" s="223" t="s">
        <v>125</v>
      </c>
      <c r="E26" s="247" t="s">
        <v>68</v>
      </c>
      <c r="F26" s="33" t="s">
        <v>126</v>
      </c>
      <c r="G26" s="247" t="s">
        <v>70</v>
      </c>
      <c r="H26" s="229" t="s">
        <v>71</v>
      </c>
      <c r="I26" s="229" t="s">
        <v>80</v>
      </c>
      <c r="J26" s="34" t="s">
        <v>127</v>
      </c>
      <c r="K26" s="14" t="s">
        <v>128</v>
      </c>
      <c r="L26" s="35" t="s">
        <v>106</v>
      </c>
      <c r="M26" s="14">
        <v>51</v>
      </c>
      <c r="N26" s="229" t="s">
        <v>74</v>
      </c>
      <c r="O26" s="223" t="s">
        <v>77</v>
      </c>
      <c r="P26" s="223" t="s">
        <v>76</v>
      </c>
      <c r="Q26" s="223" t="s">
        <v>77</v>
      </c>
      <c r="R26" s="250" t="s">
        <v>78</v>
      </c>
      <c r="S26" s="250" t="s">
        <v>92</v>
      </c>
      <c r="T26" s="253">
        <v>1296747.33</v>
      </c>
      <c r="U26" s="253" t="s">
        <v>129</v>
      </c>
      <c r="V26" s="19">
        <v>985956.54</v>
      </c>
      <c r="W26" s="13" t="s">
        <v>80</v>
      </c>
      <c r="X26" s="13" t="s">
        <v>80</v>
      </c>
      <c r="Y26" s="19">
        <v>310790.78999999998</v>
      </c>
      <c r="Z26" s="19" t="s">
        <v>80</v>
      </c>
      <c r="AA26" s="19" t="s">
        <v>80</v>
      </c>
      <c r="AB26" s="19">
        <v>0</v>
      </c>
      <c r="AC26" s="15" t="s">
        <v>81</v>
      </c>
      <c r="AD26" s="36">
        <v>332224.78999999998</v>
      </c>
      <c r="AE26" s="37">
        <v>964522.54</v>
      </c>
      <c r="AF26" s="15" t="s">
        <v>80</v>
      </c>
      <c r="AG26" s="229" t="s">
        <v>34</v>
      </c>
      <c r="AH26" s="229" t="s">
        <v>187</v>
      </c>
      <c r="AI26" s="229" t="s">
        <v>188</v>
      </c>
      <c r="AJ26" s="229"/>
    </row>
    <row r="27" spans="2:36" s="38" customFormat="1" ht="88.2" customHeight="1" x14ac:dyDescent="0.3">
      <c r="B27" s="272"/>
      <c r="C27" s="272"/>
      <c r="D27" s="224"/>
      <c r="E27" s="248"/>
      <c r="F27" s="10" t="s">
        <v>130</v>
      </c>
      <c r="G27" s="269"/>
      <c r="H27" s="230"/>
      <c r="I27" s="230"/>
      <c r="J27" s="40" t="s">
        <v>127</v>
      </c>
      <c r="K27" s="7" t="s">
        <v>128</v>
      </c>
      <c r="L27" s="41" t="s">
        <v>106</v>
      </c>
      <c r="M27" s="7">
        <v>8</v>
      </c>
      <c r="N27" s="230"/>
      <c r="O27" s="272"/>
      <c r="P27" s="224"/>
      <c r="Q27" s="224"/>
      <c r="R27" s="251"/>
      <c r="S27" s="251"/>
      <c r="T27" s="283"/>
      <c r="U27" s="283"/>
      <c r="V27" s="13">
        <v>166112.39000000001</v>
      </c>
      <c r="W27" s="13" t="s">
        <v>80</v>
      </c>
      <c r="X27" s="13" t="s">
        <v>80</v>
      </c>
      <c r="Y27" s="13">
        <v>166112.39000000001</v>
      </c>
      <c r="Z27" s="13" t="s">
        <v>80</v>
      </c>
      <c r="AA27" s="13" t="s">
        <v>80</v>
      </c>
      <c r="AB27" s="13">
        <v>0</v>
      </c>
      <c r="AC27" s="8" t="s">
        <v>81</v>
      </c>
      <c r="AD27" s="36">
        <v>332224.78999999998</v>
      </c>
      <c r="AE27" s="36" t="s">
        <v>80</v>
      </c>
      <c r="AF27" s="7" t="s">
        <v>80</v>
      </c>
      <c r="AG27" s="273"/>
      <c r="AH27" s="273"/>
      <c r="AI27" s="230"/>
      <c r="AJ27" s="224"/>
    </row>
    <row r="28" spans="2:36" s="38" customFormat="1" ht="82.2" customHeight="1" x14ac:dyDescent="0.3">
      <c r="B28" s="272"/>
      <c r="C28" s="272"/>
      <c r="D28" s="536"/>
      <c r="E28" s="567"/>
      <c r="F28" s="10" t="s">
        <v>131</v>
      </c>
      <c r="G28" s="269"/>
      <c r="H28" s="532"/>
      <c r="I28" s="532"/>
      <c r="J28" s="40" t="s">
        <v>127</v>
      </c>
      <c r="K28" s="7" t="s">
        <v>128</v>
      </c>
      <c r="L28" s="41" t="s">
        <v>106</v>
      </c>
      <c r="M28" s="7">
        <v>43</v>
      </c>
      <c r="N28" s="532"/>
      <c r="O28" s="272"/>
      <c r="P28" s="536"/>
      <c r="Q28" s="536"/>
      <c r="R28" s="538"/>
      <c r="S28" s="538"/>
      <c r="T28" s="283"/>
      <c r="U28" s="283"/>
      <c r="V28" s="13">
        <v>819844.15</v>
      </c>
      <c r="W28" s="13" t="s">
        <v>80</v>
      </c>
      <c r="X28" s="13" t="s">
        <v>80</v>
      </c>
      <c r="Y28" s="13">
        <v>144678.39000000001</v>
      </c>
      <c r="Z28" s="13" t="s">
        <v>80</v>
      </c>
      <c r="AA28" s="13" t="s">
        <v>80</v>
      </c>
      <c r="AB28" s="13">
        <v>0</v>
      </c>
      <c r="AC28" s="8" t="s">
        <v>81</v>
      </c>
      <c r="AD28" s="36" t="s">
        <v>80</v>
      </c>
      <c r="AE28" s="36">
        <v>964522.54</v>
      </c>
      <c r="AF28" s="7" t="s">
        <v>80</v>
      </c>
      <c r="AG28" s="273"/>
      <c r="AH28" s="273"/>
      <c r="AI28" s="532"/>
      <c r="AJ28" s="536"/>
    </row>
    <row r="29" spans="2:36" s="38" customFormat="1" ht="130.19999999999999" customHeight="1" x14ac:dyDescent="0.3">
      <c r="B29" s="568" t="s">
        <v>787</v>
      </c>
      <c r="C29" s="568" t="s">
        <v>132</v>
      </c>
      <c r="D29" s="544" t="s">
        <v>67</v>
      </c>
      <c r="E29" s="563" t="s">
        <v>68</v>
      </c>
      <c r="F29" s="571" t="s">
        <v>133</v>
      </c>
      <c r="G29" s="571" t="s">
        <v>70</v>
      </c>
      <c r="H29" s="544" t="s">
        <v>71</v>
      </c>
      <c r="I29" s="544" t="s">
        <v>80</v>
      </c>
      <c r="J29" s="43" t="s">
        <v>83</v>
      </c>
      <c r="K29" s="16" t="s">
        <v>84</v>
      </c>
      <c r="L29" s="22" t="s">
        <v>106</v>
      </c>
      <c r="M29" s="44">
        <v>234</v>
      </c>
      <c r="N29" s="529" t="s">
        <v>74</v>
      </c>
      <c r="O29" s="568" t="s">
        <v>134</v>
      </c>
      <c r="P29" s="544" t="s">
        <v>76</v>
      </c>
      <c r="Q29" s="544" t="s">
        <v>77</v>
      </c>
      <c r="R29" s="578" t="s">
        <v>78</v>
      </c>
      <c r="S29" s="578" t="s">
        <v>79</v>
      </c>
      <c r="T29" s="573">
        <v>7873480.7000000002</v>
      </c>
      <c r="U29" s="254">
        <v>200000</v>
      </c>
      <c r="V29" s="257">
        <v>6137145.3200000003</v>
      </c>
      <c r="W29" s="540" t="s">
        <v>135</v>
      </c>
      <c r="X29" s="540" t="s">
        <v>135</v>
      </c>
      <c r="Y29" s="257">
        <v>1736335.38</v>
      </c>
      <c r="Z29" s="352" t="s">
        <v>80</v>
      </c>
      <c r="AA29" s="257" t="s">
        <v>80</v>
      </c>
      <c r="AB29" s="257" t="s">
        <v>135</v>
      </c>
      <c r="AC29" s="230" t="s">
        <v>81</v>
      </c>
      <c r="AD29" s="259">
        <v>1586609.21</v>
      </c>
      <c r="AE29" s="260">
        <v>6286871.4900000002</v>
      </c>
      <c r="AF29" s="230" t="s">
        <v>80</v>
      </c>
      <c r="AG29" s="550" t="s">
        <v>34</v>
      </c>
      <c r="AH29" s="530" t="s">
        <v>136</v>
      </c>
      <c r="AI29" s="529" t="s">
        <v>137</v>
      </c>
      <c r="AJ29" s="529"/>
    </row>
    <row r="30" spans="2:36" s="38" customFormat="1" ht="69" customHeight="1" x14ac:dyDescent="0.3">
      <c r="B30" s="568"/>
      <c r="C30" s="568"/>
      <c r="D30" s="568"/>
      <c r="E30" s="571"/>
      <c r="F30" s="572"/>
      <c r="G30" s="571"/>
      <c r="H30" s="568"/>
      <c r="I30" s="568"/>
      <c r="J30" s="46" t="s">
        <v>138</v>
      </c>
      <c r="K30" s="14" t="s">
        <v>139</v>
      </c>
      <c r="L30" s="14" t="s">
        <v>183</v>
      </c>
      <c r="M30" s="47">
        <v>42</v>
      </c>
      <c r="N30" s="530"/>
      <c r="O30" s="568"/>
      <c r="P30" s="568"/>
      <c r="Q30" s="568"/>
      <c r="R30" s="579"/>
      <c r="S30" s="579"/>
      <c r="T30" s="573"/>
      <c r="U30" s="548"/>
      <c r="V30" s="539"/>
      <c r="W30" s="541"/>
      <c r="X30" s="541"/>
      <c r="Y30" s="539"/>
      <c r="Z30" s="537"/>
      <c r="AA30" s="539"/>
      <c r="AB30" s="539"/>
      <c r="AC30" s="532"/>
      <c r="AD30" s="533"/>
      <c r="AE30" s="533"/>
      <c r="AF30" s="536"/>
      <c r="AG30" s="550"/>
      <c r="AH30" s="530"/>
      <c r="AI30" s="530"/>
      <c r="AJ30" s="568"/>
    </row>
    <row r="31" spans="2:36" s="38" customFormat="1" ht="92.7" customHeight="1" x14ac:dyDescent="0.3">
      <c r="B31" s="568"/>
      <c r="C31" s="568"/>
      <c r="D31" s="568"/>
      <c r="E31" s="571"/>
      <c r="F31" s="563" t="s">
        <v>140</v>
      </c>
      <c r="G31" s="571"/>
      <c r="H31" s="568"/>
      <c r="I31" s="568"/>
      <c r="J31" s="48" t="s">
        <v>83</v>
      </c>
      <c r="K31" s="49" t="s">
        <v>84</v>
      </c>
      <c r="L31" s="7" t="s">
        <v>106</v>
      </c>
      <c r="M31" s="50">
        <v>64</v>
      </c>
      <c r="N31" s="530"/>
      <c r="O31" s="568"/>
      <c r="P31" s="568"/>
      <c r="Q31" s="568"/>
      <c r="R31" s="579"/>
      <c r="S31" s="579"/>
      <c r="T31" s="573"/>
      <c r="U31" s="569">
        <v>200000</v>
      </c>
      <c r="V31" s="540">
        <v>793304.6</v>
      </c>
      <c r="W31" s="540" t="s">
        <v>135</v>
      </c>
      <c r="X31" s="540" t="s">
        <v>135</v>
      </c>
      <c r="Y31" s="540">
        <v>793304.61</v>
      </c>
      <c r="Z31" s="540" t="s">
        <v>135</v>
      </c>
      <c r="AA31" s="540" t="s">
        <v>135</v>
      </c>
      <c r="AB31" s="540" t="s">
        <v>135</v>
      </c>
      <c r="AC31" s="529" t="s">
        <v>81</v>
      </c>
      <c r="AD31" s="542" t="s">
        <v>141</v>
      </c>
      <c r="AE31" s="542" t="s">
        <v>135</v>
      </c>
      <c r="AF31" s="544" t="s">
        <v>135</v>
      </c>
      <c r="AG31" s="550"/>
      <c r="AH31" s="530"/>
      <c r="AI31" s="530"/>
      <c r="AJ31" s="568"/>
    </row>
    <row r="32" spans="2:36" s="38" customFormat="1" ht="92.7" customHeight="1" x14ac:dyDescent="0.3">
      <c r="B32" s="568"/>
      <c r="C32" s="568"/>
      <c r="D32" s="568"/>
      <c r="E32" s="571"/>
      <c r="F32" s="572"/>
      <c r="G32" s="571"/>
      <c r="H32" s="568"/>
      <c r="I32" s="568"/>
      <c r="J32" s="48" t="s">
        <v>138</v>
      </c>
      <c r="K32" s="49" t="s">
        <v>139</v>
      </c>
      <c r="L32" s="14" t="s">
        <v>183</v>
      </c>
      <c r="M32" s="50">
        <v>8</v>
      </c>
      <c r="N32" s="530"/>
      <c r="O32" s="568"/>
      <c r="P32" s="568"/>
      <c r="Q32" s="568"/>
      <c r="R32" s="579"/>
      <c r="S32" s="579"/>
      <c r="T32" s="573"/>
      <c r="U32" s="570"/>
      <c r="V32" s="541"/>
      <c r="W32" s="541"/>
      <c r="X32" s="541"/>
      <c r="Y32" s="541"/>
      <c r="Z32" s="541"/>
      <c r="AA32" s="541"/>
      <c r="AB32" s="541"/>
      <c r="AC32" s="531"/>
      <c r="AD32" s="543"/>
      <c r="AE32" s="543"/>
      <c r="AF32" s="545"/>
      <c r="AG32" s="550"/>
      <c r="AH32" s="530"/>
      <c r="AI32" s="530"/>
      <c r="AJ32" s="568"/>
    </row>
    <row r="33" spans="2:36" s="38" customFormat="1" ht="88.5" customHeight="1" x14ac:dyDescent="0.3">
      <c r="B33" s="568"/>
      <c r="C33" s="568"/>
      <c r="D33" s="568"/>
      <c r="E33" s="571"/>
      <c r="F33" s="563" t="s">
        <v>142</v>
      </c>
      <c r="G33" s="571"/>
      <c r="H33" s="568"/>
      <c r="I33" s="568"/>
      <c r="J33" s="48" t="s">
        <v>83</v>
      </c>
      <c r="K33" s="49" t="s">
        <v>84</v>
      </c>
      <c r="L33" s="7" t="s">
        <v>106</v>
      </c>
      <c r="M33" s="50">
        <v>170</v>
      </c>
      <c r="N33" s="530"/>
      <c r="O33" s="568"/>
      <c r="P33" s="568"/>
      <c r="Q33" s="568"/>
      <c r="R33" s="579"/>
      <c r="S33" s="579"/>
      <c r="T33" s="573"/>
      <c r="U33" s="569">
        <v>200000</v>
      </c>
      <c r="V33" s="540">
        <v>5343840.72</v>
      </c>
      <c r="W33" s="540" t="s">
        <v>135</v>
      </c>
      <c r="X33" s="540" t="s">
        <v>135</v>
      </c>
      <c r="Y33" s="540">
        <v>943030.77</v>
      </c>
      <c r="Z33" s="540" t="s">
        <v>135</v>
      </c>
      <c r="AA33" s="540" t="s">
        <v>135</v>
      </c>
      <c r="AB33" s="540" t="s">
        <v>135</v>
      </c>
      <c r="AC33" s="529" t="s">
        <v>81</v>
      </c>
      <c r="AD33" s="542" t="s">
        <v>135</v>
      </c>
      <c r="AE33" s="542">
        <v>6286871.4900000002</v>
      </c>
      <c r="AF33" s="544" t="s">
        <v>135</v>
      </c>
      <c r="AG33" s="550"/>
      <c r="AH33" s="530"/>
      <c r="AI33" s="530"/>
      <c r="AJ33" s="568"/>
    </row>
    <row r="34" spans="2:36" s="38" customFormat="1" ht="70.5" customHeight="1" x14ac:dyDescent="0.3">
      <c r="B34" s="545"/>
      <c r="C34" s="545"/>
      <c r="D34" s="545"/>
      <c r="E34" s="572"/>
      <c r="F34" s="571"/>
      <c r="G34" s="572"/>
      <c r="H34" s="545"/>
      <c r="I34" s="545"/>
      <c r="J34" s="48" t="s">
        <v>138</v>
      </c>
      <c r="K34" s="50" t="s">
        <v>139</v>
      </c>
      <c r="L34" s="7" t="s">
        <v>183</v>
      </c>
      <c r="M34" s="52">
        <v>34</v>
      </c>
      <c r="N34" s="531"/>
      <c r="O34" s="545"/>
      <c r="P34" s="545"/>
      <c r="Q34" s="545"/>
      <c r="R34" s="580"/>
      <c r="S34" s="580"/>
      <c r="T34" s="574"/>
      <c r="U34" s="570"/>
      <c r="V34" s="541"/>
      <c r="W34" s="541"/>
      <c r="X34" s="541"/>
      <c r="Y34" s="541"/>
      <c r="Z34" s="541"/>
      <c r="AA34" s="541"/>
      <c r="AB34" s="541"/>
      <c r="AC34" s="531"/>
      <c r="AD34" s="543"/>
      <c r="AE34" s="543"/>
      <c r="AF34" s="545"/>
      <c r="AG34" s="576"/>
      <c r="AH34" s="531"/>
      <c r="AI34" s="531"/>
      <c r="AJ34" s="545"/>
    </row>
    <row r="35" spans="2:36" s="38" customFormat="1" ht="111.6" customHeight="1" x14ac:dyDescent="0.3">
      <c r="B35" s="586" t="s">
        <v>788</v>
      </c>
      <c r="C35" s="586" t="s">
        <v>143</v>
      </c>
      <c r="D35" s="586" t="s">
        <v>144</v>
      </c>
      <c r="E35" s="592" t="s">
        <v>145</v>
      </c>
      <c r="F35" s="269" t="s">
        <v>146</v>
      </c>
      <c r="G35" s="248" t="s">
        <v>147</v>
      </c>
      <c r="H35" s="224" t="s">
        <v>71</v>
      </c>
      <c r="I35" s="233" t="s">
        <v>80</v>
      </c>
      <c r="J35" s="53" t="s">
        <v>148</v>
      </c>
      <c r="K35" s="51" t="s">
        <v>149</v>
      </c>
      <c r="L35" s="51" t="s">
        <v>150</v>
      </c>
      <c r="M35" s="54">
        <v>5500000</v>
      </c>
      <c r="N35" s="584" t="s">
        <v>74</v>
      </c>
      <c r="O35" s="224" t="s">
        <v>151</v>
      </c>
      <c r="P35" s="224" t="s">
        <v>76</v>
      </c>
      <c r="Q35" s="224" t="s">
        <v>77</v>
      </c>
      <c r="R35" s="251" t="s">
        <v>78</v>
      </c>
      <c r="S35" s="251" t="s">
        <v>92</v>
      </c>
      <c r="T35" s="254">
        <v>5500000</v>
      </c>
      <c r="U35" s="254">
        <v>5500000</v>
      </c>
      <c r="V35" s="257">
        <v>5500000</v>
      </c>
      <c r="W35" s="257" t="s">
        <v>80</v>
      </c>
      <c r="X35" s="257" t="s">
        <v>80</v>
      </c>
      <c r="Y35" s="257" t="s">
        <v>80</v>
      </c>
      <c r="Z35" s="257" t="s">
        <v>80</v>
      </c>
      <c r="AA35" s="257" t="s">
        <v>80</v>
      </c>
      <c r="AB35" s="257">
        <v>0</v>
      </c>
      <c r="AC35" s="230" t="s">
        <v>81</v>
      </c>
      <c r="AD35" s="260" t="s">
        <v>80</v>
      </c>
      <c r="AE35" s="546">
        <v>5500000</v>
      </c>
      <c r="AF35" s="230" t="s">
        <v>80</v>
      </c>
      <c r="AG35" s="230" t="s">
        <v>34</v>
      </c>
      <c r="AH35" s="230" t="s">
        <v>152</v>
      </c>
      <c r="AI35" s="230" t="s">
        <v>136</v>
      </c>
      <c r="AJ35" s="230"/>
    </row>
    <row r="36" spans="2:36" s="38" customFormat="1" ht="87" customHeight="1" x14ac:dyDescent="0.3">
      <c r="B36" s="587"/>
      <c r="C36" s="587"/>
      <c r="D36" s="587"/>
      <c r="E36" s="593"/>
      <c r="F36" s="269"/>
      <c r="G36" s="248"/>
      <c r="H36" s="224"/>
      <c r="I36" s="233"/>
      <c r="J36" s="55" t="s">
        <v>153</v>
      </c>
      <c r="K36" s="42" t="s">
        <v>154</v>
      </c>
      <c r="L36" s="42" t="s">
        <v>85</v>
      </c>
      <c r="M36" s="49" t="s">
        <v>155</v>
      </c>
      <c r="N36" s="584"/>
      <c r="O36" s="272"/>
      <c r="P36" s="224"/>
      <c r="Q36" s="224"/>
      <c r="R36" s="251"/>
      <c r="S36" s="251"/>
      <c r="T36" s="254"/>
      <c r="U36" s="254"/>
      <c r="V36" s="257"/>
      <c r="W36" s="257"/>
      <c r="X36" s="257"/>
      <c r="Y36" s="257"/>
      <c r="Z36" s="257"/>
      <c r="AA36" s="257"/>
      <c r="AB36" s="257"/>
      <c r="AC36" s="230"/>
      <c r="AD36" s="260"/>
      <c r="AE36" s="546"/>
      <c r="AF36" s="224"/>
      <c r="AG36" s="230"/>
      <c r="AH36" s="230"/>
      <c r="AI36" s="230"/>
      <c r="AJ36" s="224"/>
    </row>
    <row r="37" spans="2:36" s="38" customFormat="1" ht="66.599999999999994" customHeight="1" x14ac:dyDescent="0.3">
      <c r="B37" s="588"/>
      <c r="C37" s="588"/>
      <c r="D37" s="588"/>
      <c r="E37" s="594"/>
      <c r="F37" s="269"/>
      <c r="G37" s="567"/>
      <c r="H37" s="536"/>
      <c r="I37" s="536"/>
      <c r="J37" s="55" t="s">
        <v>156</v>
      </c>
      <c r="K37" s="42" t="s">
        <v>157</v>
      </c>
      <c r="L37" s="42" t="s">
        <v>95</v>
      </c>
      <c r="M37" s="49">
        <v>275</v>
      </c>
      <c r="N37" s="585"/>
      <c r="O37" s="272"/>
      <c r="P37" s="225"/>
      <c r="Q37" s="225"/>
      <c r="R37" s="252"/>
      <c r="S37" s="252"/>
      <c r="T37" s="255"/>
      <c r="U37" s="255"/>
      <c r="V37" s="258"/>
      <c r="W37" s="258"/>
      <c r="X37" s="258"/>
      <c r="Y37" s="258"/>
      <c r="Z37" s="258"/>
      <c r="AA37" s="258"/>
      <c r="AB37" s="258"/>
      <c r="AC37" s="231"/>
      <c r="AD37" s="261"/>
      <c r="AE37" s="547"/>
      <c r="AF37" s="224"/>
      <c r="AG37" s="230"/>
      <c r="AH37" s="230"/>
      <c r="AI37" s="231"/>
      <c r="AJ37" s="225"/>
    </row>
    <row r="38" spans="2:36" s="38" customFormat="1" ht="83.25" customHeight="1" x14ac:dyDescent="0.3">
      <c r="B38" s="544" t="s">
        <v>789</v>
      </c>
      <c r="C38" s="544" t="s">
        <v>132</v>
      </c>
      <c r="D38" s="544" t="s">
        <v>67</v>
      </c>
      <c r="E38" s="563" t="s">
        <v>68</v>
      </c>
      <c r="F38" s="571" t="s">
        <v>133</v>
      </c>
      <c r="G38" s="563" t="s">
        <v>70</v>
      </c>
      <c r="H38" s="544" t="s">
        <v>71</v>
      </c>
      <c r="I38" s="544" t="s">
        <v>80</v>
      </c>
      <c r="J38" s="46" t="s">
        <v>83</v>
      </c>
      <c r="K38" s="16" t="s">
        <v>84</v>
      </c>
      <c r="L38" s="7" t="s">
        <v>106</v>
      </c>
      <c r="M38" s="31">
        <v>45</v>
      </c>
      <c r="N38" s="529" t="s">
        <v>74</v>
      </c>
      <c r="O38" s="568" t="s">
        <v>134</v>
      </c>
      <c r="P38" s="544" t="s">
        <v>76</v>
      </c>
      <c r="Q38" s="544" t="s">
        <v>77</v>
      </c>
      <c r="R38" s="578" t="s">
        <v>78</v>
      </c>
      <c r="S38" s="578" t="s">
        <v>79</v>
      </c>
      <c r="T38" s="596">
        <v>2241153.0299999998</v>
      </c>
      <c r="U38" s="283">
        <v>200000</v>
      </c>
      <c r="V38" s="281">
        <v>1904980.11</v>
      </c>
      <c r="W38" s="281" t="s">
        <v>80</v>
      </c>
      <c r="X38" s="281" t="s">
        <v>80</v>
      </c>
      <c r="Y38" s="281">
        <v>336172.92</v>
      </c>
      <c r="Z38" s="524" t="s">
        <v>80</v>
      </c>
      <c r="AA38" s="281" t="s">
        <v>80</v>
      </c>
      <c r="AB38" s="281" t="s">
        <v>135</v>
      </c>
      <c r="AC38" s="273" t="s">
        <v>81</v>
      </c>
      <c r="AD38" s="296">
        <v>0</v>
      </c>
      <c r="AE38" s="296">
        <v>2241153.0299999998</v>
      </c>
      <c r="AF38" s="273" t="s">
        <v>80</v>
      </c>
      <c r="AG38" s="549" t="s">
        <v>34</v>
      </c>
      <c r="AH38" s="529" t="s">
        <v>177</v>
      </c>
      <c r="AI38" s="529" t="s">
        <v>178</v>
      </c>
      <c r="AJ38" s="529"/>
    </row>
    <row r="39" spans="2:36" s="38" customFormat="1" ht="43.2" customHeight="1" x14ac:dyDescent="0.3">
      <c r="B39" s="272"/>
      <c r="C39" s="272"/>
      <c r="D39" s="272"/>
      <c r="E39" s="269"/>
      <c r="F39" s="269"/>
      <c r="G39" s="269"/>
      <c r="H39" s="577"/>
      <c r="I39" s="272"/>
      <c r="J39" s="451" t="s">
        <v>138</v>
      </c>
      <c r="K39" s="581" t="s">
        <v>139</v>
      </c>
      <c r="L39" s="272" t="s">
        <v>183</v>
      </c>
      <c r="M39" s="564">
        <v>9</v>
      </c>
      <c r="N39" s="273"/>
      <c r="O39" s="272"/>
      <c r="P39" s="575"/>
      <c r="Q39" s="568"/>
      <c r="R39" s="595"/>
      <c r="S39" s="297"/>
      <c r="T39" s="283"/>
      <c r="U39" s="583"/>
      <c r="V39" s="281"/>
      <c r="W39" s="281"/>
      <c r="X39" s="281"/>
      <c r="Y39" s="281"/>
      <c r="Z39" s="524"/>
      <c r="AA39" s="281"/>
      <c r="AB39" s="281"/>
      <c r="AC39" s="273"/>
      <c r="AD39" s="296"/>
      <c r="AE39" s="296"/>
      <c r="AF39" s="272"/>
      <c r="AG39" s="550"/>
      <c r="AH39" s="530"/>
      <c r="AI39" s="530"/>
      <c r="AJ39" s="568"/>
    </row>
    <row r="40" spans="2:36" s="38" customFormat="1" ht="4.5" customHeight="1" x14ac:dyDescent="0.3">
      <c r="B40" s="272"/>
      <c r="C40" s="272"/>
      <c r="D40" s="272"/>
      <c r="E40" s="269"/>
      <c r="F40" s="269"/>
      <c r="G40" s="269"/>
      <c r="H40" s="577"/>
      <c r="I40" s="272"/>
      <c r="J40" s="451"/>
      <c r="K40" s="581"/>
      <c r="L40" s="272"/>
      <c r="M40" s="564"/>
      <c r="N40" s="273"/>
      <c r="O40" s="272"/>
      <c r="P40" s="575"/>
      <c r="Q40" s="568"/>
      <c r="R40" s="595"/>
      <c r="S40" s="297"/>
      <c r="T40" s="283"/>
      <c r="U40" s="583"/>
      <c r="V40" s="281"/>
      <c r="W40" s="281"/>
      <c r="X40" s="281"/>
      <c r="Y40" s="281"/>
      <c r="Z40" s="524"/>
      <c r="AA40" s="281"/>
      <c r="AB40" s="281"/>
      <c r="AC40" s="273"/>
      <c r="AD40" s="296"/>
      <c r="AE40" s="296"/>
      <c r="AF40" s="272"/>
      <c r="AG40" s="550"/>
      <c r="AH40" s="530"/>
      <c r="AI40" s="530"/>
      <c r="AJ40" s="568"/>
    </row>
    <row r="41" spans="2:36" s="38" customFormat="1" ht="15.6" customHeight="1" x14ac:dyDescent="0.3">
      <c r="B41" s="272"/>
      <c r="C41" s="272"/>
      <c r="D41" s="272"/>
      <c r="E41" s="269"/>
      <c r="F41" s="269"/>
      <c r="G41" s="269"/>
      <c r="H41" s="577"/>
      <c r="I41" s="272"/>
      <c r="J41" s="451"/>
      <c r="K41" s="581"/>
      <c r="L41" s="272"/>
      <c r="M41" s="564"/>
      <c r="N41" s="273"/>
      <c r="O41" s="272"/>
      <c r="P41" s="575"/>
      <c r="Q41" s="568"/>
      <c r="R41" s="595"/>
      <c r="S41" s="297"/>
      <c r="T41" s="283"/>
      <c r="U41" s="583"/>
      <c r="V41" s="281"/>
      <c r="W41" s="281"/>
      <c r="X41" s="281"/>
      <c r="Y41" s="281"/>
      <c r="Z41" s="524"/>
      <c r="AA41" s="281"/>
      <c r="AB41" s="281"/>
      <c r="AC41" s="273"/>
      <c r="AD41" s="296"/>
      <c r="AE41" s="296"/>
      <c r="AF41" s="272"/>
      <c r="AG41" s="550"/>
      <c r="AH41" s="530"/>
      <c r="AI41" s="530"/>
      <c r="AJ41" s="568"/>
    </row>
    <row r="42" spans="2:36" s="38" customFormat="1" ht="69" x14ac:dyDescent="0.3">
      <c r="B42" s="272"/>
      <c r="C42" s="272"/>
      <c r="D42" s="272"/>
      <c r="E42" s="269"/>
      <c r="F42" s="269" t="s">
        <v>142</v>
      </c>
      <c r="G42" s="269"/>
      <c r="H42" s="577"/>
      <c r="I42" s="272"/>
      <c r="J42" s="11" t="s">
        <v>83</v>
      </c>
      <c r="K42" s="58" t="s">
        <v>84</v>
      </c>
      <c r="L42" s="7" t="s">
        <v>106</v>
      </c>
      <c r="M42" s="31">
        <v>45</v>
      </c>
      <c r="N42" s="273"/>
      <c r="O42" s="272"/>
      <c r="P42" s="575"/>
      <c r="Q42" s="568"/>
      <c r="R42" s="595"/>
      <c r="S42" s="297"/>
      <c r="T42" s="283"/>
      <c r="U42" s="583">
        <v>200000</v>
      </c>
      <c r="V42" s="281">
        <v>1904980.11</v>
      </c>
      <c r="W42" s="281" t="s">
        <v>80</v>
      </c>
      <c r="X42" s="281" t="s">
        <v>80</v>
      </c>
      <c r="Y42" s="281">
        <v>336172.92</v>
      </c>
      <c r="Z42" s="281"/>
      <c r="AA42" s="281" t="s">
        <v>135</v>
      </c>
      <c r="AB42" s="281" t="s">
        <v>135</v>
      </c>
      <c r="AC42" s="273" t="s">
        <v>81</v>
      </c>
      <c r="AD42" s="296" t="s">
        <v>135</v>
      </c>
      <c r="AE42" s="296">
        <v>2241153.0299999998</v>
      </c>
      <c r="AF42" s="272" t="s">
        <v>135</v>
      </c>
      <c r="AG42" s="550"/>
      <c r="AH42" s="530"/>
      <c r="AI42" s="530"/>
      <c r="AJ42" s="568"/>
    </row>
    <row r="43" spans="2:36" s="38" customFormat="1" ht="41.7" customHeight="1" x14ac:dyDescent="0.3">
      <c r="B43" s="272"/>
      <c r="C43" s="272"/>
      <c r="D43" s="272"/>
      <c r="E43" s="269"/>
      <c r="F43" s="269"/>
      <c r="G43" s="269"/>
      <c r="H43" s="582"/>
      <c r="I43" s="272"/>
      <c r="J43" s="11" t="s">
        <v>138</v>
      </c>
      <c r="K43" s="58" t="s">
        <v>139</v>
      </c>
      <c r="L43" s="7" t="s">
        <v>183</v>
      </c>
      <c r="M43" s="31">
        <v>9</v>
      </c>
      <c r="N43" s="273"/>
      <c r="O43" s="272"/>
      <c r="P43" s="575"/>
      <c r="Q43" s="568"/>
      <c r="R43" s="595"/>
      <c r="S43" s="297"/>
      <c r="T43" s="283"/>
      <c r="U43" s="583"/>
      <c r="V43" s="281"/>
      <c r="W43" s="281"/>
      <c r="X43" s="281"/>
      <c r="Y43" s="281"/>
      <c r="Z43" s="281"/>
      <c r="AA43" s="281"/>
      <c r="AB43" s="281"/>
      <c r="AC43" s="273"/>
      <c r="AD43" s="296"/>
      <c r="AE43" s="296"/>
      <c r="AF43" s="272"/>
      <c r="AG43" s="550"/>
      <c r="AH43" s="531"/>
      <c r="AI43" s="530"/>
      <c r="AJ43" s="568"/>
    </row>
    <row r="44" spans="2:36" s="38" customFormat="1" ht="93.6" customHeight="1" x14ac:dyDescent="0.3">
      <c r="B44" s="226" t="s">
        <v>984</v>
      </c>
      <c r="C44" s="226" t="s">
        <v>981</v>
      </c>
      <c r="D44" s="226" t="s">
        <v>982</v>
      </c>
      <c r="E44" s="302" t="s">
        <v>983</v>
      </c>
      <c r="F44" s="61" t="s">
        <v>985</v>
      </c>
      <c r="G44" s="61" t="s">
        <v>1120</v>
      </c>
      <c r="H44" s="279" t="s">
        <v>71</v>
      </c>
      <c r="I44" s="223" t="s">
        <v>989</v>
      </c>
      <c r="J44" s="61" t="s">
        <v>990</v>
      </c>
      <c r="K44" s="88" t="s">
        <v>996</v>
      </c>
      <c r="L44" s="88" t="s">
        <v>106</v>
      </c>
      <c r="M44" s="88">
        <v>33</v>
      </c>
      <c r="N44" s="229" t="s">
        <v>74</v>
      </c>
      <c r="O44" s="302" t="s">
        <v>991</v>
      </c>
      <c r="P44" s="247" t="s">
        <v>992</v>
      </c>
      <c r="Q44" s="247" t="s">
        <v>77</v>
      </c>
      <c r="R44" s="247" t="s">
        <v>78</v>
      </c>
      <c r="S44" s="302" t="s">
        <v>92</v>
      </c>
      <c r="T44" s="371">
        <v>755435</v>
      </c>
      <c r="U44" s="181">
        <v>406461</v>
      </c>
      <c r="V44" s="182">
        <v>345491</v>
      </c>
      <c r="W44" s="229" t="s">
        <v>135</v>
      </c>
      <c r="X44" s="229" t="s">
        <v>135</v>
      </c>
      <c r="Y44" s="182">
        <v>60970</v>
      </c>
      <c r="Z44" s="229" t="s">
        <v>135</v>
      </c>
      <c r="AA44" s="229" t="s">
        <v>135</v>
      </c>
      <c r="AB44" s="182">
        <v>0</v>
      </c>
      <c r="AC44" s="229" t="s">
        <v>81</v>
      </c>
      <c r="AD44" s="8"/>
      <c r="AE44" s="36">
        <f>+V44+Y44</f>
        <v>406461</v>
      </c>
      <c r="AF44" s="229" t="s">
        <v>135</v>
      </c>
      <c r="AG44" s="229" t="s">
        <v>34</v>
      </c>
      <c r="AH44" s="600" t="s">
        <v>993</v>
      </c>
      <c r="AI44" s="321" t="s">
        <v>231</v>
      </c>
      <c r="AJ44" s="229"/>
    </row>
    <row r="45" spans="2:36" s="38" customFormat="1" ht="105.6" customHeight="1" x14ac:dyDescent="0.3">
      <c r="B45" s="227"/>
      <c r="C45" s="227"/>
      <c r="D45" s="227"/>
      <c r="E45" s="565"/>
      <c r="F45" s="61" t="s">
        <v>986</v>
      </c>
      <c r="G45" s="61" t="s">
        <v>987</v>
      </c>
      <c r="H45" s="224"/>
      <c r="I45" s="224"/>
      <c r="J45" s="61" t="s">
        <v>990</v>
      </c>
      <c r="K45" s="88" t="s">
        <v>997</v>
      </c>
      <c r="L45" s="88" t="s">
        <v>106</v>
      </c>
      <c r="M45" s="88">
        <v>6</v>
      </c>
      <c r="N45" s="230"/>
      <c r="O45" s="565"/>
      <c r="P45" s="248"/>
      <c r="Q45" s="248"/>
      <c r="R45" s="248"/>
      <c r="S45" s="565"/>
      <c r="T45" s="372"/>
      <c r="U45" s="181">
        <v>207638</v>
      </c>
      <c r="V45" s="182">
        <v>176492</v>
      </c>
      <c r="W45" s="230"/>
      <c r="X45" s="230"/>
      <c r="Y45" s="182">
        <v>31146</v>
      </c>
      <c r="Z45" s="230"/>
      <c r="AA45" s="230"/>
      <c r="AB45" s="182">
        <v>0</v>
      </c>
      <c r="AC45" s="230"/>
      <c r="AD45" s="8"/>
      <c r="AE45" s="36">
        <f>+V45+Y45</f>
        <v>207638</v>
      </c>
      <c r="AF45" s="230"/>
      <c r="AG45" s="230"/>
      <c r="AH45" s="601"/>
      <c r="AI45" s="322"/>
      <c r="AJ45" s="230"/>
    </row>
    <row r="46" spans="2:36" s="38" customFormat="1" ht="110.7" customHeight="1" x14ac:dyDescent="0.3">
      <c r="B46" s="227"/>
      <c r="C46" s="227"/>
      <c r="D46" s="227"/>
      <c r="E46" s="565"/>
      <c r="F46" s="61" t="s">
        <v>994</v>
      </c>
      <c r="G46" s="61" t="s">
        <v>988</v>
      </c>
      <c r="H46" s="224"/>
      <c r="I46" s="224"/>
      <c r="J46" s="61" t="s">
        <v>990</v>
      </c>
      <c r="K46" s="88" t="s">
        <v>998</v>
      </c>
      <c r="L46" s="88" t="s">
        <v>106</v>
      </c>
      <c r="M46" s="88">
        <v>5</v>
      </c>
      <c r="N46" s="230"/>
      <c r="O46" s="565"/>
      <c r="P46" s="248"/>
      <c r="Q46" s="248"/>
      <c r="R46" s="248"/>
      <c r="S46" s="565"/>
      <c r="T46" s="372"/>
      <c r="U46" s="181">
        <v>89532</v>
      </c>
      <c r="V46" s="182">
        <v>44766</v>
      </c>
      <c r="W46" s="230"/>
      <c r="X46" s="230"/>
      <c r="Y46" s="182">
        <v>44766</v>
      </c>
      <c r="Z46" s="230"/>
      <c r="AA46" s="230"/>
      <c r="AB46" s="182">
        <v>0</v>
      </c>
      <c r="AC46" s="230"/>
      <c r="AD46" s="36">
        <f>+V46+Y46</f>
        <v>89532</v>
      </c>
      <c r="AE46" s="62"/>
      <c r="AF46" s="230"/>
      <c r="AG46" s="230"/>
      <c r="AH46" s="601"/>
      <c r="AI46" s="322"/>
      <c r="AJ46" s="230"/>
    </row>
    <row r="47" spans="2:36" s="38" customFormat="1" ht="102.6" customHeight="1" x14ac:dyDescent="0.3">
      <c r="B47" s="228"/>
      <c r="C47" s="228"/>
      <c r="D47" s="228"/>
      <c r="E47" s="489"/>
      <c r="F47" s="61" t="s">
        <v>995</v>
      </c>
      <c r="G47" s="61" t="s">
        <v>987</v>
      </c>
      <c r="H47" s="225"/>
      <c r="I47" s="225"/>
      <c r="J47" s="61" t="s">
        <v>990</v>
      </c>
      <c r="K47" s="88" t="s">
        <v>999</v>
      </c>
      <c r="L47" s="88" t="s">
        <v>106</v>
      </c>
      <c r="M47" s="88">
        <v>1</v>
      </c>
      <c r="N47" s="231"/>
      <c r="O47" s="489"/>
      <c r="P47" s="249"/>
      <c r="Q47" s="249"/>
      <c r="R47" s="249"/>
      <c r="S47" s="489"/>
      <c r="T47" s="373"/>
      <c r="U47" s="181">
        <v>51804</v>
      </c>
      <c r="V47" s="182">
        <v>25902</v>
      </c>
      <c r="W47" s="231"/>
      <c r="X47" s="231"/>
      <c r="Y47" s="182">
        <v>25902</v>
      </c>
      <c r="Z47" s="231"/>
      <c r="AA47" s="231"/>
      <c r="AB47" s="182">
        <v>0</v>
      </c>
      <c r="AC47" s="231"/>
      <c r="AD47" s="36">
        <f>+V47+Y47</f>
        <v>51804</v>
      </c>
      <c r="AE47" s="8"/>
      <c r="AF47" s="231"/>
      <c r="AG47" s="231"/>
      <c r="AH47" s="602"/>
      <c r="AI47" s="323"/>
      <c r="AJ47" s="231"/>
    </row>
    <row r="48" spans="2:36" s="38" customFormat="1" ht="64.5" customHeight="1" x14ac:dyDescent="0.3">
      <c r="B48" s="272" t="s">
        <v>1121</v>
      </c>
      <c r="C48" s="300" t="s">
        <v>376</v>
      </c>
      <c r="D48" s="300" t="s">
        <v>158</v>
      </c>
      <c r="E48" s="317" t="s">
        <v>68</v>
      </c>
      <c r="F48" s="317" t="s">
        <v>239</v>
      </c>
      <c r="G48" s="317" t="s">
        <v>202</v>
      </c>
      <c r="H48" s="300" t="s">
        <v>71</v>
      </c>
      <c r="I48" s="300" t="s">
        <v>80</v>
      </c>
      <c r="J48" s="442" t="s">
        <v>163</v>
      </c>
      <c r="K48" s="284" t="s">
        <v>164</v>
      </c>
      <c r="L48" s="284" t="s">
        <v>106</v>
      </c>
      <c r="M48" s="284">
        <v>0</v>
      </c>
      <c r="N48" s="282" t="s">
        <v>160</v>
      </c>
      <c r="O48" s="300" t="s">
        <v>377</v>
      </c>
      <c r="P48" s="300" t="s">
        <v>76</v>
      </c>
      <c r="Q48" s="300" t="s">
        <v>77</v>
      </c>
      <c r="R48" s="337" t="s">
        <v>78</v>
      </c>
      <c r="S48" s="337" t="s">
        <v>161</v>
      </c>
      <c r="T48" s="361">
        <f>V48+Y48</f>
        <v>193310</v>
      </c>
      <c r="U48" s="361" t="s">
        <v>80</v>
      </c>
      <c r="V48" s="379">
        <v>164313.5</v>
      </c>
      <c r="W48" s="365" t="s">
        <v>80</v>
      </c>
      <c r="X48" s="365" t="s">
        <v>80</v>
      </c>
      <c r="Y48" s="365">
        <v>28996.5</v>
      </c>
      <c r="Z48" s="365" t="s">
        <v>135</v>
      </c>
      <c r="AA48" s="365" t="s">
        <v>80</v>
      </c>
      <c r="AB48" s="365">
        <v>83242.22</v>
      </c>
      <c r="AC48" s="282" t="s">
        <v>204</v>
      </c>
      <c r="AD48" s="319" t="s">
        <v>80</v>
      </c>
      <c r="AE48" s="319">
        <f>V48+Y48</f>
        <v>193310</v>
      </c>
      <c r="AF48" s="282" t="s">
        <v>80</v>
      </c>
      <c r="AG48" s="282" t="s">
        <v>34</v>
      </c>
      <c r="AH48" s="282" t="s">
        <v>229</v>
      </c>
      <c r="AI48" s="282" t="s">
        <v>213</v>
      </c>
      <c r="AJ48" s="282"/>
    </row>
    <row r="49" spans="2:36" s="38" customFormat="1" ht="15.75" customHeight="1" x14ac:dyDescent="0.3">
      <c r="B49" s="272"/>
      <c r="C49" s="300"/>
      <c r="D49" s="300"/>
      <c r="E49" s="317"/>
      <c r="F49" s="317"/>
      <c r="G49" s="317"/>
      <c r="H49" s="300"/>
      <c r="I49" s="300"/>
      <c r="J49" s="444"/>
      <c r="K49" s="286"/>
      <c r="L49" s="286"/>
      <c r="M49" s="286"/>
      <c r="N49" s="282"/>
      <c r="O49" s="300"/>
      <c r="P49" s="300"/>
      <c r="Q49" s="300"/>
      <c r="R49" s="337"/>
      <c r="S49" s="337"/>
      <c r="T49" s="361"/>
      <c r="U49" s="361"/>
      <c r="V49" s="381"/>
      <c r="W49" s="365"/>
      <c r="X49" s="365"/>
      <c r="Y49" s="365"/>
      <c r="Z49" s="365"/>
      <c r="AA49" s="365"/>
      <c r="AB49" s="365"/>
      <c r="AC49" s="282"/>
      <c r="AD49" s="319"/>
      <c r="AE49" s="319"/>
      <c r="AF49" s="300"/>
      <c r="AG49" s="282"/>
      <c r="AH49" s="282"/>
      <c r="AI49" s="282"/>
      <c r="AJ49" s="300"/>
    </row>
    <row r="50" spans="2:36" s="38" customFormat="1" ht="59.1" customHeight="1" x14ac:dyDescent="0.3">
      <c r="B50" s="272"/>
      <c r="C50" s="300"/>
      <c r="D50" s="300"/>
      <c r="E50" s="317"/>
      <c r="F50" s="317"/>
      <c r="G50" s="317"/>
      <c r="H50" s="300"/>
      <c r="I50" s="300"/>
      <c r="J50" s="20" t="s">
        <v>179</v>
      </c>
      <c r="K50" s="27" t="s">
        <v>180</v>
      </c>
      <c r="L50" s="27" t="s">
        <v>106</v>
      </c>
      <c r="M50" s="69">
        <v>26</v>
      </c>
      <c r="N50" s="282"/>
      <c r="O50" s="300"/>
      <c r="P50" s="300"/>
      <c r="Q50" s="300"/>
      <c r="R50" s="337"/>
      <c r="S50" s="337"/>
      <c r="T50" s="361"/>
      <c r="U50" s="361"/>
      <c r="V50" s="382"/>
      <c r="W50" s="365"/>
      <c r="X50" s="365"/>
      <c r="Y50" s="365"/>
      <c r="Z50" s="365"/>
      <c r="AA50" s="365"/>
      <c r="AB50" s="365"/>
      <c r="AC50" s="282"/>
      <c r="AD50" s="319"/>
      <c r="AE50" s="319"/>
      <c r="AF50" s="300"/>
      <c r="AG50" s="282"/>
      <c r="AH50" s="282"/>
      <c r="AI50" s="282"/>
      <c r="AJ50" s="300"/>
    </row>
    <row r="51" spans="2:36" s="38" customFormat="1" ht="127.5" customHeight="1" x14ac:dyDescent="0.3">
      <c r="B51" s="272" t="s">
        <v>378</v>
      </c>
      <c r="C51" s="272" t="s">
        <v>379</v>
      </c>
      <c r="D51" s="272" t="s">
        <v>158</v>
      </c>
      <c r="E51" s="269" t="s">
        <v>68</v>
      </c>
      <c r="F51" s="269" t="s">
        <v>186</v>
      </c>
      <c r="G51" s="269" t="s">
        <v>202</v>
      </c>
      <c r="H51" s="223" t="s">
        <v>71</v>
      </c>
      <c r="I51" s="272" t="s">
        <v>80</v>
      </c>
      <c r="J51" s="11" t="s">
        <v>263</v>
      </c>
      <c r="K51" s="7" t="s">
        <v>159</v>
      </c>
      <c r="L51" s="7" t="s">
        <v>116</v>
      </c>
      <c r="M51" s="7">
        <v>40</v>
      </c>
      <c r="N51" s="273" t="s">
        <v>160</v>
      </c>
      <c r="O51" s="272" t="s">
        <v>377</v>
      </c>
      <c r="P51" s="272" t="s">
        <v>76</v>
      </c>
      <c r="Q51" s="272" t="s">
        <v>77</v>
      </c>
      <c r="R51" s="297" t="s">
        <v>78</v>
      </c>
      <c r="S51" s="250" t="s">
        <v>161</v>
      </c>
      <c r="T51" s="253">
        <f>V51+Y51</f>
        <v>164780</v>
      </c>
      <c r="U51" s="253" t="s">
        <v>80</v>
      </c>
      <c r="V51" s="256">
        <v>140063</v>
      </c>
      <c r="W51" s="256" t="s">
        <v>80</v>
      </c>
      <c r="X51" s="256" t="s">
        <v>80</v>
      </c>
      <c r="Y51" s="256">
        <v>24717</v>
      </c>
      <c r="Z51" s="256" t="s">
        <v>80</v>
      </c>
      <c r="AA51" s="256" t="s">
        <v>80</v>
      </c>
      <c r="AB51" s="256">
        <v>70956.77</v>
      </c>
      <c r="AC51" s="229" t="s">
        <v>162</v>
      </c>
      <c r="AD51" s="259" t="s">
        <v>80</v>
      </c>
      <c r="AE51" s="259">
        <f>V51+Y51</f>
        <v>164780</v>
      </c>
      <c r="AF51" s="229" t="s">
        <v>80</v>
      </c>
      <c r="AG51" s="273" t="s">
        <v>34</v>
      </c>
      <c r="AH51" s="273" t="s">
        <v>229</v>
      </c>
      <c r="AI51" s="273" t="s">
        <v>213</v>
      </c>
      <c r="AJ51" s="229"/>
    </row>
    <row r="52" spans="2:36" s="38" customFormat="1" ht="65.099999999999994" customHeight="1" x14ac:dyDescent="0.3">
      <c r="B52" s="272"/>
      <c r="C52" s="272"/>
      <c r="D52" s="272"/>
      <c r="E52" s="269"/>
      <c r="F52" s="269"/>
      <c r="G52" s="269"/>
      <c r="H52" s="224"/>
      <c r="I52" s="272"/>
      <c r="J52" s="11" t="s">
        <v>163</v>
      </c>
      <c r="K52" s="7" t="s">
        <v>164</v>
      </c>
      <c r="L52" s="7" t="s">
        <v>106</v>
      </c>
      <c r="M52" s="7">
        <v>1</v>
      </c>
      <c r="N52" s="273"/>
      <c r="O52" s="272"/>
      <c r="P52" s="272"/>
      <c r="Q52" s="272"/>
      <c r="R52" s="297"/>
      <c r="S52" s="251"/>
      <c r="T52" s="254"/>
      <c r="U52" s="254"/>
      <c r="V52" s="257"/>
      <c r="W52" s="257"/>
      <c r="X52" s="257"/>
      <c r="Y52" s="257"/>
      <c r="Z52" s="257"/>
      <c r="AA52" s="257"/>
      <c r="AB52" s="257"/>
      <c r="AC52" s="230"/>
      <c r="AD52" s="260"/>
      <c r="AE52" s="260"/>
      <c r="AF52" s="224"/>
      <c r="AG52" s="273"/>
      <c r="AH52" s="273"/>
      <c r="AI52" s="273"/>
      <c r="AJ52" s="224"/>
    </row>
    <row r="53" spans="2:36" s="38" customFormat="1" ht="58.5" customHeight="1" x14ac:dyDescent="0.3">
      <c r="B53" s="272"/>
      <c r="C53" s="272"/>
      <c r="D53" s="272"/>
      <c r="E53" s="269"/>
      <c r="F53" s="269"/>
      <c r="G53" s="269"/>
      <c r="H53" s="225"/>
      <c r="I53" s="272"/>
      <c r="J53" s="11" t="s">
        <v>179</v>
      </c>
      <c r="K53" s="7" t="s">
        <v>180</v>
      </c>
      <c r="L53" s="7" t="s">
        <v>106</v>
      </c>
      <c r="M53" s="71">
        <v>77</v>
      </c>
      <c r="N53" s="273"/>
      <c r="O53" s="272"/>
      <c r="P53" s="272"/>
      <c r="Q53" s="272"/>
      <c r="R53" s="297"/>
      <c r="S53" s="252"/>
      <c r="T53" s="255"/>
      <c r="U53" s="255"/>
      <c r="V53" s="258"/>
      <c r="W53" s="258"/>
      <c r="X53" s="258"/>
      <c r="Y53" s="258"/>
      <c r="Z53" s="258"/>
      <c r="AA53" s="258"/>
      <c r="AB53" s="258"/>
      <c r="AC53" s="231"/>
      <c r="AD53" s="261"/>
      <c r="AE53" s="261"/>
      <c r="AF53" s="225"/>
      <c r="AG53" s="273"/>
      <c r="AH53" s="273"/>
      <c r="AI53" s="273"/>
      <c r="AJ53" s="225"/>
    </row>
    <row r="54" spans="2:36" s="72" customFormat="1" ht="96.6" x14ac:dyDescent="0.3">
      <c r="B54" s="284" t="s">
        <v>1122</v>
      </c>
      <c r="C54" s="284" t="s">
        <v>380</v>
      </c>
      <c r="D54" s="284" t="s">
        <v>158</v>
      </c>
      <c r="E54" s="385" t="s">
        <v>68</v>
      </c>
      <c r="F54" s="385" t="s">
        <v>186</v>
      </c>
      <c r="G54" s="385" t="s">
        <v>202</v>
      </c>
      <c r="H54" s="284" t="s">
        <v>71</v>
      </c>
      <c r="I54" s="284" t="s">
        <v>80</v>
      </c>
      <c r="J54" s="20" t="s">
        <v>263</v>
      </c>
      <c r="K54" s="27" t="s">
        <v>159</v>
      </c>
      <c r="L54" s="27" t="s">
        <v>116</v>
      </c>
      <c r="M54" s="69">
        <v>40</v>
      </c>
      <c r="N54" s="338" t="s">
        <v>160</v>
      </c>
      <c r="O54" s="284" t="s">
        <v>377</v>
      </c>
      <c r="P54" s="284" t="s">
        <v>76</v>
      </c>
      <c r="Q54" s="284" t="s">
        <v>77</v>
      </c>
      <c r="R54" s="287" t="s">
        <v>78</v>
      </c>
      <c r="S54" s="287" t="s">
        <v>161</v>
      </c>
      <c r="T54" s="402">
        <f>V54+Y54</f>
        <v>85600</v>
      </c>
      <c r="U54" s="402" t="s">
        <v>80</v>
      </c>
      <c r="V54" s="379">
        <v>72760</v>
      </c>
      <c r="W54" s="379" t="s">
        <v>80</v>
      </c>
      <c r="X54" s="379" t="s">
        <v>80</v>
      </c>
      <c r="Y54" s="379">
        <v>12840</v>
      </c>
      <c r="Z54" s="379" t="s">
        <v>80</v>
      </c>
      <c r="AA54" s="379" t="s">
        <v>80</v>
      </c>
      <c r="AB54" s="379">
        <v>36860.660000000003</v>
      </c>
      <c r="AC54" s="338" t="s">
        <v>162</v>
      </c>
      <c r="AD54" s="370" t="s">
        <v>80</v>
      </c>
      <c r="AE54" s="370">
        <f>V54+Y54</f>
        <v>85600</v>
      </c>
      <c r="AF54" s="338" t="s">
        <v>80</v>
      </c>
      <c r="AG54" s="282" t="s">
        <v>34</v>
      </c>
      <c r="AH54" s="282" t="s">
        <v>231</v>
      </c>
      <c r="AI54" s="282" t="s">
        <v>234</v>
      </c>
      <c r="AJ54" s="338"/>
    </row>
    <row r="55" spans="2:36" s="72" customFormat="1" ht="65.7" customHeight="1" x14ac:dyDescent="0.3">
      <c r="B55" s="285"/>
      <c r="C55" s="285"/>
      <c r="D55" s="285"/>
      <c r="E55" s="386"/>
      <c r="F55" s="386"/>
      <c r="G55" s="386"/>
      <c r="H55" s="285"/>
      <c r="I55" s="285"/>
      <c r="J55" s="20" t="s">
        <v>163</v>
      </c>
      <c r="K55" s="27" t="s">
        <v>164</v>
      </c>
      <c r="L55" s="27" t="s">
        <v>106</v>
      </c>
      <c r="M55" s="69">
        <v>1</v>
      </c>
      <c r="N55" s="339"/>
      <c r="O55" s="285"/>
      <c r="P55" s="285"/>
      <c r="Q55" s="285"/>
      <c r="R55" s="288"/>
      <c r="S55" s="288"/>
      <c r="T55" s="403"/>
      <c r="U55" s="403"/>
      <c r="V55" s="381"/>
      <c r="W55" s="381"/>
      <c r="X55" s="381"/>
      <c r="Y55" s="381"/>
      <c r="Z55" s="381"/>
      <c r="AA55" s="381"/>
      <c r="AB55" s="381"/>
      <c r="AC55" s="339"/>
      <c r="AD55" s="377"/>
      <c r="AE55" s="377"/>
      <c r="AF55" s="285"/>
      <c r="AG55" s="282"/>
      <c r="AH55" s="282"/>
      <c r="AI55" s="282"/>
      <c r="AJ55" s="285"/>
    </row>
    <row r="56" spans="2:36" s="72" customFormat="1" ht="74.099999999999994" customHeight="1" x14ac:dyDescent="0.3">
      <c r="B56" s="286"/>
      <c r="C56" s="286"/>
      <c r="D56" s="286"/>
      <c r="E56" s="387"/>
      <c r="F56" s="387"/>
      <c r="G56" s="387"/>
      <c r="H56" s="286"/>
      <c r="I56" s="286"/>
      <c r="J56" s="20" t="s">
        <v>179</v>
      </c>
      <c r="K56" s="27" t="s">
        <v>180</v>
      </c>
      <c r="L56" s="27" t="s">
        <v>106</v>
      </c>
      <c r="M56" s="69">
        <v>40</v>
      </c>
      <c r="N56" s="340"/>
      <c r="O56" s="286"/>
      <c r="P56" s="286"/>
      <c r="Q56" s="286"/>
      <c r="R56" s="289"/>
      <c r="S56" s="289"/>
      <c r="T56" s="360"/>
      <c r="U56" s="360"/>
      <c r="V56" s="382"/>
      <c r="W56" s="382"/>
      <c r="X56" s="382"/>
      <c r="Y56" s="382"/>
      <c r="Z56" s="382"/>
      <c r="AA56" s="382"/>
      <c r="AB56" s="382"/>
      <c r="AC56" s="340"/>
      <c r="AD56" s="378"/>
      <c r="AE56" s="378"/>
      <c r="AF56" s="286"/>
      <c r="AG56" s="282"/>
      <c r="AH56" s="282"/>
      <c r="AI56" s="282"/>
      <c r="AJ56" s="286"/>
    </row>
    <row r="57" spans="2:36" s="38" customFormat="1" ht="62.7" customHeight="1" x14ac:dyDescent="0.3">
      <c r="B57" s="223" t="s">
        <v>381</v>
      </c>
      <c r="C57" s="223" t="s">
        <v>376</v>
      </c>
      <c r="D57" s="223" t="s">
        <v>67</v>
      </c>
      <c r="E57" s="247" t="s">
        <v>68</v>
      </c>
      <c r="F57" s="247" t="s">
        <v>186</v>
      </c>
      <c r="G57" s="247" t="s">
        <v>202</v>
      </c>
      <c r="H57" s="223" t="s">
        <v>71</v>
      </c>
      <c r="I57" s="223" t="s">
        <v>80</v>
      </c>
      <c r="J57" s="389" t="s">
        <v>163</v>
      </c>
      <c r="K57" s="223" t="s">
        <v>164</v>
      </c>
      <c r="L57" s="223" t="s">
        <v>106</v>
      </c>
      <c r="M57" s="447">
        <v>1</v>
      </c>
      <c r="N57" s="229" t="s">
        <v>160</v>
      </c>
      <c r="O57" s="223" t="s">
        <v>377</v>
      </c>
      <c r="P57" s="223" t="s">
        <v>76</v>
      </c>
      <c r="Q57" s="223" t="s">
        <v>77</v>
      </c>
      <c r="R57" s="250" t="s">
        <v>78</v>
      </c>
      <c r="S57" s="250" t="s">
        <v>161</v>
      </c>
      <c r="T57" s="253">
        <f>V57+Y57</f>
        <v>128400</v>
      </c>
      <c r="U57" s="253" t="s">
        <v>80</v>
      </c>
      <c r="V57" s="256">
        <v>109140</v>
      </c>
      <c r="W57" s="256" t="s">
        <v>80</v>
      </c>
      <c r="X57" s="256" t="s">
        <v>80</v>
      </c>
      <c r="Y57" s="256">
        <v>19260</v>
      </c>
      <c r="Z57" s="256" t="s">
        <v>80</v>
      </c>
      <c r="AA57" s="256" t="s">
        <v>80</v>
      </c>
      <c r="AB57" s="256">
        <v>55290.98</v>
      </c>
      <c r="AC57" s="229" t="s">
        <v>162</v>
      </c>
      <c r="AD57" s="259" t="s">
        <v>80</v>
      </c>
      <c r="AE57" s="259">
        <f>V57+Y57</f>
        <v>128400</v>
      </c>
      <c r="AF57" s="229" t="s">
        <v>80</v>
      </c>
      <c r="AG57" s="229" t="s">
        <v>34</v>
      </c>
      <c r="AH57" s="229" t="s">
        <v>216</v>
      </c>
      <c r="AI57" s="229" t="s">
        <v>350</v>
      </c>
      <c r="AJ57" s="229"/>
    </row>
    <row r="58" spans="2:36" s="38" customFormat="1" ht="17.7" customHeight="1" x14ac:dyDescent="0.3">
      <c r="B58" s="224"/>
      <c r="C58" s="224"/>
      <c r="D58" s="224"/>
      <c r="E58" s="248"/>
      <c r="F58" s="248"/>
      <c r="G58" s="248"/>
      <c r="H58" s="224"/>
      <c r="I58" s="224"/>
      <c r="J58" s="390"/>
      <c r="K58" s="225"/>
      <c r="L58" s="225"/>
      <c r="M58" s="449"/>
      <c r="N58" s="230"/>
      <c r="O58" s="224"/>
      <c r="P58" s="224"/>
      <c r="Q58" s="224"/>
      <c r="R58" s="251"/>
      <c r="S58" s="251"/>
      <c r="T58" s="254"/>
      <c r="U58" s="254"/>
      <c r="V58" s="257"/>
      <c r="W58" s="257"/>
      <c r="X58" s="257"/>
      <c r="Y58" s="257"/>
      <c r="Z58" s="257"/>
      <c r="AA58" s="257"/>
      <c r="AB58" s="257"/>
      <c r="AC58" s="230"/>
      <c r="AD58" s="260"/>
      <c r="AE58" s="260"/>
      <c r="AF58" s="224"/>
      <c r="AG58" s="230"/>
      <c r="AH58" s="230"/>
      <c r="AI58" s="230"/>
      <c r="AJ58" s="224"/>
    </row>
    <row r="59" spans="2:36" s="38" customFormat="1" ht="69" customHeight="1" x14ac:dyDescent="0.3">
      <c r="B59" s="225"/>
      <c r="C59" s="225"/>
      <c r="D59" s="225"/>
      <c r="E59" s="249"/>
      <c r="F59" s="249"/>
      <c r="G59" s="249"/>
      <c r="H59" s="225"/>
      <c r="I59" s="225"/>
      <c r="J59" s="11" t="s">
        <v>179</v>
      </c>
      <c r="K59" s="7" t="s">
        <v>180</v>
      </c>
      <c r="L59" s="7" t="s">
        <v>106</v>
      </c>
      <c r="M59" s="71">
        <v>60</v>
      </c>
      <c r="N59" s="231"/>
      <c r="O59" s="225"/>
      <c r="P59" s="225"/>
      <c r="Q59" s="225"/>
      <c r="R59" s="252"/>
      <c r="S59" s="252"/>
      <c r="T59" s="255"/>
      <c r="U59" s="255"/>
      <c r="V59" s="258"/>
      <c r="W59" s="258"/>
      <c r="X59" s="258"/>
      <c r="Y59" s="258"/>
      <c r="Z59" s="258"/>
      <c r="AA59" s="258"/>
      <c r="AB59" s="258"/>
      <c r="AC59" s="231"/>
      <c r="AD59" s="261"/>
      <c r="AE59" s="261"/>
      <c r="AF59" s="225"/>
      <c r="AG59" s="231"/>
      <c r="AH59" s="231"/>
      <c r="AI59" s="231"/>
      <c r="AJ59" s="225"/>
    </row>
    <row r="60" spans="2:36" ht="52.2" customHeight="1" x14ac:dyDescent="0.3">
      <c r="B60" s="300" t="s">
        <v>1243</v>
      </c>
      <c r="C60" s="300" t="s">
        <v>382</v>
      </c>
      <c r="D60" s="300" t="s">
        <v>67</v>
      </c>
      <c r="E60" s="317" t="s">
        <v>68</v>
      </c>
      <c r="F60" s="317" t="s">
        <v>184</v>
      </c>
      <c r="G60" s="317" t="s">
        <v>70</v>
      </c>
      <c r="H60" s="300" t="s">
        <v>71</v>
      </c>
      <c r="I60" s="300" t="s">
        <v>80</v>
      </c>
      <c r="J60" s="20" t="s">
        <v>165</v>
      </c>
      <c r="K60" s="27" t="s">
        <v>166</v>
      </c>
      <c r="L60" s="27" t="s">
        <v>167</v>
      </c>
      <c r="M60" s="27">
        <v>1.5</v>
      </c>
      <c r="N60" s="282" t="s">
        <v>160</v>
      </c>
      <c r="O60" s="300" t="s">
        <v>383</v>
      </c>
      <c r="P60" s="300" t="s">
        <v>76</v>
      </c>
      <c r="Q60" s="300" t="s">
        <v>77</v>
      </c>
      <c r="R60" s="337" t="s">
        <v>78</v>
      </c>
      <c r="S60" s="337" t="s">
        <v>161</v>
      </c>
      <c r="T60" s="361">
        <f>V60+Y60</f>
        <v>113955</v>
      </c>
      <c r="U60" s="361" t="s">
        <v>80</v>
      </c>
      <c r="V60" s="365">
        <v>96861.75</v>
      </c>
      <c r="W60" s="365" t="s">
        <v>80</v>
      </c>
      <c r="X60" s="365" t="s">
        <v>80</v>
      </c>
      <c r="Y60" s="365">
        <v>17093.25</v>
      </c>
      <c r="Z60" s="365" t="s">
        <v>80</v>
      </c>
      <c r="AA60" s="365" t="s">
        <v>80</v>
      </c>
      <c r="AB60" s="365">
        <v>49070.75</v>
      </c>
      <c r="AC60" s="282" t="s">
        <v>81</v>
      </c>
      <c r="AD60" s="319" t="s">
        <v>80</v>
      </c>
      <c r="AE60" s="319">
        <f>V60+Y60</f>
        <v>113955</v>
      </c>
      <c r="AF60" s="282" t="s">
        <v>80</v>
      </c>
      <c r="AG60" s="282" t="s">
        <v>34</v>
      </c>
      <c r="AH60" s="282" t="s">
        <v>306</v>
      </c>
      <c r="AI60" s="282" t="s">
        <v>309</v>
      </c>
      <c r="AJ60" s="282"/>
    </row>
    <row r="61" spans="2:36" ht="71.7" customHeight="1" x14ac:dyDescent="0.3">
      <c r="B61" s="300"/>
      <c r="C61" s="300"/>
      <c r="D61" s="300"/>
      <c r="E61" s="317"/>
      <c r="F61" s="317"/>
      <c r="G61" s="317"/>
      <c r="H61" s="300"/>
      <c r="I61" s="300"/>
      <c r="J61" s="20" t="s">
        <v>168</v>
      </c>
      <c r="K61" s="27" t="s">
        <v>169</v>
      </c>
      <c r="L61" s="27" t="s">
        <v>106</v>
      </c>
      <c r="M61" s="27">
        <v>1</v>
      </c>
      <c r="N61" s="282"/>
      <c r="O61" s="300"/>
      <c r="P61" s="300"/>
      <c r="Q61" s="300"/>
      <c r="R61" s="337"/>
      <c r="S61" s="337"/>
      <c r="T61" s="361"/>
      <c r="U61" s="361"/>
      <c r="V61" s="365"/>
      <c r="W61" s="365"/>
      <c r="X61" s="365"/>
      <c r="Y61" s="365"/>
      <c r="Z61" s="365"/>
      <c r="AA61" s="365"/>
      <c r="AB61" s="365"/>
      <c r="AC61" s="282"/>
      <c r="AD61" s="319"/>
      <c r="AE61" s="319"/>
      <c r="AF61" s="300"/>
      <c r="AG61" s="282"/>
      <c r="AH61" s="282"/>
      <c r="AI61" s="282"/>
      <c r="AJ61" s="300"/>
    </row>
    <row r="62" spans="2:36" ht="41.4" x14ac:dyDescent="0.3">
      <c r="B62" s="300"/>
      <c r="C62" s="300"/>
      <c r="D62" s="300"/>
      <c r="E62" s="317"/>
      <c r="F62" s="317"/>
      <c r="G62" s="317"/>
      <c r="H62" s="300"/>
      <c r="I62" s="300"/>
      <c r="J62" s="20" t="s">
        <v>264</v>
      </c>
      <c r="K62" s="27" t="s">
        <v>170</v>
      </c>
      <c r="L62" s="27" t="s">
        <v>171</v>
      </c>
      <c r="M62" s="27">
        <v>1</v>
      </c>
      <c r="N62" s="282"/>
      <c r="O62" s="300"/>
      <c r="P62" s="300"/>
      <c r="Q62" s="300"/>
      <c r="R62" s="337"/>
      <c r="S62" s="337"/>
      <c r="T62" s="361"/>
      <c r="U62" s="361"/>
      <c r="V62" s="365"/>
      <c r="W62" s="365"/>
      <c r="X62" s="365"/>
      <c r="Y62" s="365"/>
      <c r="Z62" s="365"/>
      <c r="AA62" s="365"/>
      <c r="AB62" s="365"/>
      <c r="AC62" s="282"/>
      <c r="AD62" s="319"/>
      <c r="AE62" s="319"/>
      <c r="AF62" s="300"/>
      <c r="AG62" s="282"/>
      <c r="AH62" s="282"/>
      <c r="AI62" s="282"/>
      <c r="AJ62" s="300"/>
    </row>
    <row r="63" spans="2:36" ht="27.6" x14ac:dyDescent="0.3">
      <c r="B63" s="300"/>
      <c r="C63" s="300"/>
      <c r="D63" s="300"/>
      <c r="E63" s="317"/>
      <c r="F63" s="317"/>
      <c r="G63" s="317"/>
      <c r="H63" s="300"/>
      <c r="I63" s="300"/>
      <c r="J63" s="20" t="s">
        <v>172</v>
      </c>
      <c r="K63" s="27" t="s">
        <v>173</v>
      </c>
      <c r="L63" s="27" t="s">
        <v>171</v>
      </c>
      <c r="M63" s="69">
        <v>1</v>
      </c>
      <c r="N63" s="282"/>
      <c r="O63" s="300"/>
      <c r="P63" s="300"/>
      <c r="Q63" s="300"/>
      <c r="R63" s="337"/>
      <c r="S63" s="337"/>
      <c r="T63" s="361"/>
      <c r="U63" s="361"/>
      <c r="V63" s="365"/>
      <c r="W63" s="365"/>
      <c r="X63" s="365"/>
      <c r="Y63" s="365"/>
      <c r="Z63" s="365"/>
      <c r="AA63" s="365"/>
      <c r="AB63" s="365"/>
      <c r="AC63" s="282"/>
      <c r="AD63" s="319"/>
      <c r="AE63" s="319"/>
      <c r="AF63" s="300"/>
      <c r="AG63" s="282"/>
      <c r="AH63" s="282"/>
      <c r="AI63" s="282"/>
      <c r="AJ63" s="300"/>
    </row>
    <row r="64" spans="2:36" s="186" customFormat="1" ht="52.2" hidden="1" customHeight="1" x14ac:dyDescent="0.3">
      <c r="B64" s="272" t="s">
        <v>384</v>
      </c>
      <c r="C64" s="272" t="s">
        <v>382</v>
      </c>
      <c r="D64" s="272" t="s">
        <v>67</v>
      </c>
      <c r="E64" s="269" t="s">
        <v>68</v>
      </c>
      <c r="F64" s="269" t="s">
        <v>184</v>
      </c>
      <c r="G64" s="269" t="s">
        <v>70</v>
      </c>
      <c r="H64" s="272" t="s">
        <v>71</v>
      </c>
      <c r="I64" s="272" t="s">
        <v>80</v>
      </c>
      <c r="J64" s="184" t="s">
        <v>165</v>
      </c>
      <c r="K64" s="185" t="s">
        <v>166</v>
      </c>
      <c r="L64" s="185" t="s">
        <v>167</v>
      </c>
      <c r="M64" s="185">
        <v>1.5</v>
      </c>
      <c r="N64" s="273" t="s">
        <v>160</v>
      </c>
      <c r="O64" s="272" t="s">
        <v>383</v>
      </c>
      <c r="P64" s="272" t="s">
        <v>76</v>
      </c>
      <c r="Q64" s="272" t="s">
        <v>77</v>
      </c>
      <c r="R64" s="297" t="s">
        <v>78</v>
      </c>
      <c r="S64" s="297" t="s">
        <v>161</v>
      </c>
      <c r="T64" s="283">
        <f>V64+Y64</f>
        <v>227910</v>
      </c>
      <c r="U64" s="283" t="s">
        <v>80</v>
      </c>
      <c r="V64" s="281">
        <v>193723.5</v>
      </c>
      <c r="W64" s="281" t="s">
        <v>80</v>
      </c>
      <c r="X64" s="281" t="s">
        <v>80</v>
      </c>
      <c r="Y64" s="281">
        <v>34186.5</v>
      </c>
      <c r="Z64" s="281" t="s">
        <v>80</v>
      </c>
      <c r="AA64" s="281" t="s">
        <v>80</v>
      </c>
      <c r="AB64" s="281">
        <v>98141.5</v>
      </c>
      <c r="AC64" s="273" t="s">
        <v>81</v>
      </c>
      <c r="AD64" s="296" t="s">
        <v>80</v>
      </c>
      <c r="AE64" s="296">
        <f>V64+Y64</f>
        <v>227910</v>
      </c>
      <c r="AF64" s="273" t="s">
        <v>80</v>
      </c>
      <c r="AG64" s="273" t="s">
        <v>34</v>
      </c>
      <c r="AH64" s="273" t="s">
        <v>222</v>
      </c>
      <c r="AI64" s="273" t="s">
        <v>463</v>
      </c>
      <c r="AJ64" s="273"/>
    </row>
    <row r="65" spans="2:36" ht="41.4" x14ac:dyDescent="0.3">
      <c r="B65" s="383"/>
      <c r="C65" s="272"/>
      <c r="D65" s="272"/>
      <c r="E65" s="269"/>
      <c r="F65" s="269"/>
      <c r="G65" s="269"/>
      <c r="H65" s="272"/>
      <c r="I65" s="272"/>
      <c r="J65" s="11" t="s">
        <v>165</v>
      </c>
      <c r="K65" s="7" t="s">
        <v>166</v>
      </c>
      <c r="L65" s="7" t="s">
        <v>167</v>
      </c>
      <c r="M65" s="7">
        <v>3</v>
      </c>
      <c r="N65" s="273"/>
      <c r="O65" s="272"/>
      <c r="P65" s="272"/>
      <c r="Q65" s="272"/>
      <c r="R65" s="297"/>
      <c r="S65" s="297"/>
      <c r="T65" s="566"/>
      <c r="U65" s="566"/>
      <c r="V65" s="516"/>
      <c r="W65" s="516"/>
      <c r="X65" s="516"/>
      <c r="Y65" s="516"/>
      <c r="Z65" s="516"/>
      <c r="AA65" s="516"/>
      <c r="AB65" s="516"/>
      <c r="AC65" s="273"/>
      <c r="AD65" s="296"/>
      <c r="AE65" s="296"/>
      <c r="AF65" s="272"/>
      <c r="AG65" s="273"/>
      <c r="AH65" s="525"/>
      <c r="AI65" s="525"/>
      <c r="AJ65" s="272"/>
    </row>
    <row r="66" spans="2:36" ht="55.2" x14ac:dyDescent="0.3">
      <c r="B66" s="383"/>
      <c r="C66" s="272"/>
      <c r="D66" s="272"/>
      <c r="E66" s="269"/>
      <c r="F66" s="269"/>
      <c r="G66" s="269"/>
      <c r="H66" s="272"/>
      <c r="I66" s="272"/>
      <c r="J66" s="11" t="s">
        <v>168</v>
      </c>
      <c r="K66" s="7" t="s">
        <v>169</v>
      </c>
      <c r="L66" s="7" t="s">
        <v>106</v>
      </c>
      <c r="M66" s="7">
        <v>2</v>
      </c>
      <c r="N66" s="273"/>
      <c r="O66" s="272"/>
      <c r="P66" s="272"/>
      <c r="Q66" s="272"/>
      <c r="R66" s="297"/>
      <c r="S66" s="297"/>
      <c r="T66" s="566"/>
      <c r="U66" s="566"/>
      <c r="V66" s="516"/>
      <c r="W66" s="516"/>
      <c r="X66" s="516"/>
      <c r="Y66" s="516"/>
      <c r="Z66" s="516"/>
      <c r="AA66" s="516"/>
      <c r="AB66" s="516"/>
      <c r="AC66" s="273"/>
      <c r="AD66" s="296"/>
      <c r="AE66" s="296"/>
      <c r="AF66" s="272"/>
      <c r="AG66" s="273"/>
      <c r="AH66" s="525"/>
      <c r="AI66" s="525"/>
      <c r="AJ66" s="272"/>
    </row>
    <row r="67" spans="2:36" ht="41.4" x14ac:dyDescent="0.3">
      <c r="B67" s="383"/>
      <c r="C67" s="272"/>
      <c r="D67" s="272"/>
      <c r="E67" s="269"/>
      <c r="F67" s="269"/>
      <c r="G67" s="269"/>
      <c r="H67" s="272"/>
      <c r="I67" s="272"/>
      <c r="J67" s="11" t="s">
        <v>264</v>
      </c>
      <c r="K67" s="7" t="s">
        <v>170</v>
      </c>
      <c r="L67" s="7" t="s">
        <v>171</v>
      </c>
      <c r="M67" s="7">
        <v>2</v>
      </c>
      <c r="N67" s="273"/>
      <c r="O67" s="272"/>
      <c r="P67" s="272"/>
      <c r="Q67" s="272"/>
      <c r="R67" s="297"/>
      <c r="S67" s="297"/>
      <c r="T67" s="566"/>
      <c r="U67" s="566"/>
      <c r="V67" s="516"/>
      <c r="W67" s="516"/>
      <c r="X67" s="516"/>
      <c r="Y67" s="516"/>
      <c r="Z67" s="516"/>
      <c r="AA67" s="516"/>
      <c r="AB67" s="516"/>
      <c r="AC67" s="273"/>
      <c r="AD67" s="296"/>
      <c r="AE67" s="296"/>
      <c r="AF67" s="272"/>
      <c r="AG67" s="229"/>
      <c r="AH67" s="599"/>
      <c r="AI67" s="599"/>
      <c r="AJ67" s="223"/>
    </row>
    <row r="68" spans="2:36" ht="30" customHeight="1" x14ac:dyDescent="0.3">
      <c r="B68" s="383"/>
      <c r="C68" s="272"/>
      <c r="D68" s="272"/>
      <c r="E68" s="269"/>
      <c r="F68" s="269"/>
      <c r="G68" s="269"/>
      <c r="H68" s="272"/>
      <c r="I68" s="272"/>
      <c r="J68" s="11" t="s">
        <v>172</v>
      </c>
      <c r="K68" s="7" t="s">
        <v>173</v>
      </c>
      <c r="L68" s="7" t="s">
        <v>171</v>
      </c>
      <c r="M68" s="7">
        <v>2</v>
      </c>
      <c r="N68" s="273"/>
      <c r="O68" s="272"/>
      <c r="P68" s="272"/>
      <c r="Q68" s="272"/>
      <c r="R68" s="297"/>
      <c r="S68" s="297"/>
      <c r="T68" s="566"/>
      <c r="U68" s="566"/>
      <c r="V68" s="516"/>
      <c r="W68" s="516"/>
      <c r="X68" s="516"/>
      <c r="Y68" s="516"/>
      <c r="Z68" s="516"/>
      <c r="AA68" s="516"/>
      <c r="AB68" s="516"/>
      <c r="AC68" s="273"/>
      <c r="AD68" s="296"/>
      <c r="AE68" s="296"/>
      <c r="AF68" s="272"/>
      <c r="AG68" s="229"/>
      <c r="AH68" s="599"/>
      <c r="AI68" s="599"/>
      <c r="AJ68" s="223"/>
    </row>
    <row r="69" spans="2:36" ht="69" customHeight="1" x14ac:dyDescent="0.3">
      <c r="B69" s="223" t="s">
        <v>1123</v>
      </c>
      <c r="C69" s="284" t="s">
        <v>1005</v>
      </c>
      <c r="D69" s="284" t="s">
        <v>158</v>
      </c>
      <c r="E69" s="385" t="s">
        <v>68</v>
      </c>
      <c r="F69" s="385" t="s">
        <v>186</v>
      </c>
      <c r="G69" s="385" t="s">
        <v>202</v>
      </c>
      <c r="H69" s="284" t="s">
        <v>71</v>
      </c>
      <c r="I69" s="284" t="s">
        <v>80</v>
      </c>
      <c r="J69" s="20" t="s">
        <v>163</v>
      </c>
      <c r="K69" s="27" t="s">
        <v>164</v>
      </c>
      <c r="L69" s="27" t="s">
        <v>106</v>
      </c>
      <c r="M69" s="69">
        <v>0</v>
      </c>
      <c r="N69" s="338" t="s">
        <v>160</v>
      </c>
      <c r="O69" s="284" t="s">
        <v>377</v>
      </c>
      <c r="P69" s="284" t="s">
        <v>76</v>
      </c>
      <c r="Q69" s="284" t="s">
        <v>77</v>
      </c>
      <c r="R69" s="287" t="s">
        <v>78</v>
      </c>
      <c r="S69" s="287" t="s">
        <v>161</v>
      </c>
      <c r="T69" s="402">
        <f>V69+Y69</f>
        <v>193310</v>
      </c>
      <c r="U69" s="402" t="s">
        <v>80</v>
      </c>
      <c r="V69" s="379">
        <v>164313.5</v>
      </c>
      <c r="W69" s="379" t="s">
        <v>80</v>
      </c>
      <c r="X69" s="379" t="s">
        <v>80</v>
      </c>
      <c r="Y69" s="379">
        <v>28996.5</v>
      </c>
      <c r="Z69" s="379" t="s">
        <v>80</v>
      </c>
      <c r="AA69" s="379" t="s">
        <v>80</v>
      </c>
      <c r="AB69" s="379">
        <v>83242.22</v>
      </c>
      <c r="AC69" s="338" t="s">
        <v>162</v>
      </c>
      <c r="AD69" s="370" t="s">
        <v>80</v>
      </c>
      <c r="AE69" s="370">
        <f>V69+Y69</f>
        <v>193310</v>
      </c>
      <c r="AF69" s="338" t="s">
        <v>80</v>
      </c>
      <c r="AG69" s="282" t="s">
        <v>34</v>
      </c>
      <c r="AH69" s="316" t="s">
        <v>1006</v>
      </c>
      <c r="AI69" s="316" t="s">
        <v>1007</v>
      </c>
      <c r="AJ69" s="273"/>
    </row>
    <row r="70" spans="2:36" ht="63.6" customHeight="1" x14ac:dyDescent="0.3">
      <c r="B70" s="224"/>
      <c r="C70" s="285"/>
      <c r="D70" s="285"/>
      <c r="E70" s="386"/>
      <c r="F70" s="386"/>
      <c r="G70" s="386"/>
      <c r="H70" s="285"/>
      <c r="I70" s="285"/>
      <c r="J70" s="20" t="s">
        <v>179</v>
      </c>
      <c r="K70" s="27" t="s">
        <v>180</v>
      </c>
      <c r="L70" s="27" t="s">
        <v>106</v>
      </c>
      <c r="M70" s="69">
        <v>26</v>
      </c>
      <c r="N70" s="339"/>
      <c r="O70" s="285"/>
      <c r="P70" s="285"/>
      <c r="Q70" s="285"/>
      <c r="R70" s="288"/>
      <c r="S70" s="288"/>
      <c r="T70" s="403"/>
      <c r="U70" s="403"/>
      <c r="V70" s="381"/>
      <c r="W70" s="381"/>
      <c r="X70" s="381"/>
      <c r="Y70" s="381"/>
      <c r="Z70" s="381"/>
      <c r="AA70" s="381"/>
      <c r="AB70" s="381"/>
      <c r="AC70" s="339"/>
      <c r="AD70" s="377"/>
      <c r="AE70" s="377"/>
      <c r="AF70" s="285"/>
      <c r="AG70" s="282"/>
      <c r="AH70" s="316"/>
      <c r="AI70" s="316"/>
      <c r="AJ70" s="272"/>
    </row>
    <row r="71" spans="2:36" ht="41.4" x14ac:dyDescent="0.3">
      <c r="B71" s="223" t="s">
        <v>1030</v>
      </c>
      <c r="C71" s="223" t="s">
        <v>1005</v>
      </c>
      <c r="D71" s="223" t="s">
        <v>158</v>
      </c>
      <c r="E71" s="247" t="s">
        <v>68</v>
      </c>
      <c r="F71" s="247" t="s">
        <v>186</v>
      </c>
      <c r="G71" s="247" t="s">
        <v>202</v>
      </c>
      <c r="H71" s="223" t="s">
        <v>71</v>
      </c>
      <c r="I71" s="223" t="s">
        <v>80</v>
      </c>
      <c r="J71" s="11" t="s">
        <v>163</v>
      </c>
      <c r="K71" s="7" t="s">
        <v>164</v>
      </c>
      <c r="L71" s="7" t="s">
        <v>106</v>
      </c>
      <c r="M71" s="71">
        <v>0</v>
      </c>
      <c r="N71" s="229" t="s">
        <v>160</v>
      </c>
      <c r="O71" s="223" t="s">
        <v>377</v>
      </c>
      <c r="P71" s="223" t="s">
        <v>76</v>
      </c>
      <c r="Q71" s="223" t="s">
        <v>77</v>
      </c>
      <c r="R71" s="250" t="s">
        <v>78</v>
      </c>
      <c r="S71" s="250" t="s">
        <v>161</v>
      </c>
      <c r="T71" s="253">
        <f>V71+Y71</f>
        <v>193310</v>
      </c>
      <c r="U71" s="253" t="s">
        <v>80</v>
      </c>
      <c r="V71" s="256">
        <v>164313.5</v>
      </c>
      <c r="W71" s="256" t="s">
        <v>80</v>
      </c>
      <c r="X71" s="256" t="s">
        <v>80</v>
      </c>
      <c r="Y71" s="256">
        <v>28996.5</v>
      </c>
      <c r="Z71" s="256" t="s">
        <v>80</v>
      </c>
      <c r="AA71" s="256" t="s">
        <v>80</v>
      </c>
      <c r="AB71" s="256">
        <v>83242.22</v>
      </c>
      <c r="AC71" s="229" t="s">
        <v>162</v>
      </c>
      <c r="AD71" s="259" t="s">
        <v>80</v>
      </c>
      <c r="AE71" s="259">
        <f>V71+Y71</f>
        <v>193310</v>
      </c>
      <c r="AF71" s="229" t="s">
        <v>80</v>
      </c>
      <c r="AG71" s="229" t="s">
        <v>34</v>
      </c>
      <c r="AH71" s="226" t="s">
        <v>302</v>
      </c>
      <c r="AI71" s="226" t="s">
        <v>306</v>
      </c>
      <c r="AJ71" s="229"/>
    </row>
    <row r="72" spans="2:36" ht="63.6" customHeight="1" x14ac:dyDescent="0.3">
      <c r="B72" s="225"/>
      <c r="C72" s="225"/>
      <c r="D72" s="225"/>
      <c r="E72" s="249"/>
      <c r="F72" s="249"/>
      <c r="G72" s="249"/>
      <c r="H72" s="225"/>
      <c r="I72" s="225"/>
      <c r="J72" s="11" t="s">
        <v>179</v>
      </c>
      <c r="K72" s="7" t="s">
        <v>180</v>
      </c>
      <c r="L72" s="7" t="s">
        <v>106</v>
      </c>
      <c r="M72" s="71">
        <v>26</v>
      </c>
      <c r="N72" s="231"/>
      <c r="O72" s="225"/>
      <c r="P72" s="225"/>
      <c r="Q72" s="225"/>
      <c r="R72" s="252"/>
      <c r="S72" s="252"/>
      <c r="T72" s="255"/>
      <c r="U72" s="255"/>
      <c r="V72" s="258"/>
      <c r="W72" s="258"/>
      <c r="X72" s="258"/>
      <c r="Y72" s="258"/>
      <c r="Z72" s="258"/>
      <c r="AA72" s="258"/>
      <c r="AB72" s="258"/>
      <c r="AC72" s="231"/>
      <c r="AD72" s="261"/>
      <c r="AE72" s="261"/>
      <c r="AF72" s="231"/>
      <c r="AG72" s="231"/>
      <c r="AH72" s="228"/>
      <c r="AI72" s="228"/>
      <c r="AJ72" s="231"/>
    </row>
    <row r="73" spans="2:36" s="38" customFormat="1" ht="96.6" x14ac:dyDescent="0.3">
      <c r="B73" s="223" t="s">
        <v>1038</v>
      </c>
      <c r="C73" s="223" t="s">
        <v>380</v>
      </c>
      <c r="D73" s="223" t="s">
        <v>158</v>
      </c>
      <c r="E73" s="247" t="s">
        <v>68</v>
      </c>
      <c r="F73" s="247" t="s">
        <v>186</v>
      </c>
      <c r="G73" s="247" t="s">
        <v>202</v>
      </c>
      <c r="H73" s="223" t="s">
        <v>71</v>
      </c>
      <c r="I73" s="223" t="s">
        <v>80</v>
      </c>
      <c r="J73" s="11" t="s">
        <v>263</v>
      </c>
      <c r="K73" s="7" t="s">
        <v>159</v>
      </c>
      <c r="L73" s="7" t="s">
        <v>116</v>
      </c>
      <c r="M73" s="71">
        <v>40</v>
      </c>
      <c r="N73" s="229" t="s">
        <v>160</v>
      </c>
      <c r="O73" s="223" t="s">
        <v>377</v>
      </c>
      <c r="P73" s="223" t="s">
        <v>76</v>
      </c>
      <c r="Q73" s="223" t="s">
        <v>77</v>
      </c>
      <c r="R73" s="250" t="s">
        <v>78</v>
      </c>
      <c r="S73" s="250" t="s">
        <v>161</v>
      </c>
      <c r="T73" s="253">
        <f>V73+Y73</f>
        <v>85600</v>
      </c>
      <c r="U73" s="253" t="s">
        <v>80</v>
      </c>
      <c r="V73" s="256">
        <v>72760</v>
      </c>
      <c r="W73" s="256" t="s">
        <v>80</v>
      </c>
      <c r="X73" s="256" t="s">
        <v>80</v>
      </c>
      <c r="Y73" s="256">
        <v>12840</v>
      </c>
      <c r="Z73" s="256" t="s">
        <v>80</v>
      </c>
      <c r="AA73" s="256" t="s">
        <v>80</v>
      </c>
      <c r="AB73" s="256">
        <v>36860.660000000003</v>
      </c>
      <c r="AC73" s="229" t="s">
        <v>162</v>
      </c>
      <c r="AD73" s="259" t="s">
        <v>80</v>
      </c>
      <c r="AE73" s="259">
        <f>V73+Y73</f>
        <v>85600</v>
      </c>
      <c r="AF73" s="229" t="s">
        <v>80</v>
      </c>
      <c r="AG73" s="273" t="s">
        <v>34</v>
      </c>
      <c r="AH73" s="273" t="s">
        <v>302</v>
      </c>
      <c r="AI73" s="273" t="s">
        <v>306</v>
      </c>
      <c r="AJ73" s="229"/>
    </row>
    <row r="74" spans="2:36" s="38" customFormat="1" ht="65.7" customHeight="1" x14ac:dyDescent="0.3">
      <c r="B74" s="224"/>
      <c r="C74" s="224"/>
      <c r="D74" s="224"/>
      <c r="E74" s="248"/>
      <c r="F74" s="248"/>
      <c r="G74" s="248"/>
      <c r="H74" s="224"/>
      <c r="I74" s="224"/>
      <c r="J74" s="11" t="s">
        <v>163</v>
      </c>
      <c r="K74" s="7" t="s">
        <v>164</v>
      </c>
      <c r="L74" s="7" t="s">
        <v>106</v>
      </c>
      <c r="M74" s="71">
        <v>1</v>
      </c>
      <c r="N74" s="230"/>
      <c r="O74" s="224"/>
      <c r="P74" s="224"/>
      <c r="Q74" s="224"/>
      <c r="R74" s="251"/>
      <c r="S74" s="251"/>
      <c r="T74" s="254"/>
      <c r="U74" s="254"/>
      <c r="V74" s="257"/>
      <c r="W74" s="257"/>
      <c r="X74" s="257"/>
      <c r="Y74" s="257"/>
      <c r="Z74" s="257"/>
      <c r="AA74" s="257"/>
      <c r="AB74" s="257"/>
      <c r="AC74" s="230"/>
      <c r="AD74" s="260"/>
      <c r="AE74" s="260"/>
      <c r="AF74" s="224"/>
      <c r="AG74" s="273"/>
      <c r="AH74" s="273"/>
      <c r="AI74" s="273"/>
      <c r="AJ74" s="224"/>
    </row>
    <row r="75" spans="2:36" s="38" customFormat="1" ht="74.099999999999994" customHeight="1" x14ac:dyDescent="0.3">
      <c r="B75" s="225"/>
      <c r="C75" s="225"/>
      <c r="D75" s="225"/>
      <c r="E75" s="249"/>
      <c r="F75" s="249"/>
      <c r="G75" s="249"/>
      <c r="H75" s="225"/>
      <c r="I75" s="225"/>
      <c r="J75" s="11" t="s">
        <v>179</v>
      </c>
      <c r="K75" s="7" t="s">
        <v>180</v>
      </c>
      <c r="L75" s="7" t="s">
        <v>106</v>
      </c>
      <c r="M75" s="71">
        <v>40</v>
      </c>
      <c r="N75" s="231"/>
      <c r="O75" s="225"/>
      <c r="P75" s="225"/>
      <c r="Q75" s="225"/>
      <c r="R75" s="252"/>
      <c r="S75" s="252"/>
      <c r="T75" s="255"/>
      <c r="U75" s="255"/>
      <c r="V75" s="258"/>
      <c r="W75" s="258"/>
      <c r="X75" s="258"/>
      <c r="Y75" s="258"/>
      <c r="Z75" s="258"/>
      <c r="AA75" s="258"/>
      <c r="AB75" s="258"/>
      <c r="AC75" s="231"/>
      <c r="AD75" s="261"/>
      <c r="AE75" s="261"/>
      <c r="AF75" s="225"/>
      <c r="AG75" s="273"/>
      <c r="AH75" s="273"/>
      <c r="AI75" s="273"/>
      <c r="AJ75" s="225"/>
    </row>
    <row r="76" spans="2:36" s="38" customFormat="1" ht="62.7" customHeight="1" x14ac:dyDescent="0.3">
      <c r="B76" s="223" t="s">
        <v>1077</v>
      </c>
      <c r="C76" s="223" t="s">
        <v>376</v>
      </c>
      <c r="D76" s="223" t="s">
        <v>67</v>
      </c>
      <c r="E76" s="247" t="s">
        <v>68</v>
      </c>
      <c r="F76" s="247" t="s">
        <v>186</v>
      </c>
      <c r="G76" s="247" t="s">
        <v>202</v>
      </c>
      <c r="H76" s="223" t="s">
        <v>71</v>
      </c>
      <c r="I76" s="223" t="s">
        <v>80</v>
      </c>
      <c r="J76" s="389" t="s">
        <v>163</v>
      </c>
      <c r="K76" s="223" t="s">
        <v>164</v>
      </c>
      <c r="L76" s="223" t="s">
        <v>106</v>
      </c>
      <c r="M76" s="447">
        <v>1</v>
      </c>
      <c r="N76" s="229" t="s">
        <v>160</v>
      </c>
      <c r="O76" s="223" t="s">
        <v>377</v>
      </c>
      <c r="P76" s="223" t="s">
        <v>76</v>
      </c>
      <c r="Q76" s="223" t="s">
        <v>77</v>
      </c>
      <c r="R76" s="250" t="s">
        <v>78</v>
      </c>
      <c r="S76" s="250" t="s">
        <v>161</v>
      </c>
      <c r="T76" s="253">
        <f>V76+Y76</f>
        <v>64200</v>
      </c>
      <c r="U76" s="253" t="s">
        <v>80</v>
      </c>
      <c r="V76" s="256">
        <v>54570</v>
      </c>
      <c r="W76" s="256" t="s">
        <v>80</v>
      </c>
      <c r="X76" s="256" t="s">
        <v>80</v>
      </c>
      <c r="Y76" s="256">
        <v>9630</v>
      </c>
      <c r="Z76" s="256" t="s">
        <v>80</v>
      </c>
      <c r="AA76" s="256" t="s">
        <v>80</v>
      </c>
      <c r="AB76" s="256">
        <v>27645.49</v>
      </c>
      <c r="AC76" s="229" t="s">
        <v>162</v>
      </c>
      <c r="AD76" s="259" t="s">
        <v>80</v>
      </c>
      <c r="AE76" s="259">
        <f>V76+Y76</f>
        <v>64200</v>
      </c>
      <c r="AF76" s="229" t="s">
        <v>80</v>
      </c>
      <c r="AG76" s="229" t="s">
        <v>34</v>
      </c>
      <c r="AH76" s="229" t="s">
        <v>308</v>
      </c>
      <c r="AI76" s="229" t="s">
        <v>222</v>
      </c>
      <c r="AJ76" s="229"/>
    </row>
    <row r="77" spans="2:36" s="38" customFormat="1" ht="17.7" customHeight="1" x14ac:dyDescent="0.3">
      <c r="B77" s="224"/>
      <c r="C77" s="224"/>
      <c r="D77" s="224"/>
      <c r="E77" s="248"/>
      <c r="F77" s="248"/>
      <c r="G77" s="248"/>
      <c r="H77" s="224"/>
      <c r="I77" s="224"/>
      <c r="J77" s="390"/>
      <c r="K77" s="225"/>
      <c r="L77" s="225"/>
      <c r="M77" s="449"/>
      <c r="N77" s="230"/>
      <c r="O77" s="224"/>
      <c r="P77" s="224"/>
      <c r="Q77" s="224"/>
      <c r="R77" s="251"/>
      <c r="S77" s="251"/>
      <c r="T77" s="254"/>
      <c r="U77" s="254"/>
      <c r="V77" s="257"/>
      <c r="W77" s="257"/>
      <c r="X77" s="257"/>
      <c r="Y77" s="257"/>
      <c r="Z77" s="257"/>
      <c r="AA77" s="257"/>
      <c r="AB77" s="257"/>
      <c r="AC77" s="230"/>
      <c r="AD77" s="260"/>
      <c r="AE77" s="260"/>
      <c r="AF77" s="224"/>
      <c r="AG77" s="230"/>
      <c r="AH77" s="230"/>
      <c r="AI77" s="230"/>
      <c r="AJ77" s="224"/>
    </row>
    <row r="78" spans="2:36" s="38" customFormat="1" ht="69" customHeight="1" x14ac:dyDescent="0.3">
      <c r="B78" s="225"/>
      <c r="C78" s="225"/>
      <c r="D78" s="225"/>
      <c r="E78" s="249"/>
      <c r="F78" s="249"/>
      <c r="G78" s="249"/>
      <c r="H78" s="225"/>
      <c r="I78" s="225"/>
      <c r="J78" s="11" t="s">
        <v>179</v>
      </c>
      <c r="K78" s="7" t="s">
        <v>180</v>
      </c>
      <c r="L78" s="7" t="s">
        <v>106</v>
      </c>
      <c r="M78" s="71">
        <v>30</v>
      </c>
      <c r="N78" s="231"/>
      <c r="O78" s="225"/>
      <c r="P78" s="225"/>
      <c r="Q78" s="225"/>
      <c r="R78" s="252"/>
      <c r="S78" s="252"/>
      <c r="T78" s="255"/>
      <c r="U78" s="255"/>
      <c r="V78" s="258"/>
      <c r="W78" s="258"/>
      <c r="X78" s="258"/>
      <c r="Y78" s="258"/>
      <c r="Z78" s="258"/>
      <c r="AA78" s="258"/>
      <c r="AB78" s="258"/>
      <c r="AC78" s="231"/>
      <c r="AD78" s="261"/>
      <c r="AE78" s="261"/>
      <c r="AF78" s="225"/>
      <c r="AG78" s="231"/>
      <c r="AH78" s="231"/>
      <c r="AI78" s="231"/>
      <c r="AJ78" s="225"/>
    </row>
    <row r="79" spans="2:36" s="38" customFormat="1" ht="132" customHeight="1" x14ac:dyDescent="0.3">
      <c r="B79" s="272" t="s">
        <v>289</v>
      </c>
      <c r="C79" s="272" t="s">
        <v>290</v>
      </c>
      <c r="D79" s="272" t="s">
        <v>158</v>
      </c>
      <c r="E79" s="269" t="s">
        <v>68</v>
      </c>
      <c r="F79" s="269" t="s">
        <v>239</v>
      </c>
      <c r="G79" s="269" t="s">
        <v>202</v>
      </c>
      <c r="H79" s="272" t="s">
        <v>71</v>
      </c>
      <c r="I79" s="272" t="s">
        <v>80</v>
      </c>
      <c r="J79" s="11" t="s">
        <v>263</v>
      </c>
      <c r="K79" s="7" t="s">
        <v>159</v>
      </c>
      <c r="L79" s="7" t="s">
        <v>116</v>
      </c>
      <c r="M79" s="7">
        <v>40</v>
      </c>
      <c r="N79" s="273" t="s">
        <v>160</v>
      </c>
      <c r="O79" s="272" t="s">
        <v>293</v>
      </c>
      <c r="P79" s="272" t="s">
        <v>76</v>
      </c>
      <c r="Q79" s="272" t="s">
        <v>77</v>
      </c>
      <c r="R79" s="297" t="s">
        <v>78</v>
      </c>
      <c r="S79" s="297" t="s">
        <v>161</v>
      </c>
      <c r="T79" s="283">
        <f>V79+Y79</f>
        <v>124213.34</v>
      </c>
      <c r="U79" s="283" t="s">
        <v>80</v>
      </c>
      <c r="V79" s="256">
        <v>105581.34</v>
      </c>
      <c r="W79" s="281" t="s">
        <v>80</v>
      </c>
      <c r="X79" s="281" t="s">
        <v>80</v>
      </c>
      <c r="Y79" s="281">
        <v>18632</v>
      </c>
      <c r="Z79" s="281" t="s">
        <v>135</v>
      </c>
      <c r="AA79" s="281" t="s">
        <v>80</v>
      </c>
      <c r="AB79" s="281">
        <v>55806</v>
      </c>
      <c r="AC79" s="273" t="s">
        <v>204</v>
      </c>
      <c r="AD79" s="296" t="s">
        <v>80</v>
      </c>
      <c r="AE79" s="296">
        <f>V79+Y79</f>
        <v>124213.34</v>
      </c>
      <c r="AF79" s="273" t="s">
        <v>80</v>
      </c>
      <c r="AG79" s="231" t="s">
        <v>34</v>
      </c>
      <c r="AH79" s="231" t="s">
        <v>229</v>
      </c>
      <c r="AI79" s="231" t="s">
        <v>212</v>
      </c>
      <c r="AJ79" s="231"/>
    </row>
    <row r="80" spans="2:36" s="38" customFormat="1" ht="86.1" customHeight="1" x14ac:dyDescent="0.3">
      <c r="B80" s="272"/>
      <c r="C80" s="272"/>
      <c r="D80" s="272"/>
      <c r="E80" s="269"/>
      <c r="F80" s="269"/>
      <c r="G80" s="269"/>
      <c r="H80" s="272"/>
      <c r="I80" s="272"/>
      <c r="J80" s="11" t="s">
        <v>163</v>
      </c>
      <c r="K80" s="7" t="s">
        <v>164</v>
      </c>
      <c r="L80" s="7" t="s">
        <v>106</v>
      </c>
      <c r="M80" s="7">
        <v>2</v>
      </c>
      <c r="N80" s="273"/>
      <c r="O80" s="272"/>
      <c r="P80" s="272"/>
      <c r="Q80" s="272"/>
      <c r="R80" s="297"/>
      <c r="S80" s="297"/>
      <c r="T80" s="283"/>
      <c r="U80" s="283"/>
      <c r="V80" s="257"/>
      <c r="W80" s="281"/>
      <c r="X80" s="281"/>
      <c r="Y80" s="281"/>
      <c r="Z80" s="281"/>
      <c r="AA80" s="281"/>
      <c r="AB80" s="281"/>
      <c r="AC80" s="273"/>
      <c r="AD80" s="296"/>
      <c r="AE80" s="296"/>
      <c r="AF80" s="272"/>
      <c r="AG80" s="273"/>
      <c r="AH80" s="273"/>
      <c r="AI80" s="273"/>
      <c r="AJ80" s="272"/>
    </row>
    <row r="81" spans="2:36" s="38" customFormat="1" ht="59.1" customHeight="1" x14ac:dyDescent="0.3">
      <c r="B81" s="272"/>
      <c r="C81" s="272"/>
      <c r="D81" s="272"/>
      <c r="E81" s="269"/>
      <c r="F81" s="269"/>
      <c r="G81" s="269"/>
      <c r="H81" s="272"/>
      <c r="I81" s="272"/>
      <c r="J81" s="11" t="s">
        <v>179</v>
      </c>
      <c r="K81" s="7" t="s">
        <v>180</v>
      </c>
      <c r="L81" s="7" t="s">
        <v>106</v>
      </c>
      <c r="M81" s="71">
        <v>68</v>
      </c>
      <c r="N81" s="273"/>
      <c r="O81" s="272"/>
      <c r="P81" s="272"/>
      <c r="Q81" s="272"/>
      <c r="R81" s="297"/>
      <c r="S81" s="297"/>
      <c r="T81" s="283"/>
      <c r="U81" s="283"/>
      <c r="V81" s="258"/>
      <c r="W81" s="281"/>
      <c r="X81" s="281"/>
      <c r="Y81" s="281"/>
      <c r="Z81" s="281"/>
      <c r="AA81" s="281"/>
      <c r="AB81" s="281"/>
      <c r="AC81" s="273"/>
      <c r="AD81" s="296"/>
      <c r="AE81" s="296"/>
      <c r="AF81" s="272"/>
      <c r="AG81" s="273"/>
      <c r="AH81" s="273"/>
      <c r="AI81" s="273"/>
      <c r="AJ81" s="272"/>
    </row>
    <row r="82" spans="2:36" s="38" customFormat="1" ht="134.1" customHeight="1" x14ac:dyDescent="0.3">
      <c r="B82" s="272" t="s">
        <v>291</v>
      </c>
      <c r="C82" s="272" t="s">
        <v>292</v>
      </c>
      <c r="D82" s="272" t="s">
        <v>158</v>
      </c>
      <c r="E82" s="269" t="s">
        <v>68</v>
      </c>
      <c r="F82" s="269" t="s">
        <v>186</v>
      </c>
      <c r="G82" s="269" t="s">
        <v>202</v>
      </c>
      <c r="H82" s="223" t="s">
        <v>71</v>
      </c>
      <c r="I82" s="272" t="s">
        <v>80</v>
      </c>
      <c r="J82" s="11" t="s">
        <v>263</v>
      </c>
      <c r="K82" s="7" t="s">
        <v>159</v>
      </c>
      <c r="L82" s="7" t="s">
        <v>116</v>
      </c>
      <c r="M82" s="7">
        <v>40</v>
      </c>
      <c r="N82" s="273" t="s">
        <v>160</v>
      </c>
      <c r="O82" s="272" t="s">
        <v>293</v>
      </c>
      <c r="P82" s="272" t="s">
        <v>76</v>
      </c>
      <c r="Q82" s="272" t="s">
        <v>77</v>
      </c>
      <c r="R82" s="297" t="s">
        <v>78</v>
      </c>
      <c r="S82" s="250" t="s">
        <v>161</v>
      </c>
      <c r="T82" s="253">
        <f>V82+Y82</f>
        <v>120571.49</v>
      </c>
      <c r="U82" s="253" t="s">
        <v>80</v>
      </c>
      <c r="V82" s="256">
        <v>102485.77</v>
      </c>
      <c r="W82" s="256" t="s">
        <v>80</v>
      </c>
      <c r="X82" s="256" t="s">
        <v>80</v>
      </c>
      <c r="Y82" s="256">
        <v>18085.72</v>
      </c>
      <c r="Z82" s="256" t="s">
        <v>80</v>
      </c>
      <c r="AA82" s="256" t="s">
        <v>80</v>
      </c>
      <c r="AB82" s="256">
        <v>54169.8</v>
      </c>
      <c r="AC82" s="229" t="s">
        <v>162</v>
      </c>
      <c r="AD82" s="259" t="s">
        <v>80</v>
      </c>
      <c r="AE82" s="259">
        <f>V82+Y82</f>
        <v>120571.49</v>
      </c>
      <c r="AF82" s="229" t="s">
        <v>80</v>
      </c>
      <c r="AG82" s="273" t="s">
        <v>34</v>
      </c>
      <c r="AH82" s="273" t="s">
        <v>229</v>
      </c>
      <c r="AI82" s="273" t="s">
        <v>212</v>
      </c>
      <c r="AJ82" s="229"/>
    </row>
    <row r="83" spans="2:36" s="38" customFormat="1" ht="65.099999999999994" customHeight="1" x14ac:dyDescent="0.3">
      <c r="B83" s="272"/>
      <c r="C83" s="272"/>
      <c r="D83" s="272"/>
      <c r="E83" s="269"/>
      <c r="F83" s="269"/>
      <c r="G83" s="269"/>
      <c r="H83" s="224"/>
      <c r="I83" s="272"/>
      <c r="J83" s="11" t="s">
        <v>163</v>
      </c>
      <c r="K83" s="7" t="s">
        <v>164</v>
      </c>
      <c r="L83" s="7" t="s">
        <v>106</v>
      </c>
      <c r="M83" s="7">
        <v>2</v>
      </c>
      <c r="N83" s="273"/>
      <c r="O83" s="272"/>
      <c r="P83" s="272"/>
      <c r="Q83" s="272"/>
      <c r="R83" s="297"/>
      <c r="S83" s="251"/>
      <c r="T83" s="254"/>
      <c r="U83" s="254"/>
      <c r="V83" s="257"/>
      <c r="W83" s="257"/>
      <c r="X83" s="257"/>
      <c r="Y83" s="257"/>
      <c r="Z83" s="257"/>
      <c r="AA83" s="257"/>
      <c r="AB83" s="257"/>
      <c r="AC83" s="230"/>
      <c r="AD83" s="260"/>
      <c r="AE83" s="260"/>
      <c r="AF83" s="224"/>
      <c r="AG83" s="273"/>
      <c r="AH83" s="273"/>
      <c r="AI83" s="273"/>
      <c r="AJ83" s="224"/>
    </row>
    <row r="84" spans="2:36" s="38" customFormat="1" ht="62.1" customHeight="1" x14ac:dyDescent="0.3">
      <c r="B84" s="272"/>
      <c r="C84" s="272"/>
      <c r="D84" s="272"/>
      <c r="E84" s="269"/>
      <c r="F84" s="269"/>
      <c r="G84" s="269"/>
      <c r="H84" s="225"/>
      <c r="I84" s="272"/>
      <c r="J84" s="11" t="s">
        <v>179</v>
      </c>
      <c r="K84" s="7" t="s">
        <v>180</v>
      </c>
      <c r="L84" s="7" t="s">
        <v>106</v>
      </c>
      <c r="M84" s="71">
        <v>66</v>
      </c>
      <c r="N84" s="273"/>
      <c r="O84" s="272"/>
      <c r="P84" s="272"/>
      <c r="Q84" s="272"/>
      <c r="R84" s="297"/>
      <c r="S84" s="252"/>
      <c r="T84" s="255"/>
      <c r="U84" s="255"/>
      <c r="V84" s="258"/>
      <c r="W84" s="258"/>
      <c r="X84" s="258"/>
      <c r="Y84" s="258"/>
      <c r="Z84" s="258"/>
      <c r="AA84" s="258"/>
      <c r="AB84" s="258"/>
      <c r="AC84" s="231"/>
      <c r="AD84" s="261"/>
      <c r="AE84" s="261"/>
      <c r="AF84" s="225"/>
      <c r="AG84" s="273"/>
      <c r="AH84" s="273"/>
      <c r="AI84" s="273"/>
      <c r="AJ84" s="225"/>
    </row>
    <row r="85" spans="2:36" s="38" customFormat="1" ht="126.6" customHeight="1" x14ac:dyDescent="0.3">
      <c r="B85" s="223" t="s">
        <v>294</v>
      </c>
      <c r="C85" s="223" t="s">
        <v>295</v>
      </c>
      <c r="D85" s="223" t="s">
        <v>158</v>
      </c>
      <c r="E85" s="247" t="s">
        <v>68</v>
      </c>
      <c r="F85" s="247" t="s">
        <v>186</v>
      </c>
      <c r="G85" s="247" t="s">
        <v>202</v>
      </c>
      <c r="H85" s="223" t="s">
        <v>71</v>
      </c>
      <c r="I85" s="223" t="s">
        <v>80</v>
      </c>
      <c r="J85" s="11" t="s">
        <v>263</v>
      </c>
      <c r="K85" s="7" t="s">
        <v>159</v>
      </c>
      <c r="L85" s="7" t="s">
        <v>116</v>
      </c>
      <c r="M85" s="71">
        <v>40</v>
      </c>
      <c r="N85" s="229" t="s">
        <v>160</v>
      </c>
      <c r="O85" s="223" t="s">
        <v>293</v>
      </c>
      <c r="P85" s="223" t="s">
        <v>76</v>
      </c>
      <c r="Q85" s="223" t="s">
        <v>77</v>
      </c>
      <c r="R85" s="250" t="s">
        <v>78</v>
      </c>
      <c r="S85" s="250" t="s">
        <v>161</v>
      </c>
      <c r="T85" s="253">
        <f>V85+Y85</f>
        <v>93453.86</v>
      </c>
      <c r="U85" s="253" t="s">
        <v>80</v>
      </c>
      <c r="V85" s="256">
        <v>79435.78</v>
      </c>
      <c r="W85" s="256" t="s">
        <v>80</v>
      </c>
      <c r="X85" s="256" t="s">
        <v>80</v>
      </c>
      <c r="Y85" s="256">
        <v>14018.08</v>
      </c>
      <c r="Z85" s="256" t="s">
        <v>80</v>
      </c>
      <c r="AA85" s="256" t="s">
        <v>80</v>
      </c>
      <c r="AB85" s="256">
        <v>41986.52</v>
      </c>
      <c r="AC85" s="229" t="s">
        <v>162</v>
      </c>
      <c r="AD85" s="259" t="s">
        <v>80</v>
      </c>
      <c r="AE85" s="259">
        <f>V85+Y85</f>
        <v>93453.86</v>
      </c>
      <c r="AF85" s="229" t="s">
        <v>80</v>
      </c>
      <c r="AG85" s="273" t="s">
        <v>34</v>
      </c>
      <c r="AH85" s="273" t="s">
        <v>229</v>
      </c>
      <c r="AI85" s="273" t="s">
        <v>212</v>
      </c>
      <c r="AJ85" s="229"/>
    </row>
    <row r="86" spans="2:36" s="38" customFormat="1" ht="65.7" customHeight="1" x14ac:dyDescent="0.3">
      <c r="B86" s="224"/>
      <c r="C86" s="224"/>
      <c r="D86" s="224"/>
      <c r="E86" s="248"/>
      <c r="F86" s="248"/>
      <c r="G86" s="248"/>
      <c r="H86" s="224"/>
      <c r="I86" s="224"/>
      <c r="J86" s="11" t="s">
        <v>163</v>
      </c>
      <c r="K86" s="7" t="s">
        <v>164</v>
      </c>
      <c r="L86" s="7" t="s">
        <v>106</v>
      </c>
      <c r="M86" s="71">
        <v>1</v>
      </c>
      <c r="N86" s="230"/>
      <c r="O86" s="224"/>
      <c r="P86" s="224"/>
      <c r="Q86" s="224"/>
      <c r="R86" s="251"/>
      <c r="S86" s="251"/>
      <c r="T86" s="254"/>
      <c r="U86" s="254"/>
      <c r="V86" s="257"/>
      <c r="W86" s="257"/>
      <c r="X86" s="257"/>
      <c r="Y86" s="257"/>
      <c r="Z86" s="257"/>
      <c r="AA86" s="257"/>
      <c r="AB86" s="257"/>
      <c r="AC86" s="230"/>
      <c r="AD86" s="260"/>
      <c r="AE86" s="260"/>
      <c r="AF86" s="224"/>
      <c r="AG86" s="273"/>
      <c r="AH86" s="273"/>
      <c r="AI86" s="273"/>
      <c r="AJ86" s="224"/>
    </row>
    <row r="87" spans="2:36" s="38" customFormat="1" ht="74.099999999999994" customHeight="1" x14ac:dyDescent="0.3">
      <c r="B87" s="225"/>
      <c r="C87" s="225"/>
      <c r="D87" s="225"/>
      <c r="E87" s="249"/>
      <c r="F87" s="249"/>
      <c r="G87" s="249"/>
      <c r="H87" s="225"/>
      <c r="I87" s="225"/>
      <c r="J87" s="11" t="s">
        <v>179</v>
      </c>
      <c r="K87" s="7" t="s">
        <v>180</v>
      </c>
      <c r="L87" s="7" t="s">
        <v>106</v>
      </c>
      <c r="M87" s="71">
        <v>35</v>
      </c>
      <c r="N87" s="231"/>
      <c r="O87" s="225"/>
      <c r="P87" s="225"/>
      <c r="Q87" s="225"/>
      <c r="R87" s="252"/>
      <c r="S87" s="252"/>
      <c r="T87" s="255"/>
      <c r="U87" s="255"/>
      <c r="V87" s="258"/>
      <c r="W87" s="258"/>
      <c r="X87" s="258"/>
      <c r="Y87" s="258"/>
      <c r="Z87" s="258"/>
      <c r="AA87" s="258"/>
      <c r="AB87" s="258"/>
      <c r="AC87" s="231"/>
      <c r="AD87" s="261"/>
      <c r="AE87" s="261"/>
      <c r="AF87" s="225"/>
      <c r="AG87" s="273"/>
      <c r="AH87" s="273"/>
      <c r="AI87" s="273"/>
      <c r="AJ87" s="225"/>
    </row>
    <row r="88" spans="2:36" s="38" customFormat="1" ht="127.2" customHeight="1" x14ac:dyDescent="0.3">
      <c r="B88" s="223" t="s">
        <v>296</v>
      </c>
      <c r="C88" s="223" t="s">
        <v>297</v>
      </c>
      <c r="D88" s="223" t="s">
        <v>67</v>
      </c>
      <c r="E88" s="247" t="s">
        <v>68</v>
      </c>
      <c r="F88" s="247" t="s">
        <v>186</v>
      </c>
      <c r="G88" s="247" t="s">
        <v>202</v>
      </c>
      <c r="H88" s="223" t="s">
        <v>71</v>
      </c>
      <c r="I88" s="223" t="s">
        <v>80</v>
      </c>
      <c r="J88" s="11" t="s">
        <v>263</v>
      </c>
      <c r="K88" s="7" t="s">
        <v>159</v>
      </c>
      <c r="L88" s="7" t="s">
        <v>116</v>
      </c>
      <c r="M88" s="71">
        <v>40</v>
      </c>
      <c r="N88" s="229" t="s">
        <v>160</v>
      </c>
      <c r="O88" s="223" t="s">
        <v>293</v>
      </c>
      <c r="P88" s="223" t="s">
        <v>76</v>
      </c>
      <c r="Q88" s="223" t="s">
        <v>77</v>
      </c>
      <c r="R88" s="250" t="s">
        <v>78</v>
      </c>
      <c r="S88" s="250" t="s">
        <v>161</v>
      </c>
      <c r="T88" s="253">
        <f>V88+Y88</f>
        <v>78268.78</v>
      </c>
      <c r="U88" s="253" t="s">
        <v>80</v>
      </c>
      <c r="V88" s="256">
        <v>66528.460000000006</v>
      </c>
      <c r="W88" s="256" t="s">
        <v>80</v>
      </c>
      <c r="X88" s="256" t="s">
        <v>80</v>
      </c>
      <c r="Y88" s="256">
        <v>11740.32</v>
      </c>
      <c r="Z88" s="256" t="s">
        <v>80</v>
      </c>
      <c r="AA88" s="256" t="s">
        <v>80</v>
      </c>
      <c r="AB88" s="256">
        <v>35164.239999999998</v>
      </c>
      <c r="AC88" s="229" t="s">
        <v>162</v>
      </c>
      <c r="AD88" s="259" t="s">
        <v>80</v>
      </c>
      <c r="AE88" s="259">
        <f>V88+Y88</f>
        <v>78268.78</v>
      </c>
      <c r="AF88" s="229" t="s">
        <v>80</v>
      </c>
      <c r="AG88" s="229" t="s">
        <v>34</v>
      </c>
      <c r="AH88" s="229" t="s">
        <v>229</v>
      </c>
      <c r="AI88" s="229" t="s">
        <v>212</v>
      </c>
      <c r="AJ88" s="229"/>
    </row>
    <row r="89" spans="2:36" s="38" customFormat="1" ht="65.7" customHeight="1" x14ac:dyDescent="0.3">
      <c r="B89" s="224"/>
      <c r="C89" s="224"/>
      <c r="D89" s="224"/>
      <c r="E89" s="248"/>
      <c r="F89" s="248"/>
      <c r="G89" s="248"/>
      <c r="H89" s="224"/>
      <c r="I89" s="224"/>
      <c r="J89" s="11" t="s">
        <v>163</v>
      </c>
      <c r="K89" s="7" t="s">
        <v>164</v>
      </c>
      <c r="L89" s="7" t="s">
        <v>106</v>
      </c>
      <c r="M89" s="71">
        <v>1</v>
      </c>
      <c r="N89" s="230"/>
      <c r="O89" s="224"/>
      <c r="P89" s="224"/>
      <c r="Q89" s="224"/>
      <c r="R89" s="251"/>
      <c r="S89" s="251"/>
      <c r="T89" s="254"/>
      <c r="U89" s="254"/>
      <c r="V89" s="257"/>
      <c r="W89" s="257"/>
      <c r="X89" s="257"/>
      <c r="Y89" s="257"/>
      <c r="Z89" s="257"/>
      <c r="AA89" s="257"/>
      <c r="AB89" s="257"/>
      <c r="AC89" s="230"/>
      <c r="AD89" s="260"/>
      <c r="AE89" s="260"/>
      <c r="AF89" s="224"/>
      <c r="AG89" s="230"/>
      <c r="AH89" s="230"/>
      <c r="AI89" s="230"/>
      <c r="AJ89" s="224"/>
    </row>
    <row r="90" spans="2:36" s="38" customFormat="1" ht="69" customHeight="1" x14ac:dyDescent="0.3">
      <c r="B90" s="225"/>
      <c r="C90" s="225"/>
      <c r="D90" s="225"/>
      <c r="E90" s="249"/>
      <c r="F90" s="249"/>
      <c r="G90" s="249"/>
      <c r="H90" s="225"/>
      <c r="I90" s="225"/>
      <c r="J90" s="11" t="s">
        <v>179</v>
      </c>
      <c r="K90" s="7" t="s">
        <v>180</v>
      </c>
      <c r="L90" s="7" t="s">
        <v>106</v>
      </c>
      <c r="M90" s="71">
        <v>10</v>
      </c>
      <c r="N90" s="231"/>
      <c r="O90" s="225"/>
      <c r="P90" s="225"/>
      <c r="Q90" s="225"/>
      <c r="R90" s="252"/>
      <c r="S90" s="252"/>
      <c r="T90" s="255"/>
      <c r="U90" s="255"/>
      <c r="V90" s="258"/>
      <c r="W90" s="258"/>
      <c r="X90" s="258"/>
      <c r="Y90" s="258"/>
      <c r="Z90" s="258"/>
      <c r="AA90" s="258"/>
      <c r="AB90" s="258"/>
      <c r="AC90" s="231"/>
      <c r="AD90" s="261"/>
      <c r="AE90" s="261"/>
      <c r="AF90" s="225"/>
      <c r="AG90" s="231"/>
      <c r="AH90" s="231"/>
      <c r="AI90" s="231"/>
      <c r="AJ90" s="225"/>
    </row>
    <row r="91" spans="2:36" ht="52.2" customHeight="1" x14ac:dyDescent="0.3">
      <c r="B91" s="272" t="s">
        <v>298</v>
      </c>
      <c r="C91" s="272" t="s">
        <v>299</v>
      </c>
      <c r="D91" s="272" t="s">
        <v>67</v>
      </c>
      <c r="E91" s="269" t="s">
        <v>68</v>
      </c>
      <c r="F91" s="269" t="s">
        <v>184</v>
      </c>
      <c r="G91" s="269" t="s">
        <v>70</v>
      </c>
      <c r="H91" s="272" t="s">
        <v>71</v>
      </c>
      <c r="I91" s="272" t="s">
        <v>80</v>
      </c>
      <c r="J91" s="11" t="s">
        <v>165</v>
      </c>
      <c r="K91" s="7" t="s">
        <v>166</v>
      </c>
      <c r="L91" s="7" t="s">
        <v>167</v>
      </c>
      <c r="M91" s="7">
        <v>2</v>
      </c>
      <c r="N91" s="273" t="s">
        <v>160</v>
      </c>
      <c r="O91" s="272" t="s">
        <v>293</v>
      </c>
      <c r="P91" s="272" t="s">
        <v>76</v>
      </c>
      <c r="Q91" s="272" t="s">
        <v>77</v>
      </c>
      <c r="R91" s="297" t="s">
        <v>78</v>
      </c>
      <c r="S91" s="297" t="s">
        <v>161</v>
      </c>
      <c r="T91" s="283">
        <f>V91+Y91</f>
        <v>110402.58</v>
      </c>
      <c r="U91" s="283" t="s">
        <v>80</v>
      </c>
      <c r="V91" s="281">
        <v>93842.2</v>
      </c>
      <c r="W91" s="281" t="s">
        <v>80</v>
      </c>
      <c r="X91" s="281" t="s">
        <v>80</v>
      </c>
      <c r="Y91" s="281">
        <v>16560.38</v>
      </c>
      <c r="Z91" s="281" t="s">
        <v>80</v>
      </c>
      <c r="AA91" s="281" t="s">
        <v>80</v>
      </c>
      <c r="AB91" s="281">
        <v>49601.16</v>
      </c>
      <c r="AC91" s="273" t="s">
        <v>81</v>
      </c>
      <c r="AD91" s="296" t="s">
        <v>80</v>
      </c>
      <c r="AE91" s="296">
        <f>V91+Y91</f>
        <v>110402.58</v>
      </c>
      <c r="AF91" s="273" t="s">
        <v>80</v>
      </c>
      <c r="AG91" s="273" t="s">
        <v>34</v>
      </c>
      <c r="AH91" s="273" t="s">
        <v>231</v>
      </c>
      <c r="AI91" s="273" t="s">
        <v>215</v>
      </c>
      <c r="AJ91" s="273"/>
    </row>
    <row r="92" spans="2:36" ht="55.2" x14ac:dyDescent="0.3">
      <c r="B92" s="272"/>
      <c r="C92" s="272"/>
      <c r="D92" s="272"/>
      <c r="E92" s="269"/>
      <c r="F92" s="269"/>
      <c r="G92" s="269"/>
      <c r="H92" s="272"/>
      <c r="I92" s="272"/>
      <c r="J92" s="11" t="s">
        <v>168</v>
      </c>
      <c r="K92" s="7" t="s">
        <v>169</v>
      </c>
      <c r="L92" s="7" t="s">
        <v>106</v>
      </c>
      <c r="M92" s="7">
        <v>2</v>
      </c>
      <c r="N92" s="273"/>
      <c r="O92" s="272"/>
      <c r="P92" s="272"/>
      <c r="Q92" s="272"/>
      <c r="R92" s="297"/>
      <c r="S92" s="297"/>
      <c r="T92" s="283"/>
      <c r="U92" s="283"/>
      <c r="V92" s="281"/>
      <c r="W92" s="281"/>
      <c r="X92" s="281"/>
      <c r="Y92" s="281"/>
      <c r="Z92" s="281"/>
      <c r="AA92" s="281"/>
      <c r="AB92" s="281"/>
      <c r="AC92" s="273"/>
      <c r="AD92" s="296"/>
      <c r="AE92" s="296"/>
      <c r="AF92" s="272"/>
      <c r="AG92" s="273"/>
      <c r="AH92" s="273"/>
      <c r="AI92" s="273"/>
      <c r="AJ92" s="272"/>
    </row>
    <row r="93" spans="2:36" ht="41.4" x14ac:dyDescent="0.3">
      <c r="B93" s="272"/>
      <c r="C93" s="272"/>
      <c r="D93" s="272"/>
      <c r="E93" s="269"/>
      <c r="F93" s="269"/>
      <c r="G93" s="269"/>
      <c r="H93" s="272"/>
      <c r="I93" s="272"/>
      <c r="J93" s="11" t="s">
        <v>264</v>
      </c>
      <c r="K93" s="7" t="s">
        <v>170</v>
      </c>
      <c r="L93" s="7" t="s">
        <v>171</v>
      </c>
      <c r="M93" s="7">
        <v>2</v>
      </c>
      <c r="N93" s="273"/>
      <c r="O93" s="272"/>
      <c r="P93" s="272"/>
      <c r="Q93" s="272"/>
      <c r="R93" s="297"/>
      <c r="S93" s="297"/>
      <c r="T93" s="283"/>
      <c r="U93" s="283"/>
      <c r="V93" s="281"/>
      <c r="W93" s="281"/>
      <c r="X93" s="281"/>
      <c r="Y93" s="281"/>
      <c r="Z93" s="281"/>
      <c r="AA93" s="281"/>
      <c r="AB93" s="281"/>
      <c r="AC93" s="273"/>
      <c r="AD93" s="296"/>
      <c r="AE93" s="296"/>
      <c r="AF93" s="272"/>
      <c r="AG93" s="273"/>
      <c r="AH93" s="273"/>
      <c r="AI93" s="273"/>
      <c r="AJ93" s="272"/>
    </row>
    <row r="94" spans="2:36" ht="27.6" x14ac:dyDescent="0.3">
      <c r="B94" s="272"/>
      <c r="C94" s="272"/>
      <c r="D94" s="272"/>
      <c r="E94" s="269"/>
      <c r="F94" s="269"/>
      <c r="G94" s="269"/>
      <c r="H94" s="272"/>
      <c r="I94" s="272"/>
      <c r="J94" s="11" t="s">
        <v>172</v>
      </c>
      <c r="K94" s="7" t="s">
        <v>173</v>
      </c>
      <c r="L94" s="7" t="s">
        <v>171</v>
      </c>
      <c r="M94" s="71">
        <v>2</v>
      </c>
      <c r="N94" s="273"/>
      <c r="O94" s="272"/>
      <c r="P94" s="272"/>
      <c r="Q94" s="272"/>
      <c r="R94" s="297"/>
      <c r="S94" s="297"/>
      <c r="T94" s="283"/>
      <c r="U94" s="283"/>
      <c r="V94" s="281"/>
      <c r="W94" s="281"/>
      <c r="X94" s="281"/>
      <c r="Y94" s="281"/>
      <c r="Z94" s="281"/>
      <c r="AA94" s="281"/>
      <c r="AB94" s="281"/>
      <c r="AC94" s="273"/>
      <c r="AD94" s="296"/>
      <c r="AE94" s="296"/>
      <c r="AF94" s="272"/>
      <c r="AG94" s="273"/>
      <c r="AH94" s="273"/>
      <c r="AI94" s="273"/>
      <c r="AJ94" s="272"/>
    </row>
    <row r="95" spans="2:36" s="38" customFormat="1" ht="126.6" customHeight="1" x14ac:dyDescent="0.3">
      <c r="B95" s="223" t="s">
        <v>300</v>
      </c>
      <c r="C95" s="223" t="s">
        <v>290</v>
      </c>
      <c r="D95" s="223" t="s">
        <v>67</v>
      </c>
      <c r="E95" s="247" t="s">
        <v>68</v>
      </c>
      <c r="F95" s="247" t="s">
        <v>186</v>
      </c>
      <c r="G95" s="247" t="s">
        <v>202</v>
      </c>
      <c r="H95" s="223" t="s">
        <v>71</v>
      </c>
      <c r="I95" s="223" t="s">
        <v>80</v>
      </c>
      <c r="J95" s="28" t="s">
        <v>263</v>
      </c>
      <c r="K95" s="14" t="s">
        <v>159</v>
      </c>
      <c r="L95" s="14" t="s">
        <v>116</v>
      </c>
      <c r="M95" s="79">
        <v>40</v>
      </c>
      <c r="N95" s="229" t="s">
        <v>160</v>
      </c>
      <c r="O95" s="223" t="s">
        <v>293</v>
      </c>
      <c r="P95" s="223" t="s">
        <v>76</v>
      </c>
      <c r="Q95" s="223" t="s">
        <v>77</v>
      </c>
      <c r="R95" s="250" t="s">
        <v>78</v>
      </c>
      <c r="S95" s="250" t="s">
        <v>161</v>
      </c>
      <c r="T95" s="253">
        <f>V95+Y95</f>
        <v>109273.82999999999</v>
      </c>
      <c r="U95" s="253" t="s">
        <v>80</v>
      </c>
      <c r="V95" s="256">
        <v>92882.76</v>
      </c>
      <c r="W95" s="256" t="s">
        <v>80</v>
      </c>
      <c r="X95" s="256" t="s">
        <v>80</v>
      </c>
      <c r="Y95" s="256">
        <v>16391.07</v>
      </c>
      <c r="Z95" s="256" t="s">
        <v>80</v>
      </c>
      <c r="AA95" s="256" t="s">
        <v>80</v>
      </c>
      <c r="AB95" s="256">
        <v>49094.03</v>
      </c>
      <c r="AC95" s="229" t="s">
        <v>162</v>
      </c>
      <c r="AD95" s="259" t="s">
        <v>80</v>
      </c>
      <c r="AE95" s="259">
        <f>V95+Y95</f>
        <v>109273.82999999999</v>
      </c>
      <c r="AF95" s="229" t="s">
        <v>80</v>
      </c>
      <c r="AG95" s="229" t="s">
        <v>34</v>
      </c>
      <c r="AH95" s="229" t="s">
        <v>350</v>
      </c>
      <c r="AI95" s="229" t="s">
        <v>411</v>
      </c>
      <c r="AJ95" s="229"/>
    </row>
    <row r="96" spans="2:36" s="38" customFormat="1" ht="68.7" customHeight="1" x14ac:dyDescent="0.3">
      <c r="B96" s="224"/>
      <c r="C96" s="224"/>
      <c r="D96" s="224"/>
      <c r="E96" s="248"/>
      <c r="F96" s="248"/>
      <c r="G96" s="248"/>
      <c r="H96" s="224"/>
      <c r="I96" s="224"/>
      <c r="J96" s="11" t="s">
        <v>163</v>
      </c>
      <c r="K96" s="7" t="s">
        <v>164</v>
      </c>
      <c r="L96" s="7" t="s">
        <v>106</v>
      </c>
      <c r="M96" s="71">
        <v>1</v>
      </c>
      <c r="N96" s="230"/>
      <c r="O96" s="224"/>
      <c r="P96" s="224"/>
      <c r="Q96" s="224"/>
      <c r="R96" s="251"/>
      <c r="S96" s="251"/>
      <c r="T96" s="254"/>
      <c r="U96" s="254"/>
      <c r="V96" s="257"/>
      <c r="W96" s="257"/>
      <c r="X96" s="257"/>
      <c r="Y96" s="257"/>
      <c r="Z96" s="257"/>
      <c r="AA96" s="257"/>
      <c r="AB96" s="257"/>
      <c r="AC96" s="230"/>
      <c r="AD96" s="260"/>
      <c r="AE96" s="260"/>
      <c r="AF96" s="224"/>
      <c r="AG96" s="230"/>
      <c r="AH96" s="230"/>
      <c r="AI96" s="230"/>
      <c r="AJ96" s="224"/>
    </row>
    <row r="97" spans="2:36" s="38" customFormat="1" ht="67.2" customHeight="1" x14ac:dyDescent="0.3">
      <c r="B97" s="225"/>
      <c r="C97" s="225"/>
      <c r="D97" s="225"/>
      <c r="E97" s="249"/>
      <c r="F97" s="249"/>
      <c r="G97" s="249"/>
      <c r="H97" s="225"/>
      <c r="I97" s="225"/>
      <c r="J97" s="11" t="s">
        <v>179</v>
      </c>
      <c r="K97" s="7" t="s">
        <v>180</v>
      </c>
      <c r="L97" s="7" t="s">
        <v>106</v>
      </c>
      <c r="M97" s="71">
        <v>60</v>
      </c>
      <c r="N97" s="231"/>
      <c r="O97" s="225"/>
      <c r="P97" s="225"/>
      <c r="Q97" s="225"/>
      <c r="R97" s="252"/>
      <c r="S97" s="252"/>
      <c r="T97" s="255"/>
      <c r="U97" s="255"/>
      <c r="V97" s="258"/>
      <c r="W97" s="258"/>
      <c r="X97" s="258"/>
      <c r="Y97" s="258"/>
      <c r="Z97" s="258"/>
      <c r="AA97" s="258"/>
      <c r="AB97" s="258"/>
      <c r="AC97" s="231"/>
      <c r="AD97" s="261"/>
      <c r="AE97" s="261"/>
      <c r="AF97" s="225"/>
      <c r="AG97" s="231"/>
      <c r="AH97" s="231"/>
      <c r="AI97" s="231"/>
      <c r="AJ97" s="225"/>
    </row>
    <row r="98" spans="2:36" s="38" customFormat="1" ht="93" customHeight="1" x14ac:dyDescent="0.3">
      <c r="B98" s="223" t="s">
        <v>301</v>
      </c>
      <c r="C98" s="223" t="s">
        <v>292</v>
      </c>
      <c r="D98" s="223" t="s">
        <v>67</v>
      </c>
      <c r="E98" s="247" t="s">
        <v>68</v>
      </c>
      <c r="F98" s="247" t="s">
        <v>186</v>
      </c>
      <c r="G98" s="247" t="s">
        <v>202</v>
      </c>
      <c r="H98" s="223" t="s">
        <v>71</v>
      </c>
      <c r="I98" s="223" t="s">
        <v>80</v>
      </c>
      <c r="J98" s="11" t="s">
        <v>263</v>
      </c>
      <c r="K98" s="7" t="s">
        <v>159</v>
      </c>
      <c r="L98" s="7" t="s">
        <v>116</v>
      </c>
      <c r="M98" s="71">
        <v>40</v>
      </c>
      <c r="N98" s="229" t="s">
        <v>160</v>
      </c>
      <c r="O98" s="223" t="s">
        <v>293</v>
      </c>
      <c r="P98" s="223" t="s">
        <v>76</v>
      </c>
      <c r="Q98" s="223" t="s">
        <v>77</v>
      </c>
      <c r="R98" s="250" t="s">
        <v>78</v>
      </c>
      <c r="S98" s="250" t="s">
        <v>161</v>
      </c>
      <c r="T98" s="253">
        <f>V98+Y98</f>
        <v>25462.17</v>
      </c>
      <c r="U98" s="253" t="s">
        <v>80</v>
      </c>
      <c r="V98" s="256">
        <v>21642.84</v>
      </c>
      <c r="W98" s="256" t="s">
        <v>80</v>
      </c>
      <c r="X98" s="256" t="s">
        <v>80</v>
      </c>
      <c r="Y98" s="256">
        <v>3819.33</v>
      </c>
      <c r="Z98" s="256" t="s">
        <v>80</v>
      </c>
      <c r="AA98" s="256" t="s">
        <v>80</v>
      </c>
      <c r="AB98" s="256">
        <v>11438.12</v>
      </c>
      <c r="AC98" s="229" t="s">
        <v>162</v>
      </c>
      <c r="AD98" s="259" t="s">
        <v>80</v>
      </c>
      <c r="AE98" s="259">
        <f>V98+Y98</f>
        <v>25462.17</v>
      </c>
      <c r="AF98" s="229" t="s">
        <v>80</v>
      </c>
      <c r="AG98" s="229" t="s">
        <v>34</v>
      </c>
      <c r="AH98" s="229" t="s">
        <v>350</v>
      </c>
      <c r="AI98" s="229" t="s">
        <v>411</v>
      </c>
      <c r="AJ98" s="229"/>
    </row>
    <row r="99" spans="2:36" s="38" customFormat="1" ht="59.1" customHeight="1" x14ac:dyDescent="0.3">
      <c r="B99" s="224"/>
      <c r="C99" s="224"/>
      <c r="D99" s="224"/>
      <c r="E99" s="248"/>
      <c r="F99" s="248"/>
      <c r="G99" s="248"/>
      <c r="H99" s="224"/>
      <c r="I99" s="224"/>
      <c r="J99" s="11" t="s">
        <v>163</v>
      </c>
      <c r="K99" s="7" t="s">
        <v>164</v>
      </c>
      <c r="L99" s="7" t="s">
        <v>106</v>
      </c>
      <c r="M99" s="71">
        <v>1</v>
      </c>
      <c r="N99" s="230"/>
      <c r="O99" s="224"/>
      <c r="P99" s="224"/>
      <c r="Q99" s="224"/>
      <c r="R99" s="251"/>
      <c r="S99" s="251"/>
      <c r="T99" s="254"/>
      <c r="U99" s="254"/>
      <c r="V99" s="257"/>
      <c r="W99" s="257"/>
      <c r="X99" s="257"/>
      <c r="Y99" s="257"/>
      <c r="Z99" s="257"/>
      <c r="AA99" s="257"/>
      <c r="AB99" s="257"/>
      <c r="AC99" s="230"/>
      <c r="AD99" s="260"/>
      <c r="AE99" s="260"/>
      <c r="AF99" s="224"/>
      <c r="AG99" s="230"/>
      <c r="AH99" s="230"/>
      <c r="AI99" s="230"/>
      <c r="AJ99" s="224"/>
    </row>
    <row r="100" spans="2:36" s="38" customFormat="1" ht="66" customHeight="1" x14ac:dyDescent="0.3">
      <c r="B100" s="225"/>
      <c r="C100" s="225"/>
      <c r="D100" s="225"/>
      <c r="E100" s="249"/>
      <c r="F100" s="249"/>
      <c r="G100" s="249"/>
      <c r="H100" s="225"/>
      <c r="I100" s="225"/>
      <c r="J100" s="11" t="s">
        <v>179</v>
      </c>
      <c r="K100" s="7" t="s">
        <v>180</v>
      </c>
      <c r="L100" s="7" t="s">
        <v>106</v>
      </c>
      <c r="M100" s="71">
        <v>13</v>
      </c>
      <c r="N100" s="231"/>
      <c r="O100" s="225"/>
      <c r="P100" s="225"/>
      <c r="Q100" s="225"/>
      <c r="R100" s="252"/>
      <c r="S100" s="252"/>
      <c r="T100" s="255"/>
      <c r="U100" s="255"/>
      <c r="V100" s="258"/>
      <c r="W100" s="258"/>
      <c r="X100" s="258"/>
      <c r="Y100" s="258"/>
      <c r="Z100" s="258"/>
      <c r="AA100" s="258"/>
      <c r="AB100" s="258"/>
      <c r="AC100" s="231"/>
      <c r="AD100" s="261"/>
      <c r="AE100" s="261"/>
      <c r="AF100" s="225"/>
      <c r="AG100" s="231"/>
      <c r="AH100" s="231"/>
      <c r="AI100" s="231"/>
      <c r="AJ100" s="225"/>
    </row>
    <row r="101" spans="2:36" s="38" customFormat="1" ht="96.6" x14ac:dyDescent="0.3">
      <c r="B101" s="284" t="s">
        <v>1187</v>
      </c>
      <c r="C101" s="284" t="s">
        <v>295</v>
      </c>
      <c r="D101" s="284" t="s">
        <v>67</v>
      </c>
      <c r="E101" s="385" t="s">
        <v>68</v>
      </c>
      <c r="F101" s="385" t="s">
        <v>186</v>
      </c>
      <c r="G101" s="385" t="s">
        <v>202</v>
      </c>
      <c r="H101" s="284" t="s">
        <v>71</v>
      </c>
      <c r="I101" s="284" t="s">
        <v>80</v>
      </c>
      <c r="J101" s="20" t="s">
        <v>263</v>
      </c>
      <c r="K101" s="27" t="s">
        <v>159</v>
      </c>
      <c r="L101" s="27" t="s">
        <v>116</v>
      </c>
      <c r="M101" s="69">
        <v>40</v>
      </c>
      <c r="N101" s="338" t="s">
        <v>160</v>
      </c>
      <c r="O101" s="284" t="s">
        <v>293</v>
      </c>
      <c r="P101" s="284" t="s">
        <v>76</v>
      </c>
      <c r="Q101" s="284" t="s">
        <v>77</v>
      </c>
      <c r="R101" s="287" t="s">
        <v>78</v>
      </c>
      <c r="S101" s="287" t="s">
        <v>161</v>
      </c>
      <c r="T101" s="402">
        <f>V101+Y101</f>
        <v>88061.72</v>
      </c>
      <c r="U101" s="402" t="s">
        <v>80</v>
      </c>
      <c r="V101" s="379">
        <v>74852.45</v>
      </c>
      <c r="W101" s="379" t="s">
        <v>80</v>
      </c>
      <c r="X101" s="379" t="s">
        <v>80</v>
      </c>
      <c r="Y101" s="379">
        <v>13209.27</v>
      </c>
      <c r="Z101" s="379" t="s">
        <v>80</v>
      </c>
      <c r="AA101" s="379" t="s">
        <v>80</v>
      </c>
      <c r="AB101" s="379">
        <v>39563.97</v>
      </c>
      <c r="AC101" s="338" t="s">
        <v>162</v>
      </c>
      <c r="AD101" s="370" t="s">
        <v>80</v>
      </c>
      <c r="AE101" s="370">
        <f>V101+Y101</f>
        <v>88061.72</v>
      </c>
      <c r="AF101" s="338" t="s">
        <v>80</v>
      </c>
      <c r="AG101" s="338" t="s">
        <v>34</v>
      </c>
      <c r="AH101" s="338" t="s">
        <v>302</v>
      </c>
      <c r="AI101" s="338" t="s">
        <v>303</v>
      </c>
      <c r="AJ101" s="338"/>
    </row>
    <row r="102" spans="2:36" s="38" customFormat="1" ht="59.1" customHeight="1" x14ac:dyDescent="0.3">
      <c r="B102" s="285"/>
      <c r="C102" s="285"/>
      <c r="D102" s="285"/>
      <c r="E102" s="386"/>
      <c r="F102" s="386"/>
      <c r="G102" s="386"/>
      <c r="H102" s="285"/>
      <c r="I102" s="285"/>
      <c r="J102" s="20" t="s">
        <v>163</v>
      </c>
      <c r="K102" s="27" t="s">
        <v>164</v>
      </c>
      <c r="L102" s="27" t="s">
        <v>106</v>
      </c>
      <c r="M102" s="69">
        <v>1</v>
      </c>
      <c r="N102" s="339"/>
      <c r="O102" s="285"/>
      <c r="P102" s="285"/>
      <c r="Q102" s="285"/>
      <c r="R102" s="288"/>
      <c r="S102" s="288"/>
      <c r="T102" s="403"/>
      <c r="U102" s="403"/>
      <c r="V102" s="381"/>
      <c r="W102" s="381"/>
      <c r="X102" s="381"/>
      <c r="Y102" s="381"/>
      <c r="Z102" s="381"/>
      <c r="AA102" s="381"/>
      <c r="AB102" s="381"/>
      <c r="AC102" s="339"/>
      <c r="AD102" s="377"/>
      <c r="AE102" s="377"/>
      <c r="AF102" s="285"/>
      <c r="AG102" s="339"/>
      <c r="AH102" s="339"/>
      <c r="AI102" s="339"/>
      <c r="AJ102" s="285"/>
    </row>
    <row r="103" spans="2:36" s="38" customFormat="1" ht="72" customHeight="1" x14ac:dyDescent="0.3">
      <c r="B103" s="286"/>
      <c r="C103" s="286"/>
      <c r="D103" s="286"/>
      <c r="E103" s="387"/>
      <c r="F103" s="387"/>
      <c r="G103" s="387"/>
      <c r="H103" s="286"/>
      <c r="I103" s="286"/>
      <c r="J103" s="20" t="s">
        <v>179</v>
      </c>
      <c r="K103" s="27" t="s">
        <v>180</v>
      </c>
      <c r="L103" s="27" t="s">
        <v>106</v>
      </c>
      <c r="M103" s="69">
        <v>40</v>
      </c>
      <c r="N103" s="340"/>
      <c r="O103" s="286"/>
      <c r="P103" s="286"/>
      <c r="Q103" s="286"/>
      <c r="R103" s="289"/>
      <c r="S103" s="289"/>
      <c r="T103" s="360"/>
      <c r="U103" s="360"/>
      <c r="V103" s="382"/>
      <c r="W103" s="382"/>
      <c r="X103" s="382"/>
      <c r="Y103" s="382"/>
      <c r="Z103" s="382"/>
      <c r="AA103" s="382"/>
      <c r="AB103" s="382"/>
      <c r="AC103" s="340"/>
      <c r="AD103" s="378"/>
      <c r="AE103" s="378"/>
      <c r="AF103" s="286"/>
      <c r="AG103" s="340"/>
      <c r="AH103" s="340"/>
      <c r="AI103" s="340"/>
      <c r="AJ103" s="286"/>
    </row>
    <row r="104" spans="2:36" s="38" customFormat="1" ht="96.6" x14ac:dyDescent="0.3">
      <c r="B104" s="284" t="s">
        <v>1188</v>
      </c>
      <c r="C104" s="284" t="s">
        <v>297</v>
      </c>
      <c r="D104" s="284" t="s">
        <v>67</v>
      </c>
      <c r="E104" s="385" t="s">
        <v>68</v>
      </c>
      <c r="F104" s="385" t="s">
        <v>186</v>
      </c>
      <c r="G104" s="385" t="s">
        <v>202</v>
      </c>
      <c r="H104" s="284" t="s">
        <v>71</v>
      </c>
      <c r="I104" s="284" t="s">
        <v>80</v>
      </c>
      <c r="J104" s="64" t="s">
        <v>263</v>
      </c>
      <c r="K104" s="65" t="s">
        <v>159</v>
      </c>
      <c r="L104" s="65" t="s">
        <v>116</v>
      </c>
      <c r="M104" s="83">
        <v>40</v>
      </c>
      <c r="N104" s="338" t="s">
        <v>160</v>
      </c>
      <c r="O104" s="284" t="s">
        <v>304</v>
      </c>
      <c r="P104" s="284" t="s">
        <v>76</v>
      </c>
      <c r="Q104" s="284" t="s">
        <v>77</v>
      </c>
      <c r="R104" s="287" t="s">
        <v>78</v>
      </c>
      <c r="S104" s="287" t="s">
        <v>161</v>
      </c>
      <c r="T104" s="402">
        <f>V104+Y104</f>
        <v>39134.770000000004</v>
      </c>
      <c r="U104" s="402" t="s">
        <v>80</v>
      </c>
      <c r="V104" s="379">
        <v>33264.550000000003</v>
      </c>
      <c r="W104" s="379" t="s">
        <v>80</v>
      </c>
      <c r="X104" s="379" t="s">
        <v>80</v>
      </c>
      <c r="Y104" s="379">
        <v>5870.22</v>
      </c>
      <c r="Z104" s="379" t="s">
        <v>80</v>
      </c>
      <c r="AA104" s="379" t="s">
        <v>80</v>
      </c>
      <c r="AB104" s="379">
        <v>17582.29</v>
      </c>
      <c r="AC104" s="338" t="s">
        <v>162</v>
      </c>
      <c r="AD104" s="370" t="s">
        <v>80</v>
      </c>
      <c r="AE104" s="370">
        <f>V104+Y104</f>
        <v>39134.770000000004</v>
      </c>
      <c r="AF104" s="338" t="s">
        <v>80</v>
      </c>
      <c r="AG104" s="338" t="s">
        <v>34</v>
      </c>
      <c r="AH104" s="338" t="s">
        <v>302</v>
      </c>
      <c r="AI104" s="338" t="s">
        <v>303</v>
      </c>
      <c r="AJ104" s="338"/>
    </row>
    <row r="105" spans="2:36" s="38" customFormat="1" ht="59.1" customHeight="1" x14ac:dyDescent="0.3">
      <c r="B105" s="285"/>
      <c r="C105" s="285"/>
      <c r="D105" s="285"/>
      <c r="E105" s="386"/>
      <c r="F105" s="386"/>
      <c r="G105" s="386"/>
      <c r="H105" s="285"/>
      <c r="I105" s="285"/>
      <c r="J105" s="20" t="s">
        <v>163</v>
      </c>
      <c r="K105" s="27" t="s">
        <v>164</v>
      </c>
      <c r="L105" s="27" t="s">
        <v>106</v>
      </c>
      <c r="M105" s="69">
        <v>1</v>
      </c>
      <c r="N105" s="339"/>
      <c r="O105" s="285"/>
      <c r="P105" s="285"/>
      <c r="Q105" s="285"/>
      <c r="R105" s="288"/>
      <c r="S105" s="288"/>
      <c r="T105" s="403"/>
      <c r="U105" s="403"/>
      <c r="V105" s="381"/>
      <c r="W105" s="381"/>
      <c r="X105" s="381"/>
      <c r="Y105" s="381"/>
      <c r="Z105" s="381"/>
      <c r="AA105" s="381"/>
      <c r="AB105" s="381"/>
      <c r="AC105" s="339"/>
      <c r="AD105" s="377"/>
      <c r="AE105" s="377"/>
      <c r="AF105" s="285"/>
      <c r="AG105" s="339"/>
      <c r="AH105" s="339"/>
      <c r="AI105" s="339"/>
      <c r="AJ105" s="285"/>
    </row>
    <row r="106" spans="2:36" s="38" customFormat="1" ht="72" customHeight="1" x14ac:dyDescent="0.3">
      <c r="B106" s="286"/>
      <c r="C106" s="286"/>
      <c r="D106" s="286"/>
      <c r="E106" s="387"/>
      <c r="F106" s="387"/>
      <c r="G106" s="387"/>
      <c r="H106" s="286"/>
      <c r="I106" s="286"/>
      <c r="J106" s="20" t="s">
        <v>179</v>
      </c>
      <c r="K106" s="27" t="s">
        <v>180</v>
      </c>
      <c r="L106" s="27" t="s">
        <v>106</v>
      </c>
      <c r="M106" s="69">
        <v>5</v>
      </c>
      <c r="N106" s="340"/>
      <c r="O106" s="286"/>
      <c r="P106" s="286"/>
      <c r="Q106" s="286"/>
      <c r="R106" s="289"/>
      <c r="S106" s="289"/>
      <c r="T106" s="360"/>
      <c r="U106" s="360"/>
      <c r="V106" s="382"/>
      <c r="W106" s="382"/>
      <c r="X106" s="382"/>
      <c r="Y106" s="382"/>
      <c r="Z106" s="382"/>
      <c r="AA106" s="382"/>
      <c r="AB106" s="382"/>
      <c r="AC106" s="340"/>
      <c r="AD106" s="378"/>
      <c r="AE106" s="378"/>
      <c r="AF106" s="286"/>
      <c r="AG106" s="340"/>
      <c r="AH106" s="340"/>
      <c r="AI106" s="340"/>
      <c r="AJ106" s="286"/>
    </row>
    <row r="107" spans="2:36" ht="52.2" customHeight="1" x14ac:dyDescent="0.3">
      <c r="B107" s="272" t="s">
        <v>305</v>
      </c>
      <c r="C107" s="272" t="s">
        <v>299</v>
      </c>
      <c r="D107" s="272" t="s">
        <v>67</v>
      </c>
      <c r="E107" s="269" t="s">
        <v>68</v>
      </c>
      <c r="F107" s="269" t="s">
        <v>184</v>
      </c>
      <c r="G107" s="269" t="s">
        <v>70</v>
      </c>
      <c r="H107" s="272" t="s">
        <v>71</v>
      </c>
      <c r="I107" s="272" t="s">
        <v>80</v>
      </c>
      <c r="J107" s="11" t="s">
        <v>165</v>
      </c>
      <c r="K107" s="7" t="s">
        <v>166</v>
      </c>
      <c r="L107" s="7" t="s">
        <v>167</v>
      </c>
      <c r="M107" s="7">
        <v>1</v>
      </c>
      <c r="N107" s="273" t="s">
        <v>160</v>
      </c>
      <c r="O107" s="272" t="s">
        <v>293</v>
      </c>
      <c r="P107" s="272" t="s">
        <v>76</v>
      </c>
      <c r="Q107" s="272" t="s">
        <v>77</v>
      </c>
      <c r="R107" s="297" t="s">
        <v>78</v>
      </c>
      <c r="S107" s="297" t="s">
        <v>161</v>
      </c>
      <c r="T107" s="283">
        <f>V107+Y107</f>
        <v>55201.29</v>
      </c>
      <c r="U107" s="283" t="s">
        <v>80</v>
      </c>
      <c r="V107" s="281">
        <v>46921.1</v>
      </c>
      <c r="W107" s="281" t="s">
        <v>80</v>
      </c>
      <c r="X107" s="281" t="s">
        <v>80</v>
      </c>
      <c r="Y107" s="281">
        <v>8280.19</v>
      </c>
      <c r="Z107" s="281" t="s">
        <v>80</v>
      </c>
      <c r="AA107" s="281" t="s">
        <v>80</v>
      </c>
      <c r="AB107" s="281">
        <v>24800.58</v>
      </c>
      <c r="AC107" s="273" t="s">
        <v>81</v>
      </c>
      <c r="AD107" s="296" t="s">
        <v>80</v>
      </c>
      <c r="AE107" s="296">
        <f>V107+Y107</f>
        <v>55201.29</v>
      </c>
      <c r="AF107" s="273" t="s">
        <v>80</v>
      </c>
      <c r="AG107" s="273" t="s">
        <v>34</v>
      </c>
      <c r="AH107" s="273" t="s">
        <v>303</v>
      </c>
      <c r="AI107" s="273" t="s">
        <v>306</v>
      </c>
      <c r="AJ107" s="273"/>
    </row>
    <row r="108" spans="2:36" ht="55.2" x14ac:dyDescent="0.3">
      <c r="B108" s="272"/>
      <c r="C108" s="272"/>
      <c r="D108" s="272"/>
      <c r="E108" s="269"/>
      <c r="F108" s="269"/>
      <c r="G108" s="269"/>
      <c r="H108" s="272"/>
      <c r="I108" s="272"/>
      <c r="J108" s="11" t="s">
        <v>168</v>
      </c>
      <c r="K108" s="7" t="s">
        <v>169</v>
      </c>
      <c r="L108" s="7" t="s">
        <v>106</v>
      </c>
      <c r="M108" s="7">
        <v>1</v>
      </c>
      <c r="N108" s="273"/>
      <c r="O108" s="272"/>
      <c r="P108" s="272"/>
      <c r="Q108" s="272"/>
      <c r="R108" s="297"/>
      <c r="S108" s="297"/>
      <c r="T108" s="283"/>
      <c r="U108" s="283"/>
      <c r="V108" s="281"/>
      <c r="W108" s="281"/>
      <c r="X108" s="281"/>
      <c r="Y108" s="281"/>
      <c r="Z108" s="281"/>
      <c r="AA108" s="281"/>
      <c r="AB108" s="281"/>
      <c r="AC108" s="273"/>
      <c r="AD108" s="296"/>
      <c r="AE108" s="296"/>
      <c r="AF108" s="272"/>
      <c r="AG108" s="273"/>
      <c r="AH108" s="273"/>
      <c r="AI108" s="273"/>
      <c r="AJ108" s="272"/>
    </row>
    <row r="109" spans="2:36" ht="41.4" x14ac:dyDescent="0.3">
      <c r="B109" s="272"/>
      <c r="C109" s="272"/>
      <c r="D109" s="272"/>
      <c r="E109" s="269"/>
      <c r="F109" s="269"/>
      <c r="G109" s="269"/>
      <c r="H109" s="272"/>
      <c r="I109" s="272"/>
      <c r="J109" s="11" t="s">
        <v>264</v>
      </c>
      <c r="K109" s="7" t="s">
        <v>170</v>
      </c>
      <c r="L109" s="7" t="s">
        <v>171</v>
      </c>
      <c r="M109" s="7">
        <v>1</v>
      </c>
      <c r="N109" s="273"/>
      <c r="O109" s="272"/>
      <c r="P109" s="272"/>
      <c r="Q109" s="272"/>
      <c r="R109" s="297"/>
      <c r="S109" s="297"/>
      <c r="T109" s="283"/>
      <c r="U109" s="283"/>
      <c r="V109" s="281"/>
      <c r="W109" s="281"/>
      <c r="X109" s="281"/>
      <c r="Y109" s="281"/>
      <c r="Z109" s="281"/>
      <c r="AA109" s="281"/>
      <c r="AB109" s="281"/>
      <c r="AC109" s="273"/>
      <c r="AD109" s="296"/>
      <c r="AE109" s="296"/>
      <c r="AF109" s="272"/>
      <c r="AG109" s="273"/>
      <c r="AH109" s="273"/>
      <c r="AI109" s="273"/>
      <c r="AJ109" s="272"/>
    </row>
    <row r="110" spans="2:36" ht="27.6" x14ac:dyDescent="0.3">
      <c r="B110" s="272"/>
      <c r="C110" s="272"/>
      <c r="D110" s="272"/>
      <c r="E110" s="269"/>
      <c r="F110" s="269"/>
      <c r="G110" s="269"/>
      <c r="H110" s="272"/>
      <c r="I110" s="272"/>
      <c r="J110" s="11" t="s">
        <v>172</v>
      </c>
      <c r="K110" s="7" t="s">
        <v>173</v>
      </c>
      <c r="L110" s="7" t="s">
        <v>171</v>
      </c>
      <c r="M110" s="71">
        <v>1</v>
      </c>
      <c r="N110" s="273"/>
      <c r="O110" s="272"/>
      <c r="P110" s="272"/>
      <c r="Q110" s="272"/>
      <c r="R110" s="297"/>
      <c r="S110" s="297"/>
      <c r="T110" s="283"/>
      <c r="U110" s="283"/>
      <c r="V110" s="281"/>
      <c r="W110" s="281"/>
      <c r="X110" s="281"/>
      <c r="Y110" s="281"/>
      <c r="Z110" s="281"/>
      <c r="AA110" s="281"/>
      <c r="AB110" s="281"/>
      <c r="AC110" s="273"/>
      <c r="AD110" s="296"/>
      <c r="AE110" s="296"/>
      <c r="AF110" s="272"/>
      <c r="AG110" s="273"/>
      <c r="AH110" s="273"/>
      <c r="AI110" s="273"/>
      <c r="AJ110" s="272"/>
    </row>
    <row r="111" spans="2:36" s="188" customFormat="1" ht="93" hidden="1" customHeight="1" x14ac:dyDescent="0.3">
      <c r="B111" s="223" t="s">
        <v>307</v>
      </c>
      <c r="C111" s="223" t="s">
        <v>290</v>
      </c>
      <c r="D111" s="223" t="s">
        <v>67</v>
      </c>
      <c r="E111" s="247" t="s">
        <v>68</v>
      </c>
      <c r="F111" s="247" t="s">
        <v>186</v>
      </c>
      <c r="G111" s="247" t="s">
        <v>202</v>
      </c>
      <c r="H111" s="223" t="s">
        <v>71</v>
      </c>
      <c r="I111" s="223" t="s">
        <v>80</v>
      </c>
      <c r="J111" s="184" t="s">
        <v>263</v>
      </c>
      <c r="K111" s="185" t="s">
        <v>159</v>
      </c>
      <c r="L111" s="185" t="s">
        <v>116</v>
      </c>
      <c r="M111" s="187">
        <v>40</v>
      </c>
      <c r="N111" s="229" t="s">
        <v>160</v>
      </c>
      <c r="O111" s="223" t="s">
        <v>293</v>
      </c>
      <c r="P111" s="223" t="s">
        <v>76</v>
      </c>
      <c r="Q111" s="223" t="s">
        <v>77</v>
      </c>
      <c r="R111" s="250" t="s">
        <v>78</v>
      </c>
      <c r="S111" s="250" t="s">
        <v>161</v>
      </c>
      <c r="T111" s="253">
        <f>V111+Y111</f>
        <v>58947.41</v>
      </c>
      <c r="U111" s="253" t="s">
        <v>80</v>
      </c>
      <c r="V111" s="256">
        <v>50105.3</v>
      </c>
      <c r="W111" s="256" t="s">
        <v>80</v>
      </c>
      <c r="X111" s="256" t="s">
        <v>80</v>
      </c>
      <c r="Y111" s="256">
        <v>8842.11</v>
      </c>
      <c r="Z111" s="256" t="s">
        <v>80</v>
      </c>
      <c r="AA111" s="256" t="s">
        <v>80</v>
      </c>
      <c r="AB111" s="256">
        <v>26483.599999999999</v>
      </c>
      <c r="AC111" s="229" t="s">
        <v>162</v>
      </c>
      <c r="AD111" s="259" t="s">
        <v>80</v>
      </c>
      <c r="AE111" s="259">
        <f>V111+Y111</f>
        <v>58947.41</v>
      </c>
      <c r="AF111" s="229" t="s">
        <v>80</v>
      </c>
      <c r="AG111" s="229" t="s">
        <v>34</v>
      </c>
      <c r="AH111" s="229" t="s">
        <v>463</v>
      </c>
      <c r="AI111" s="229" t="s">
        <v>464</v>
      </c>
      <c r="AJ111" s="229"/>
    </row>
    <row r="112" spans="2:36" s="38" customFormat="1" ht="59.1" customHeight="1" x14ac:dyDescent="0.3">
      <c r="B112" s="521"/>
      <c r="C112" s="224"/>
      <c r="D112" s="224"/>
      <c r="E112" s="248"/>
      <c r="F112" s="248"/>
      <c r="G112" s="248"/>
      <c r="H112" s="224"/>
      <c r="I112" s="224"/>
      <c r="J112" s="11" t="s">
        <v>163</v>
      </c>
      <c r="K112" s="7" t="s">
        <v>164</v>
      </c>
      <c r="L112" s="7" t="s">
        <v>106</v>
      </c>
      <c r="M112" s="71">
        <v>1</v>
      </c>
      <c r="N112" s="230"/>
      <c r="O112" s="224"/>
      <c r="P112" s="224"/>
      <c r="Q112" s="224"/>
      <c r="R112" s="251"/>
      <c r="S112" s="251"/>
      <c r="T112" s="254"/>
      <c r="U112" s="254"/>
      <c r="V112" s="534"/>
      <c r="W112" s="257"/>
      <c r="X112" s="257"/>
      <c r="Y112" s="257"/>
      <c r="Z112" s="257"/>
      <c r="AA112" s="257"/>
      <c r="AB112" s="257"/>
      <c r="AC112" s="230"/>
      <c r="AD112" s="260"/>
      <c r="AE112" s="260"/>
      <c r="AF112" s="224"/>
      <c r="AG112" s="230"/>
      <c r="AH112" s="597"/>
      <c r="AI112" s="597"/>
      <c r="AJ112" s="224"/>
    </row>
    <row r="113" spans="2:36" s="38" customFormat="1" ht="27.6" x14ac:dyDescent="0.3">
      <c r="B113" s="522"/>
      <c r="C113" s="225"/>
      <c r="D113" s="225"/>
      <c r="E113" s="249"/>
      <c r="F113" s="249"/>
      <c r="G113" s="249"/>
      <c r="H113" s="225"/>
      <c r="I113" s="225"/>
      <c r="J113" s="11" t="s">
        <v>179</v>
      </c>
      <c r="K113" s="7" t="s">
        <v>180</v>
      </c>
      <c r="L113" s="7" t="s">
        <v>106</v>
      </c>
      <c r="M113" s="71">
        <v>33</v>
      </c>
      <c r="N113" s="231"/>
      <c r="O113" s="225"/>
      <c r="P113" s="225"/>
      <c r="Q113" s="225"/>
      <c r="R113" s="252"/>
      <c r="S113" s="252"/>
      <c r="T113" s="255"/>
      <c r="U113" s="255"/>
      <c r="V113" s="535"/>
      <c r="W113" s="258"/>
      <c r="X113" s="258"/>
      <c r="Y113" s="258"/>
      <c r="Z113" s="258"/>
      <c r="AA113" s="258"/>
      <c r="AB113" s="258"/>
      <c r="AC113" s="231"/>
      <c r="AD113" s="261"/>
      <c r="AE113" s="261"/>
      <c r="AF113" s="225"/>
      <c r="AG113" s="231"/>
      <c r="AH113" s="598"/>
      <c r="AI113" s="598"/>
      <c r="AJ113" s="225"/>
    </row>
    <row r="114" spans="2:36" s="188" customFormat="1" ht="93" hidden="1" customHeight="1" x14ac:dyDescent="0.3">
      <c r="B114" s="223" t="s">
        <v>310</v>
      </c>
      <c r="C114" s="223" t="s">
        <v>292</v>
      </c>
      <c r="D114" s="223" t="s">
        <v>67</v>
      </c>
      <c r="E114" s="247" t="s">
        <v>68</v>
      </c>
      <c r="F114" s="247" t="s">
        <v>186</v>
      </c>
      <c r="G114" s="247" t="s">
        <v>202</v>
      </c>
      <c r="H114" s="223" t="s">
        <v>71</v>
      </c>
      <c r="I114" s="223" t="s">
        <v>80</v>
      </c>
      <c r="J114" s="184" t="s">
        <v>263</v>
      </c>
      <c r="K114" s="185" t="s">
        <v>159</v>
      </c>
      <c r="L114" s="185" t="s">
        <v>116</v>
      </c>
      <c r="M114" s="187">
        <v>40</v>
      </c>
      <c r="N114" s="229" t="s">
        <v>160</v>
      </c>
      <c r="O114" s="223" t="s">
        <v>293</v>
      </c>
      <c r="P114" s="223" t="s">
        <v>76</v>
      </c>
      <c r="Q114" s="223" t="s">
        <v>77</v>
      </c>
      <c r="R114" s="250" t="s">
        <v>78</v>
      </c>
      <c r="S114" s="250" t="s">
        <v>161</v>
      </c>
      <c r="T114" s="253">
        <f>V114+Y114</f>
        <v>43839.47</v>
      </c>
      <c r="U114" s="253" t="s">
        <v>80</v>
      </c>
      <c r="V114" s="256">
        <v>37263.550000000003</v>
      </c>
      <c r="W114" s="256" t="s">
        <v>80</v>
      </c>
      <c r="X114" s="256" t="s">
        <v>80</v>
      </c>
      <c r="Y114" s="256">
        <v>6575.92</v>
      </c>
      <c r="Z114" s="256" t="s">
        <v>80</v>
      </c>
      <c r="AA114" s="256" t="s">
        <v>80</v>
      </c>
      <c r="AB114" s="256">
        <v>19694.580000000002</v>
      </c>
      <c r="AC114" s="229" t="s">
        <v>162</v>
      </c>
      <c r="AD114" s="259" t="s">
        <v>80</v>
      </c>
      <c r="AE114" s="259">
        <f>V114+Y114</f>
        <v>43839.47</v>
      </c>
      <c r="AF114" s="229" t="s">
        <v>80</v>
      </c>
      <c r="AG114" s="229" t="s">
        <v>34</v>
      </c>
      <c r="AH114" s="229" t="s">
        <v>463</v>
      </c>
      <c r="AI114" s="229" t="s">
        <v>464</v>
      </c>
      <c r="AJ114" s="229"/>
    </row>
    <row r="115" spans="2:36" s="38" customFormat="1" ht="59.1" customHeight="1" x14ac:dyDescent="0.3">
      <c r="B115" s="224"/>
      <c r="C115" s="224"/>
      <c r="D115" s="224"/>
      <c r="E115" s="248"/>
      <c r="F115" s="248"/>
      <c r="G115" s="248"/>
      <c r="H115" s="224"/>
      <c r="I115" s="224"/>
      <c r="J115" s="11" t="s">
        <v>163</v>
      </c>
      <c r="K115" s="7" t="s">
        <v>164</v>
      </c>
      <c r="L115" s="7" t="s">
        <v>106</v>
      </c>
      <c r="M115" s="71">
        <v>1</v>
      </c>
      <c r="N115" s="230"/>
      <c r="O115" s="224"/>
      <c r="P115" s="224"/>
      <c r="Q115" s="224"/>
      <c r="R115" s="251"/>
      <c r="S115" s="251"/>
      <c r="T115" s="254"/>
      <c r="U115" s="254"/>
      <c r="V115" s="257"/>
      <c r="W115" s="257"/>
      <c r="X115" s="257"/>
      <c r="Y115" s="257"/>
      <c r="Z115" s="257"/>
      <c r="AA115" s="257"/>
      <c r="AB115" s="257"/>
      <c r="AC115" s="230"/>
      <c r="AD115" s="260"/>
      <c r="AE115" s="260"/>
      <c r="AF115" s="224"/>
      <c r="AG115" s="230"/>
      <c r="AH115" s="230"/>
      <c r="AI115" s="230"/>
      <c r="AJ115" s="224"/>
    </row>
    <row r="116" spans="2:36" s="38" customFormat="1" ht="74.7" customHeight="1" x14ac:dyDescent="0.3">
      <c r="B116" s="225"/>
      <c r="C116" s="225"/>
      <c r="D116" s="225"/>
      <c r="E116" s="249"/>
      <c r="F116" s="249"/>
      <c r="G116" s="249"/>
      <c r="H116" s="225"/>
      <c r="I116" s="225"/>
      <c r="J116" s="11" t="s">
        <v>179</v>
      </c>
      <c r="K116" s="7" t="s">
        <v>180</v>
      </c>
      <c r="L116" s="7" t="s">
        <v>106</v>
      </c>
      <c r="M116" s="71">
        <v>25</v>
      </c>
      <c r="N116" s="231"/>
      <c r="O116" s="225"/>
      <c r="P116" s="225"/>
      <c r="Q116" s="225"/>
      <c r="R116" s="252"/>
      <c r="S116" s="252"/>
      <c r="T116" s="255"/>
      <c r="U116" s="255"/>
      <c r="V116" s="258"/>
      <c r="W116" s="258"/>
      <c r="X116" s="258"/>
      <c r="Y116" s="258"/>
      <c r="Z116" s="258"/>
      <c r="AA116" s="258"/>
      <c r="AB116" s="258"/>
      <c r="AC116" s="231"/>
      <c r="AD116" s="261"/>
      <c r="AE116" s="261"/>
      <c r="AF116" s="225"/>
      <c r="AG116" s="231"/>
      <c r="AH116" s="231"/>
      <c r="AI116" s="231"/>
      <c r="AJ116" s="225"/>
    </row>
    <row r="117" spans="2:36" s="186" customFormat="1" ht="52.2" hidden="1" customHeight="1" x14ac:dyDescent="0.3">
      <c r="B117" s="272" t="s">
        <v>311</v>
      </c>
      <c r="C117" s="272" t="s">
        <v>299</v>
      </c>
      <c r="D117" s="272" t="s">
        <v>67</v>
      </c>
      <c r="E117" s="269" t="s">
        <v>68</v>
      </c>
      <c r="F117" s="269" t="s">
        <v>184</v>
      </c>
      <c r="G117" s="269" t="s">
        <v>70</v>
      </c>
      <c r="H117" s="272" t="s">
        <v>71</v>
      </c>
      <c r="I117" s="272" t="s">
        <v>80</v>
      </c>
      <c r="J117" s="184" t="s">
        <v>165</v>
      </c>
      <c r="K117" s="185" t="s">
        <v>166</v>
      </c>
      <c r="L117" s="185" t="s">
        <v>167</v>
      </c>
      <c r="M117" s="185">
        <v>1</v>
      </c>
      <c r="N117" s="273" t="s">
        <v>160</v>
      </c>
      <c r="O117" s="272" t="s">
        <v>293</v>
      </c>
      <c r="P117" s="272" t="s">
        <v>76</v>
      </c>
      <c r="Q117" s="272" t="s">
        <v>77</v>
      </c>
      <c r="R117" s="297" t="s">
        <v>78</v>
      </c>
      <c r="S117" s="297" t="s">
        <v>161</v>
      </c>
      <c r="T117" s="283">
        <f>V117+Y117</f>
        <v>63559.219999999994</v>
      </c>
      <c r="U117" s="283" t="s">
        <v>80</v>
      </c>
      <c r="V117" s="281">
        <v>54025.34</v>
      </c>
      <c r="W117" s="281" t="s">
        <v>80</v>
      </c>
      <c r="X117" s="281" t="s">
        <v>80</v>
      </c>
      <c r="Y117" s="281">
        <v>9533.8799999999992</v>
      </c>
      <c r="Z117" s="281" t="s">
        <v>80</v>
      </c>
      <c r="AA117" s="281" t="s">
        <v>80</v>
      </c>
      <c r="AB117" s="281">
        <v>28555.57</v>
      </c>
      <c r="AC117" s="273" t="s">
        <v>81</v>
      </c>
      <c r="AD117" s="296" t="s">
        <v>80</v>
      </c>
      <c r="AE117" s="296">
        <f>V117+Y117</f>
        <v>63559.219999999994</v>
      </c>
      <c r="AF117" s="273" t="s">
        <v>80</v>
      </c>
      <c r="AG117" s="273" t="s">
        <v>34</v>
      </c>
      <c r="AH117" s="273" t="s">
        <v>463</v>
      </c>
      <c r="AI117" s="273" t="s">
        <v>464</v>
      </c>
      <c r="AJ117" s="273"/>
    </row>
    <row r="118" spans="2:36" ht="55.2" x14ac:dyDescent="0.3">
      <c r="B118" s="272"/>
      <c r="C118" s="272"/>
      <c r="D118" s="272"/>
      <c r="E118" s="269"/>
      <c r="F118" s="269"/>
      <c r="G118" s="269"/>
      <c r="H118" s="272"/>
      <c r="I118" s="272"/>
      <c r="J118" s="11" t="s">
        <v>168</v>
      </c>
      <c r="K118" s="7" t="s">
        <v>169</v>
      </c>
      <c r="L118" s="7" t="s">
        <v>106</v>
      </c>
      <c r="M118" s="7">
        <v>1</v>
      </c>
      <c r="N118" s="273"/>
      <c r="O118" s="272"/>
      <c r="P118" s="272"/>
      <c r="Q118" s="272"/>
      <c r="R118" s="297"/>
      <c r="S118" s="297"/>
      <c r="T118" s="283"/>
      <c r="U118" s="283"/>
      <c r="V118" s="281"/>
      <c r="W118" s="281"/>
      <c r="X118" s="281"/>
      <c r="Y118" s="281"/>
      <c r="Z118" s="281"/>
      <c r="AA118" s="281"/>
      <c r="AB118" s="281"/>
      <c r="AC118" s="273"/>
      <c r="AD118" s="296"/>
      <c r="AE118" s="296"/>
      <c r="AF118" s="272"/>
      <c r="AG118" s="273"/>
      <c r="AH118" s="273"/>
      <c r="AI118" s="273"/>
      <c r="AJ118" s="272"/>
    </row>
    <row r="119" spans="2:36" ht="41.4" x14ac:dyDescent="0.3">
      <c r="B119" s="272"/>
      <c r="C119" s="272"/>
      <c r="D119" s="272"/>
      <c r="E119" s="269"/>
      <c r="F119" s="269"/>
      <c r="G119" s="269"/>
      <c r="H119" s="272"/>
      <c r="I119" s="272"/>
      <c r="J119" s="11" t="s">
        <v>165</v>
      </c>
      <c r="K119" s="7" t="s">
        <v>166</v>
      </c>
      <c r="L119" s="7" t="s">
        <v>167</v>
      </c>
      <c r="M119" s="7">
        <v>1</v>
      </c>
      <c r="N119" s="273"/>
      <c r="O119" s="272"/>
      <c r="P119" s="272"/>
      <c r="Q119" s="272"/>
      <c r="R119" s="297"/>
      <c r="S119" s="297"/>
      <c r="T119" s="283"/>
      <c r="U119" s="283"/>
      <c r="V119" s="281"/>
      <c r="W119" s="281"/>
      <c r="X119" s="281"/>
      <c r="Y119" s="281"/>
      <c r="Z119" s="281"/>
      <c r="AA119" s="281"/>
      <c r="AB119" s="281"/>
      <c r="AC119" s="273"/>
      <c r="AD119" s="296"/>
      <c r="AE119" s="296"/>
      <c r="AF119" s="272"/>
      <c r="AG119" s="273"/>
      <c r="AH119" s="273"/>
      <c r="AI119" s="273"/>
      <c r="AJ119" s="272"/>
    </row>
    <row r="120" spans="2:36" ht="41.4" x14ac:dyDescent="0.3">
      <c r="B120" s="272"/>
      <c r="C120" s="272"/>
      <c r="D120" s="272"/>
      <c r="E120" s="269"/>
      <c r="F120" s="269"/>
      <c r="G120" s="269"/>
      <c r="H120" s="272"/>
      <c r="I120" s="272"/>
      <c r="J120" s="11" t="s">
        <v>264</v>
      </c>
      <c r="K120" s="7" t="s">
        <v>170</v>
      </c>
      <c r="L120" s="7" t="s">
        <v>171</v>
      </c>
      <c r="M120" s="7">
        <v>1</v>
      </c>
      <c r="N120" s="273"/>
      <c r="O120" s="272"/>
      <c r="P120" s="272"/>
      <c r="Q120" s="272"/>
      <c r="R120" s="297"/>
      <c r="S120" s="297"/>
      <c r="T120" s="283"/>
      <c r="U120" s="283"/>
      <c r="V120" s="281"/>
      <c r="W120" s="281"/>
      <c r="X120" s="281"/>
      <c r="Y120" s="281"/>
      <c r="Z120" s="281"/>
      <c r="AA120" s="281"/>
      <c r="AB120" s="281"/>
      <c r="AC120" s="273"/>
      <c r="AD120" s="296"/>
      <c r="AE120" s="296"/>
      <c r="AF120" s="272"/>
      <c r="AG120" s="273"/>
      <c r="AH120" s="273"/>
      <c r="AI120" s="273"/>
      <c r="AJ120" s="272"/>
    </row>
    <row r="121" spans="2:36" ht="27.6" x14ac:dyDescent="0.3">
      <c r="B121" s="272"/>
      <c r="C121" s="272"/>
      <c r="D121" s="272"/>
      <c r="E121" s="269"/>
      <c r="F121" s="269"/>
      <c r="G121" s="269"/>
      <c r="H121" s="272"/>
      <c r="I121" s="272"/>
      <c r="J121" s="11" t="s">
        <v>172</v>
      </c>
      <c r="K121" s="7" t="s">
        <v>173</v>
      </c>
      <c r="L121" s="7" t="s">
        <v>171</v>
      </c>
      <c r="M121" s="71">
        <v>1</v>
      </c>
      <c r="N121" s="273"/>
      <c r="O121" s="272"/>
      <c r="P121" s="272"/>
      <c r="Q121" s="272"/>
      <c r="R121" s="297"/>
      <c r="S121" s="297"/>
      <c r="T121" s="283"/>
      <c r="U121" s="283"/>
      <c r="V121" s="281"/>
      <c r="W121" s="281"/>
      <c r="X121" s="281"/>
      <c r="Y121" s="281"/>
      <c r="Z121" s="281"/>
      <c r="AA121" s="281"/>
      <c r="AB121" s="281"/>
      <c r="AC121" s="273"/>
      <c r="AD121" s="296"/>
      <c r="AE121" s="296"/>
      <c r="AF121" s="272"/>
      <c r="AG121" s="273"/>
      <c r="AH121" s="273"/>
      <c r="AI121" s="273"/>
      <c r="AJ121" s="272"/>
    </row>
    <row r="122" spans="2:36" s="38" customFormat="1" ht="96.6" x14ac:dyDescent="0.3">
      <c r="B122" s="223" t="s">
        <v>1073</v>
      </c>
      <c r="C122" s="223" t="s">
        <v>295</v>
      </c>
      <c r="D122" s="223" t="s">
        <v>67</v>
      </c>
      <c r="E122" s="247" t="s">
        <v>68</v>
      </c>
      <c r="F122" s="247" t="s">
        <v>186</v>
      </c>
      <c r="G122" s="247" t="s">
        <v>202</v>
      </c>
      <c r="H122" s="223" t="s">
        <v>71</v>
      </c>
      <c r="I122" s="223" t="s">
        <v>80</v>
      </c>
      <c r="J122" s="11" t="s">
        <v>263</v>
      </c>
      <c r="K122" s="7" t="s">
        <v>159</v>
      </c>
      <c r="L122" s="7" t="s">
        <v>116</v>
      </c>
      <c r="M122" s="71">
        <v>40</v>
      </c>
      <c r="N122" s="229" t="s">
        <v>160</v>
      </c>
      <c r="O122" s="223" t="s">
        <v>293</v>
      </c>
      <c r="P122" s="223" t="s">
        <v>76</v>
      </c>
      <c r="Q122" s="223" t="s">
        <v>77</v>
      </c>
      <c r="R122" s="250" t="s">
        <v>78</v>
      </c>
      <c r="S122" s="250" t="s">
        <v>161</v>
      </c>
      <c r="T122" s="253">
        <f>V122+Y122</f>
        <v>88061.72</v>
      </c>
      <c r="U122" s="253" t="s">
        <v>80</v>
      </c>
      <c r="V122" s="256">
        <v>74852.45</v>
      </c>
      <c r="W122" s="256" t="s">
        <v>80</v>
      </c>
      <c r="X122" s="256" t="s">
        <v>80</v>
      </c>
      <c r="Y122" s="256">
        <v>13209.27</v>
      </c>
      <c r="Z122" s="256" t="s">
        <v>80</v>
      </c>
      <c r="AA122" s="256" t="s">
        <v>80</v>
      </c>
      <c r="AB122" s="256">
        <v>39563.97</v>
      </c>
      <c r="AC122" s="229" t="s">
        <v>162</v>
      </c>
      <c r="AD122" s="259" t="s">
        <v>80</v>
      </c>
      <c r="AE122" s="259">
        <f>V122+Y122</f>
        <v>88061.72</v>
      </c>
      <c r="AF122" s="229" t="s">
        <v>80</v>
      </c>
      <c r="AG122" s="229" t="s">
        <v>34</v>
      </c>
      <c r="AH122" s="229" t="s">
        <v>306</v>
      </c>
      <c r="AI122" s="229" t="s">
        <v>308</v>
      </c>
      <c r="AJ122" s="229"/>
    </row>
    <row r="123" spans="2:36" s="38" customFormat="1" ht="59.1" customHeight="1" x14ac:dyDescent="0.3">
      <c r="B123" s="224"/>
      <c r="C123" s="224"/>
      <c r="D123" s="224"/>
      <c r="E123" s="248"/>
      <c r="F123" s="248"/>
      <c r="G123" s="248"/>
      <c r="H123" s="224"/>
      <c r="I123" s="224"/>
      <c r="J123" s="11" t="s">
        <v>163</v>
      </c>
      <c r="K123" s="7" t="s">
        <v>164</v>
      </c>
      <c r="L123" s="7" t="s">
        <v>106</v>
      </c>
      <c r="M123" s="71">
        <v>1</v>
      </c>
      <c r="N123" s="230"/>
      <c r="O123" s="224"/>
      <c r="P123" s="224"/>
      <c r="Q123" s="224"/>
      <c r="R123" s="251"/>
      <c r="S123" s="251"/>
      <c r="T123" s="254"/>
      <c r="U123" s="254"/>
      <c r="V123" s="257"/>
      <c r="W123" s="257"/>
      <c r="X123" s="257"/>
      <c r="Y123" s="257"/>
      <c r="Z123" s="257"/>
      <c r="AA123" s="257"/>
      <c r="AB123" s="257"/>
      <c r="AC123" s="230"/>
      <c r="AD123" s="260"/>
      <c r="AE123" s="260"/>
      <c r="AF123" s="224"/>
      <c r="AG123" s="230"/>
      <c r="AH123" s="230"/>
      <c r="AI123" s="230"/>
      <c r="AJ123" s="224"/>
    </row>
    <row r="124" spans="2:36" s="38" customFormat="1" ht="72" customHeight="1" x14ac:dyDescent="0.3">
      <c r="B124" s="225"/>
      <c r="C124" s="225"/>
      <c r="D124" s="225"/>
      <c r="E124" s="249"/>
      <c r="F124" s="249"/>
      <c r="G124" s="249"/>
      <c r="H124" s="225"/>
      <c r="I124" s="225"/>
      <c r="J124" s="11" t="s">
        <v>179</v>
      </c>
      <c r="K124" s="7" t="s">
        <v>180</v>
      </c>
      <c r="L124" s="7" t="s">
        <v>106</v>
      </c>
      <c r="M124" s="71">
        <v>40</v>
      </c>
      <c r="N124" s="231"/>
      <c r="O124" s="225"/>
      <c r="P124" s="225"/>
      <c r="Q124" s="225"/>
      <c r="R124" s="252"/>
      <c r="S124" s="252"/>
      <c r="T124" s="255"/>
      <c r="U124" s="255"/>
      <c r="V124" s="258"/>
      <c r="W124" s="258"/>
      <c r="X124" s="258"/>
      <c r="Y124" s="258"/>
      <c r="Z124" s="258"/>
      <c r="AA124" s="258"/>
      <c r="AB124" s="258"/>
      <c r="AC124" s="231"/>
      <c r="AD124" s="261"/>
      <c r="AE124" s="261"/>
      <c r="AF124" s="225"/>
      <c r="AG124" s="231"/>
      <c r="AH124" s="231"/>
      <c r="AI124" s="231"/>
      <c r="AJ124" s="225"/>
    </row>
    <row r="125" spans="2:36" s="38" customFormat="1" ht="96.6" x14ac:dyDescent="0.3">
      <c r="B125" s="223" t="s">
        <v>1074</v>
      </c>
      <c r="C125" s="223" t="s">
        <v>297</v>
      </c>
      <c r="D125" s="223" t="s">
        <v>67</v>
      </c>
      <c r="E125" s="247" t="s">
        <v>68</v>
      </c>
      <c r="F125" s="247" t="s">
        <v>186</v>
      </c>
      <c r="G125" s="247" t="s">
        <v>202</v>
      </c>
      <c r="H125" s="223" t="s">
        <v>71</v>
      </c>
      <c r="I125" s="223" t="s">
        <v>80</v>
      </c>
      <c r="J125" s="28" t="s">
        <v>263</v>
      </c>
      <c r="K125" s="14" t="s">
        <v>159</v>
      </c>
      <c r="L125" s="14" t="s">
        <v>116</v>
      </c>
      <c r="M125" s="79">
        <v>40</v>
      </c>
      <c r="N125" s="229" t="s">
        <v>160</v>
      </c>
      <c r="O125" s="223" t="s">
        <v>304</v>
      </c>
      <c r="P125" s="223" t="s">
        <v>76</v>
      </c>
      <c r="Q125" s="223" t="s">
        <v>77</v>
      </c>
      <c r="R125" s="250" t="s">
        <v>78</v>
      </c>
      <c r="S125" s="250" t="s">
        <v>161</v>
      </c>
      <c r="T125" s="253">
        <f>V125+Y125</f>
        <v>39134.770000000004</v>
      </c>
      <c r="U125" s="253" t="s">
        <v>80</v>
      </c>
      <c r="V125" s="256">
        <v>33264.550000000003</v>
      </c>
      <c r="W125" s="256" t="s">
        <v>80</v>
      </c>
      <c r="X125" s="256" t="s">
        <v>80</v>
      </c>
      <c r="Y125" s="256">
        <v>5870.22</v>
      </c>
      <c r="Z125" s="256" t="s">
        <v>80</v>
      </c>
      <c r="AA125" s="256" t="s">
        <v>80</v>
      </c>
      <c r="AB125" s="256">
        <v>17582.29</v>
      </c>
      <c r="AC125" s="229" t="s">
        <v>162</v>
      </c>
      <c r="AD125" s="259" t="s">
        <v>80</v>
      </c>
      <c r="AE125" s="259">
        <f>V125+Y125</f>
        <v>39134.770000000004</v>
      </c>
      <c r="AF125" s="229" t="s">
        <v>80</v>
      </c>
      <c r="AG125" s="229" t="s">
        <v>34</v>
      </c>
      <c r="AH125" s="229" t="s">
        <v>306</v>
      </c>
      <c r="AI125" s="229" t="s">
        <v>308</v>
      </c>
      <c r="AJ125" s="229"/>
    </row>
    <row r="126" spans="2:36" s="38" customFormat="1" ht="59.1" customHeight="1" x14ac:dyDescent="0.3">
      <c r="B126" s="224"/>
      <c r="C126" s="224"/>
      <c r="D126" s="224"/>
      <c r="E126" s="248"/>
      <c r="F126" s="248"/>
      <c r="G126" s="248"/>
      <c r="H126" s="224"/>
      <c r="I126" s="224"/>
      <c r="J126" s="11" t="s">
        <v>163</v>
      </c>
      <c r="K126" s="7" t="s">
        <v>164</v>
      </c>
      <c r="L126" s="7" t="s">
        <v>106</v>
      </c>
      <c r="M126" s="71">
        <v>1</v>
      </c>
      <c r="N126" s="230"/>
      <c r="O126" s="224"/>
      <c r="P126" s="224"/>
      <c r="Q126" s="224"/>
      <c r="R126" s="251"/>
      <c r="S126" s="251"/>
      <c r="T126" s="254"/>
      <c r="U126" s="254"/>
      <c r="V126" s="257"/>
      <c r="W126" s="257"/>
      <c r="X126" s="257"/>
      <c r="Y126" s="257"/>
      <c r="Z126" s="257"/>
      <c r="AA126" s="257"/>
      <c r="AB126" s="257"/>
      <c r="AC126" s="230"/>
      <c r="AD126" s="260"/>
      <c r="AE126" s="260"/>
      <c r="AF126" s="224"/>
      <c r="AG126" s="230"/>
      <c r="AH126" s="230"/>
      <c r="AI126" s="230"/>
      <c r="AJ126" s="224"/>
    </row>
    <row r="127" spans="2:36" s="38" customFormat="1" ht="72" customHeight="1" x14ac:dyDescent="0.3">
      <c r="B127" s="225"/>
      <c r="C127" s="225"/>
      <c r="D127" s="225"/>
      <c r="E127" s="249"/>
      <c r="F127" s="249"/>
      <c r="G127" s="249"/>
      <c r="H127" s="225"/>
      <c r="I127" s="225"/>
      <c r="J127" s="11" t="s">
        <v>179</v>
      </c>
      <c r="K127" s="7" t="s">
        <v>180</v>
      </c>
      <c r="L127" s="7" t="s">
        <v>106</v>
      </c>
      <c r="M127" s="71">
        <v>5</v>
      </c>
      <c r="N127" s="231"/>
      <c r="O127" s="225"/>
      <c r="P127" s="225"/>
      <c r="Q127" s="225"/>
      <c r="R127" s="252"/>
      <c r="S127" s="252"/>
      <c r="T127" s="255"/>
      <c r="U127" s="255"/>
      <c r="V127" s="258"/>
      <c r="W127" s="258"/>
      <c r="X127" s="258"/>
      <c r="Y127" s="258"/>
      <c r="Z127" s="258"/>
      <c r="AA127" s="258"/>
      <c r="AB127" s="258"/>
      <c r="AC127" s="231"/>
      <c r="AD127" s="261"/>
      <c r="AE127" s="261"/>
      <c r="AF127" s="225"/>
      <c r="AG127" s="231"/>
      <c r="AH127" s="231"/>
      <c r="AI127" s="231"/>
      <c r="AJ127" s="225"/>
    </row>
    <row r="128" spans="2:36" s="38" customFormat="1" ht="96.6" x14ac:dyDescent="0.3">
      <c r="B128" s="223" t="s">
        <v>1277</v>
      </c>
      <c r="C128" s="223" t="s">
        <v>295</v>
      </c>
      <c r="D128" s="223" t="s">
        <v>67</v>
      </c>
      <c r="E128" s="247" t="s">
        <v>68</v>
      </c>
      <c r="F128" s="247" t="s">
        <v>186</v>
      </c>
      <c r="G128" s="247" t="s">
        <v>202</v>
      </c>
      <c r="H128" s="223" t="s">
        <v>71</v>
      </c>
      <c r="I128" s="223" t="s">
        <v>80</v>
      </c>
      <c r="J128" s="11" t="s">
        <v>263</v>
      </c>
      <c r="K128" s="7" t="s">
        <v>159</v>
      </c>
      <c r="L128" s="7" t="s">
        <v>116</v>
      </c>
      <c r="M128" s="71">
        <v>40</v>
      </c>
      <c r="N128" s="229" t="s">
        <v>160</v>
      </c>
      <c r="O128" s="223" t="s">
        <v>293</v>
      </c>
      <c r="P128" s="223" t="s">
        <v>76</v>
      </c>
      <c r="Q128" s="223" t="s">
        <v>77</v>
      </c>
      <c r="R128" s="250" t="s">
        <v>78</v>
      </c>
      <c r="S128" s="250" t="s">
        <v>161</v>
      </c>
      <c r="T128" s="253">
        <f>V128+Y128</f>
        <v>44032.19</v>
      </c>
      <c r="U128" s="253" t="s">
        <v>80</v>
      </c>
      <c r="V128" s="256">
        <v>37427.35</v>
      </c>
      <c r="W128" s="256" t="s">
        <v>80</v>
      </c>
      <c r="X128" s="256" t="s">
        <v>80</v>
      </c>
      <c r="Y128" s="256">
        <v>6604.84</v>
      </c>
      <c r="Z128" s="256" t="s">
        <v>80</v>
      </c>
      <c r="AA128" s="256" t="s">
        <v>80</v>
      </c>
      <c r="AB128" s="256">
        <v>19782.59</v>
      </c>
      <c r="AC128" s="229" t="s">
        <v>162</v>
      </c>
      <c r="AD128" s="259" t="s">
        <v>80</v>
      </c>
      <c r="AE128" s="259">
        <f>V128+Y128</f>
        <v>44032.19</v>
      </c>
      <c r="AF128" s="229" t="s">
        <v>80</v>
      </c>
      <c r="AG128" s="229" t="s">
        <v>34</v>
      </c>
      <c r="AH128" s="229" t="s">
        <v>463</v>
      </c>
      <c r="AI128" s="229" t="s">
        <v>464</v>
      </c>
      <c r="AJ128" s="229"/>
    </row>
    <row r="129" spans="1:36" s="38" customFormat="1" ht="59.1" customHeight="1" x14ac:dyDescent="0.3">
      <c r="B129" s="224"/>
      <c r="C129" s="224"/>
      <c r="D129" s="224"/>
      <c r="E129" s="248"/>
      <c r="F129" s="248"/>
      <c r="G129" s="248"/>
      <c r="H129" s="224"/>
      <c r="I129" s="224"/>
      <c r="J129" s="11" t="s">
        <v>163</v>
      </c>
      <c r="K129" s="7" t="s">
        <v>164</v>
      </c>
      <c r="L129" s="7" t="s">
        <v>106</v>
      </c>
      <c r="M129" s="71">
        <v>1</v>
      </c>
      <c r="N129" s="230"/>
      <c r="O129" s="224"/>
      <c r="P129" s="224"/>
      <c r="Q129" s="224"/>
      <c r="R129" s="251"/>
      <c r="S129" s="251"/>
      <c r="T129" s="254"/>
      <c r="U129" s="254"/>
      <c r="V129" s="257"/>
      <c r="W129" s="257"/>
      <c r="X129" s="257"/>
      <c r="Y129" s="257"/>
      <c r="Z129" s="257"/>
      <c r="AA129" s="257"/>
      <c r="AB129" s="257"/>
      <c r="AC129" s="230"/>
      <c r="AD129" s="260"/>
      <c r="AE129" s="260"/>
      <c r="AF129" s="224"/>
      <c r="AG129" s="230"/>
      <c r="AH129" s="230"/>
      <c r="AI129" s="230"/>
      <c r="AJ129" s="224"/>
    </row>
    <row r="130" spans="1:36" s="38" customFormat="1" ht="72" customHeight="1" x14ac:dyDescent="0.3">
      <c r="B130" s="225"/>
      <c r="C130" s="225"/>
      <c r="D130" s="225"/>
      <c r="E130" s="249"/>
      <c r="F130" s="249"/>
      <c r="G130" s="249"/>
      <c r="H130" s="225"/>
      <c r="I130" s="225"/>
      <c r="J130" s="11" t="s">
        <v>179</v>
      </c>
      <c r="K130" s="7" t="s">
        <v>180</v>
      </c>
      <c r="L130" s="7" t="s">
        <v>106</v>
      </c>
      <c r="M130" s="71">
        <v>20</v>
      </c>
      <c r="N130" s="231"/>
      <c r="O130" s="225"/>
      <c r="P130" s="225"/>
      <c r="Q130" s="225"/>
      <c r="R130" s="252"/>
      <c r="S130" s="252"/>
      <c r="T130" s="255"/>
      <c r="U130" s="255"/>
      <c r="V130" s="258"/>
      <c r="W130" s="258"/>
      <c r="X130" s="258"/>
      <c r="Y130" s="258"/>
      <c r="Z130" s="258"/>
      <c r="AA130" s="258"/>
      <c r="AB130" s="258"/>
      <c r="AC130" s="231"/>
      <c r="AD130" s="261"/>
      <c r="AE130" s="261"/>
      <c r="AF130" s="225"/>
      <c r="AG130" s="231"/>
      <c r="AH130" s="231"/>
      <c r="AI130" s="231"/>
      <c r="AJ130" s="225"/>
    </row>
    <row r="131" spans="1:36" s="38" customFormat="1" ht="132" customHeight="1" x14ac:dyDescent="0.3">
      <c r="B131" s="272" t="s">
        <v>237</v>
      </c>
      <c r="C131" s="272" t="s">
        <v>238</v>
      </c>
      <c r="D131" s="272" t="s">
        <v>158</v>
      </c>
      <c r="E131" s="269" t="s">
        <v>68</v>
      </c>
      <c r="F131" s="269" t="s">
        <v>239</v>
      </c>
      <c r="G131" s="269" t="s">
        <v>202</v>
      </c>
      <c r="H131" s="272" t="s">
        <v>71</v>
      </c>
      <c r="I131" s="272" t="s">
        <v>80</v>
      </c>
      <c r="J131" s="11" t="s">
        <v>263</v>
      </c>
      <c r="K131" s="7" t="s">
        <v>159</v>
      </c>
      <c r="L131" s="7" t="s">
        <v>116</v>
      </c>
      <c r="M131" s="7">
        <v>40</v>
      </c>
      <c r="N131" s="273" t="s">
        <v>160</v>
      </c>
      <c r="O131" s="272" t="s">
        <v>240</v>
      </c>
      <c r="P131" s="272" t="s">
        <v>76</v>
      </c>
      <c r="Q131" s="272" t="s">
        <v>77</v>
      </c>
      <c r="R131" s="297" t="s">
        <v>78</v>
      </c>
      <c r="S131" s="297" t="s">
        <v>161</v>
      </c>
      <c r="T131" s="283">
        <f>V131+Y131</f>
        <v>153010</v>
      </c>
      <c r="U131" s="283" t="s">
        <v>135</v>
      </c>
      <c r="V131" s="256">
        <v>130058.5</v>
      </c>
      <c r="W131" s="281" t="s">
        <v>80</v>
      </c>
      <c r="X131" s="281" t="s">
        <v>80</v>
      </c>
      <c r="Y131" s="281">
        <v>22951.5</v>
      </c>
      <c r="Z131" s="281" t="s">
        <v>135</v>
      </c>
      <c r="AA131" s="281" t="s">
        <v>80</v>
      </c>
      <c r="AB131" s="281">
        <v>68743.62</v>
      </c>
      <c r="AC131" s="273" t="s">
        <v>204</v>
      </c>
      <c r="AD131" s="296" t="s">
        <v>80</v>
      </c>
      <c r="AE131" s="296">
        <f>V131+Y131</f>
        <v>153010</v>
      </c>
      <c r="AF131" s="273" t="s">
        <v>80</v>
      </c>
      <c r="AG131" s="273" t="s">
        <v>34</v>
      </c>
      <c r="AH131" s="273" t="s">
        <v>212</v>
      </c>
      <c r="AI131" s="273" t="s">
        <v>213</v>
      </c>
      <c r="AJ131" s="273"/>
    </row>
    <row r="132" spans="1:36" s="38" customFormat="1" ht="86.1" customHeight="1" x14ac:dyDescent="0.3">
      <c r="B132" s="272"/>
      <c r="C132" s="272"/>
      <c r="D132" s="272"/>
      <c r="E132" s="269"/>
      <c r="F132" s="269"/>
      <c r="G132" s="269"/>
      <c r="H132" s="272"/>
      <c r="I132" s="272"/>
      <c r="J132" s="11" t="s">
        <v>163</v>
      </c>
      <c r="K132" s="7" t="s">
        <v>164</v>
      </c>
      <c r="L132" s="7" t="s">
        <v>106</v>
      </c>
      <c r="M132" s="7">
        <v>2</v>
      </c>
      <c r="N132" s="273"/>
      <c r="O132" s="272"/>
      <c r="P132" s="272"/>
      <c r="Q132" s="272"/>
      <c r="R132" s="297"/>
      <c r="S132" s="297"/>
      <c r="T132" s="283"/>
      <c r="U132" s="283"/>
      <c r="V132" s="257"/>
      <c r="W132" s="281"/>
      <c r="X132" s="281"/>
      <c r="Y132" s="281"/>
      <c r="Z132" s="281"/>
      <c r="AA132" s="281"/>
      <c r="AB132" s="281"/>
      <c r="AC132" s="273"/>
      <c r="AD132" s="296"/>
      <c r="AE132" s="296"/>
      <c r="AF132" s="272"/>
      <c r="AG132" s="273"/>
      <c r="AH132" s="273"/>
      <c r="AI132" s="273"/>
      <c r="AJ132" s="272"/>
    </row>
    <row r="133" spans="1:36" s="38" customFormat="1" ht="59.1" customHeight="1" x14ac:dyDescent="0.3">
      <c r="B133" s="272"/>
      <c r="C133" s="272"/>
      <c r="D133" s="272"/>
      <c r="E133" s="269"/>
      <c r="F133" s="269"/>
      <c r="G133" s="269"/>
      <c r="H133" s="272"/>
      <c r="I133" s="272"/>
      <c r="J133" s="11" t="s">
        <v>179</v>
      </c>
      <c r="K133" s="7" t="s">
        <v>180</v>
      </c>
      <c r="L133" s="7" t="s">
        <v>106</v>
      </c>
      <c r="M133" s="71">
        <v>130</v>
      </c>
      <c r="N133" s="273"/>
      <c r="O133" s="272"/>
      <c r="P133" s="272"/>
      <c r="Q133" s="272"/>
      <c r="R133" s="297"/>
      <c r="S133" s="297"/>
      <c r="T133" s="283"/>
      <c r="U133" s="283"/>
      <c r="V133" s="258"/>
      <c r="W133" s="281"/>
      <c r="X133" s="281"/>
      <c r="Y133" s="281"/>
      <c r="Z133" s="281"/>
      <c r="AA133" s="281"/>
      <c r="AB133" s="281"/>
      <c r="AC133" s="273"/>
      <c r="AD133" s="296"/>
      <c r="AE133" s="296"/>
      <c r="AF133" s="272"/>
      <c r="AG133" s="273"/>
      <c r="AH133" s="273"/>
      <c r="AI133" s="273"/>
      <c r="AJ133" s="272"/>
    </row>
    <row r="134" spans="1:36" s="38" customFormat="1" ht="104.1" customHeight="1" x14ac:dyDescent="0.3">
      <c r="B134" s="272" t="s">
        <v>241</v>
      </c>
      <c r="C134" s="272" t="s">
        <v>242</v>
      </c>
      <c r="D134" s="272" t="s">
        <v>158</v>
      </c>
      <c r="E134" s="269" t="s">
        <v>68</v>
      </c>
      <c r="F134" s="269" t="s">
        <v>186</v>
      </c>
      <c r="G134" s="269" t="s">
        <v>202</v>
      </c>
      <c r="H134" s="223" t="s">
        <v>71</v>
      </c>
      <c r="I134" s="272" t="s">
        <v>80</v>
      </c>
      <c r="J134" s="11" t="s">
        <v>263</v>
      </c>
      <c r="K134" s="7" t="s">
        <v>159</v>
      </c>
      <c r="L134" s="7" t="s">
        <v>116</v>
      </c>
      <c r="M134" s="7">
        <v>40</v>
      </c>
      <c r="N134" s="273" t="s">
        <v>160</v>
      </c>
      <c r="O134" s="272" t="s">
        <v>243</v>
      </c>
      <c r="P134" s="272" t="s">
        <v>76</v>
      </c>
      <c r="Q134" s="272" t="s">
        <v>77</v>
      </c>
      <c r="R134" s="297" t="s">
        <v>78</v>
      </c>
      <c r="S134" s="250" t="s">
        <v>161</v>
      </c>
      <c r="T134" s="253">
        <f>V134+Y134</f>
        <v>75900</v>
      </c>
      <c r="U134" s="253" t="s">
        <v>135</v>
      </c>
      <c r="V134" s="256">
        <v>64515</v>
      </c>
      <c r="W134" s="256" t="s">
        <v>80</v>
      </c>
      <c r="X134" s="256" t="s">
        <v>80</v>
      </c>
      <c r="Y134" s="256">
        <v>11385</v>
      </c>
      <c r="Z134" s="256" t="s">
        <v>80</v>
      </c>
      <c r="AA134" s="256" t="s">
        <v>80</v>
      </c>
      <c r="AB134" s="256">
        <v>34100</v>
      </c>
      <c r="AC134" s="229" t="s">
        <v>162</v>
      </c>
      <c r="AD134" s="259" t="s">
        <v>80</v>
      </c>
      <c r="AE134" s="259">
        <f>V134+Y134</f>
        <v>75900</v>
      </c>
      <c r="AF134" s="229" t="s">
        <v>80</v>
      </c>
      <c r="AG134" s="273" t="s">
        <v>34</v>
      </c>
      <c r="AH134" s="273" t="s">
        <v>212</v>
      </c>
      <c r="AI134" s="273" t="s">
        <v>213</v>
      </c>
      <c r="AJ134" s="229"/>
    </row>
    <row r="135" spans="1:36" s="38" customFormat="1" ht="65.099999999999994" customHeight="1" x14ac:dyDescent="0.3">
      <c r="B135" s="272"/>
      <c r="C135" s="272"/>
      <c r="D135" s="272"/>
      <c r="E135" s="269"/>
      <c r="F135" s="269"/>
      <c r="G135" s="269"/>
      <c r="H135" s="224"/>
      <c r="I135" s="272"/>
      <c r="J135" s="11" t="s">
        <v>163</v>
      </c>
      <c r="K135" s="7" t="s">
        <v>164</v>
      </c>
      <c r="L135" s="7" t="s">
        <v>106</v>
      </c>
      <c r="M135" s="7">
        <v>1</v>
      </c>
      <c r="N135" s="273"/>
      <c r="O135" s="272"/>
      <c r="P135" s="272"/>
      <c r="Q135" s="272"/>
      <c r="R135" s="297"/>
      <c r="S135" s="251"/>
      <c r="T135" s="254"/>
      <c r="U135" s="254"/>
      <c r="V135" s="257"/>
      <c r="W135" s="257"/>
      <c r="X135" s="257"/>
      <c r="Y135" s="257"/>
      <c r="Z135" s="257"/>
      <c r="AA135" s="257"/>
      <c r="AB135" s="257"/>
      <c r="AC135" s="230"/>
      <c r="AD135" s="260"/>
      <c r="AE135" s="260"/>
      <c r="AF135" s="224"/>
      <c r="AG135" s="273"/>
      <c r="AH135" s="273"/>
      <c r="AI135" s="273"/>
      <c r="AJ135" s="224"/>
    </row>
    <row r="136" spans="1:36" s="38" customFormat="1" ht="144.6" customHeight="1" x14ac:dyDescent="0.3">
      <c r="B136" s="272"/>
      <c r="C136" s="272"/>
      <c r="D136" s="272"/>
      <c r="E136" s="269"/>
      <c r="F136" s="269"/>
      <c r="G136" s="269"/>
      <c r="H136" s="225"/>
      <c r="I136" s="272"/>
      <c r="J136" s="11" t="s">
        <v>179</v>
      </c>
      <c r="K136" s="7" t="s">
        <v>180</v>
      </c>
      <c r="L136" s="7" t="s">
        <v>106</v>
      </c>
      <c r="M136" s="71">
        <v>45</v>
      </c>
      <c r="N136" s="273"/>
      <c r="O136" s="272"/>
      <c r="P136" s="272"/>
      <c r="Q136" s="272"/>
      <c r="R136" s="297"/>
      <c r="S136" s="252"/>
      <c r="T136" s="255"/>
      <c r="U136" s="255"/>
      <c r="V136" s="258"/>
      <c r="W136" s="258"/>
      <c r="X136" s="258"/>
      <c r="Y136" s="258"/>
      <c r="Z136" s="258"/>
      <c r="AA136" s="258"/>
      <c r="AB136" s="258"/>
      <c r="AC136" s="231"/>
      <c r="AD136" s="261"/>
      <c r="AE136" s="261"/>
      <c r="AF136" s="225"/>
      <c r="AG136" s="273"/>
      <c r="AH136" s="273"/>
      <c r="AI136" s="273"/>
      <c r="AJ136" s="225"/>
    </row>
    <row r="137" spans="1:36" s="38" customFormat="1" ht="96.6" x14ac:dyDescent="0.3">
      <c r="B137" s="223" t="s">
        <v>244</v>
      </c>
      <c r="C137" s="223" t="s">
        <v>245</v>
      </c>
      <c r="D137" s="223" t="s">
        <v>158</v>
      </c>
      <c r="E137" s="247" t="s">
        <v>68</v>
      </c>
      <c r="F137" s="247" t="s">
        <v>186</v>
      </c>
      <c r="G137" s="247" t="s">
        <v>202</v>
      </c>
      <c r="H137" s="223" t="s">
        <v>71</v>
      </c>
      <c r="I137" s="223" t="s">
        <v>80</v>
      </c>
      <c r="J137" s="11" t="s">
        <v>263</v>
      </c>
      <c r="K137" s="7" t="s">
        <v>159</v>
      </c>
      <c r="L137" s="7" t="s">
        <v>116</v>
      </c>
      <c r="M137" s="71">
        <v>40</v>
      </c>
      <c r="N137" s="229" t="s">
        <v>160</v>
      </c>
      <c r="O137" s="223" t="s">
        <v>240</v>
      </c>
      <c r="P137" s="223" t="s">
        <v>76</v>
      </c>
      <c r="Q137" s="223" t="s">
        <v>77</v>
      </c>
      <c r="R137" s="250" t="s">
        <v>78</v>
      </c>
      <c r="S137" s="250" t="s">
        <v>161</v>
      </c>
      <c r="T137" s="253">
        <f>V137+Y137</f>
        <v>103500</v>
      </c>
      <c r="U137" s="253" t="s">
        <v>135</v>
      </c>
      <c r="V137" s="256">
        <v>87975</v>
      </c>
      <c r="W137" s="256" t="s">
        <v>80</v>
      </c>
      <c r="X137" s="256" t="s">
        <v>80</v>
      </c>
      <c r="Y137" s="256">
        <v>15525</v>
      </c>
      <c r="Z137" s="256" t="s">
        <v>80</v>
      </c>
      <c r="AA137" s="256" t="s">
        <v>80</v>
      </c>
      <c r="AB137" s="256">
        <v>46500</v>
      </c>
      <c r="AC137" s="229" t="s">
        <v>162</v>
      </c>
      <c r="AD137" s="259" t="s">
        <v>80</v>
      </c>
      <c r="AE137" s="259">
        <f>V137+Y137</f>
        <v>103500</v>
      </c>
      <c r="AF137" s="229" t="s">
        <v>80</v>
      </c>
      <c r="AG137" s="273" t="s">
        <v>34</v>
      </c>
      <c r="AH137" s="273" t="s">
        <v>212</v>
      </c>
      <c r="AI137" s="273" t="s">
        <v>213</v>
      </c>
      <c r="AJ137" s="229"/>
    </row>
    <row r="138" spans="1:36" s="38" customFormat="1" ht="101.1" customHeight="1" x14ac:dyDescent="0.3">
      <c r="B138" s="224"/>
      <c r="C138" s="224"/>
      <c r="D138" s="224"/>
      <c r="E138" s="248"/>
      <c r="F138" s="248"/>
      <c r="G138" s="248"/>
      <c r="H138" s="224"/>
      <c r="I138" s="224"/>
      <c r="J138" s="11" t="s">
        <v>163</v>
      </c>
      <c r="K138" s="7" t="s">
        <v>164</v>
      </c>
      <c r="L138" s="7" t="s">
        <v>106</v>
      </c>
      <c r="M138" s="71">
        <v>1</v>
      </c>
      <c r="N138" s="230"/>
      <c r="O138" s="224"/>
      <c r="P138" s="224"/>
      <c r="Q138" s="224"/>
      <c r="R138" s="251"/>
      <c r="S138" s="251"/>
      <c r="T138" s="254"/>
      <c r="U138" s="254"/>
      <c r="V138" s="257"/>
      <c r="W138" s="257"/>
      <c r="X138" s="257"/>
      <c r="Y138" s="257"/>
      <c r="Z138" s="257"/>
      <c r="AA138" s="257"/>
      <c r="AB138" s="257"/>
      <c r="AC138" s="230"/>
      <c r="AD138" s="260"/>
      <c r="AE138" s="260"/>
      <c r="AF138" s="224"/>
      <c r="AG138" s="273"/>
      <c r="AH138" s="273"/>
      <c r="AI138" s="273"/>
      <c r="AJ138" s="224"/>
    </row>
    <row r="139" spans="1:36" s="38" customFormat="1" ht="101.1" customHeight="1" x14ac:dyDescent="0.3">
      <c r="B139" s="225"/>
      <c r="C139" s="225"/>
      <c r="D139" s="225"/>
      <c r="E139" s="249"/>
      <c r="F139" s="249"/>
      <c r="G139" s="249"/>
      <c r="H139" s="225"/>
      <c r="I139" s="225"/>
      <c r="J139" s="11" t="s">
        <v>179</v>
      </c>
      <c r="K139" s="7" t="s">
        <v>180</v>
      </c>
      <c r="L139" s="7" t="s">
        <v>106</v>
      </c>
      <c r="M139" s="71">
        <v>48</v>
      </c>
      <c r="N139" s="231"/>
      <c r="O139" s="225"/>
      <c r="P139" s="225"/>
      <c r="Q139" s="225"/>
      <c r="R139" s="252"/>
      <c r="S139" s="252"/>
      <c r="T139" s="255"/>
      <c r="U139" s="255"/>
      <c r="V139" s="258"/>
      <c r="W139" s="258"/>
      <c r="X139" s="258"/>
      <c r="Y139" s="258"/>
      <c r="Z139" s="258"/>
      <c r="AA139" s="258"/>
      <c r="AB139" s="258"/>
      <c r="AC139" s="231"/>
      <c r="AD139" s="261"/>
      <c r="AE139" s="261"/>
      <c r="AF139" s="225"/>
      <c r="AG139" s="273"/>
      <c r="AH139" s="273"/>
      <c r="AI139" s="273"/>
      <c r="AJ139" s="225"/>
    </row>
    <row r="140" spans="1:36" s="38" customFormat="1" ht="125.7" customHeight="1" x14ac:dyDescent="0.3">
      <c r="A140" s="72"/>
      <c r="B140" s="284" t="s">
        <v>1124</v>
      </c>
      <c r="C140" s="284" t="s">
        <v>246</v>
      </c>
      <c r="D140" s="284" t="s">
        <v>67</v>
      </c>
      <c r="E140" s="385" t="s">
        <v>68</v>
      </c>
      <c r="F140" s="385" t="s">
        <v>186</v>
      </c>
      <c r="G140" s="385" t="s">
        <v>202</v>
      </c>
      <c r="H140" s="284" t="s">
        <v>71</v>
      </c>
      <c r="I140" s="284" t="s">
        <v>80</v>
      </c>
      <c r="J140" s="20" t="s">
        <v>263</v>
      </c>
      <c r="K140" s="27" t="s">
        <v>159</v>
      </c>
      <c r="L140" s="27" t="s">
        <v>116</v>
      </c>
      <c r="M140" s="69">
        <v>40</v>
      </c>
      <c r="N140" s="338" t="s">
        <v>160</v>
      </c>
      <c r="O140" s="284" t="s">
        <v>210</v>
      </c>
      <c r="P140" s="284" t="s">
        <v>76</v>
      </c>
      <c r="Q140" s="284" t="s">
        <v>77</v>
      </c>
      <c r="R140" s="287" t="s">
        <v>78</v>
      </c>
      <c r="S140" s="287" t="s">
        <v>161</v>
      </c>
      <c r="T140" s="402">
        <f>V140+Y140</f>
        <v>64200</v>
      </c>
      <c r="U140" s="402" t="s">
        <v>135</v>
      </c>
      <c r="V140" s="379">
        <v>54570</v>
      </c>
      <c r="W140" s="379" t="s">
        <v>80</v>
      </c>
      <c r="X140" s="379" t="s">
        <v>80</v>
      </c>
      <c r="Y140" s="379">
        <v>9630</v>
      </c>
      <c r="Z140" s="379" t="s">
        <v>80</v>
      </c>
      <c r="AA140" s="379" t="s">
        <v>80</v>
      </c>
      <c r="AB140" s="379">
        <v>28843.48</v>
      </c>
      <c r="AC140" s="338" t="s">
        <v>162</v>
      </c>
      <c r="AD140" s="370" t="s">
        <v>80</v>
      </c>
      <c r="AE140" s="370">
        <f>V140+Y140</f>
        <v>64200</v>
      </c>
      <c r="AF140" s="338" t="s">
        <v>80</v>
      </c>
      <c r="AG140" s="338" t="s">
        <v>34</v>
      </c>
      <c r="AH140" s="338" t="s">
        <v>722</v>
      </c>
      <c r="AI140" s="338" t="s">
        <v>213</v>
      </c>
      <c r="AJ140" s="338"/>
    </row>
    <row r="141" spans="1:36" s="38" customFormat="1" ht="153" customHeight="1" x14ac:dyDescent="0.3">
      <c r="A141" s="72"/>
      <c r="B141" s="286"/>
      <c r="C141" s="286"/>
      <c r="D141" s="286"/>
      <c r="E141" s="387"/>
      <c r="F141" s="387"/>
      <c r="G141" s="387"/>
      <c r="H141" s="286"/>
      <c r="I141" s="286"/>
      <c r="J141" s="20" t="s">
        <v>179</v>
      </c>
      <c r="K141" s="27" t="s">
        <v>180</v>
      </c>
      <c r="L141" s="27" t="s">
        <v>106</v>
      </c>
      <c r="M141" s="69">
        <v>30</v>
      </c>
      <c r="N141" s="340"/>
      <c r="O141" s="286"/>
      <c r="P141" s="286"/>
      <c r="Q141" s="286"/>
      <c r="R141" s="289"/>
      <c r="S141" s="289"/>
      <c r="T141" s="360"/>
      <c r="U141" s="360"/>
      <c r="V141" s="382"/>
      <c r="W141" s="382"/>
      <c r="X141" s="382"/>
      <c r="Y141" s="382"/>
      <c r="Z141" s="382"/>
      <c r="AA141" s="382"/>
      <c r="AB141" s="382"/>
      <c r="AC141" s="340"/>
      <c r="AD141" s="378"/>
      <c r="AE141" s="378"/>
      <c r="AF141" s="286"/>
      <c r="AG141" s="340"/>
      <c r="AH141" s="340"/>
      <c r="AI141" s="340"/>
      <c r="AJ141" s="286"/>
    </row>
    <row r="142" spans="1:36" s="38" customFormat="1" ht="288.60000000000002" customHeight="1" x14ac:dyDescent="0.3">
      <c r="B142" s="22" t="s">
        <v>248</v>
      </c>
      <c r="C142" s="22" t="s">
        <v>249</v>
      </c>
      <c r="D142" s="22" t="s">
        <v>67</v>
      </c>
      <c r="E142" s="18" t="s">
        <v>68</v>
      </c>
      <c r="F142" s="18" t="s">
        <v>186</v>
      </c>
      <c r="G142" s="18" t="s">
        <v>202</v>
      </c>
      <c r="H142" s="22" t="s">
        <v>71</v>
      </c>
      <c r="I142" s="22" t="s">
        <v>80</v>
      </c>
      <c r="J142" s="11" t="s">
        <v>179</v>
      </c>
      <c r="K142" s="7" t="s">
        <v>180</v>
      </c>
      <c r="L142" s="7" t="s">
        <v>106</v>
      </c>
      <c r="M142" s="71">
        <v>5</v>
      </c>
      <c r="N142" s="21" t="s">
        <v>160</v>
      </c>
      <c r="O142" s="22" t="s">
        <v>247</v>
      </c>
      <c r="P142" s="22" t="s">
        <v>76</v>
      </c>
      <c r="Q142" s="22" t="s">
        <v>77</v>
      </c>
      <c r="R142" s="56" t="s">
        <v>78</v>
      </c>
      <c r="S142" s="56" t="s">
        <v>161</v>
      </c>
      <c r="T142" s="23">
        <f>V142+Y142</f>
        <v>64200</v>
      </c>
      <c r="U142" s="23" t="s">
        <v>135</v>
      </c>
      <c r="V142" s="24">
        <v>54570</v>
      </c>
      <c r="W142" s="24" t="s">
        <v>80</v>
      </c>
      <c r="X142" s="24" t="s">
        <v>80</v>
      </c>
      <c r="Y142" s="24">
        <v>9630</v>
      </c>
      <c r="Z142" s="24" t="s">
        <v>80</v>
      </c>
      <c r="AA142" s="24" t="s">
        <v>80</v>
      </c>
      <c r="AB142" s="24">
        <v>28843.48</v>
      </c>
      <c r="AC142" s="21" t="s">
        <v>162</v>
      </c>
      <c r="AD142" s="57" t="s">
        <v>80</v>
      </c>
      <c r="AE142" s="57">
        <f>V142+Y142</f>
        <v>64200</v>
      </c>
      <c r="AF142" s="21" t="s">
        <v>80</v>
      </c>
      <c r="AG142" s="21" t="s">
        <v>34</v>
      </c>
      <c r="AH142" s="21" t="s">
        <v>212</v>
      </c>
      <c r="AI142" s="21" t="s">
        <v>213</v>
      </c>
      <c r="AJ142" s="21"/>
    </row>
    <row r="143" spans="1:36" ht="52.2" customHeight="1" x14ac:dyDescent="0.3">
      <c r="B143" s="272" t="s">
        <v>250</v>
      </c>
      <c r="C143" s="272" t="s">
        <v>251</v>
      </c>
      <c r="D143" s="272" t="s">
        <v>67</v>
      </c>
      <c r="E143" s="269" t="s">
        <v>68</v>
      </c>
      <c r="F143" s="269" t="s">
        <v>184</v>
      </c>
      <c r="G143" s="269" t="s">
        <v>70</v>
      </c>
      <c r="H143" s="272" t="s">
        <v>71</v>
      </c>
      <c r="I143" s="272" t="s">
        <v>80</v>
      </c>
      <c r="J143" s="11" t="s">
        <v>165</v>
      </c>
      <c r="K143" s="7" t="s">
        <v>166</v>
      </c>
      <c r="L143" s="7" t="s">
        <v>167</v>
      </c>
      <c r="M143" s="7">
        <v>1.5</v>
      </c>
      <c r="N143" s="273" t="s">
        <v>160</v>
      </c>
      <c r="O143" s="272" t="s">
        <v>219</v>
      </c>
      <c r="P143" s="272" t="s">
        <v>76</v>
      </c>
      <c r="Q143" s="272" t="s">
        <v>77</v>
      </c>
      <c r="R143" s="297" t="s">
        <v>78</v>
      </c>
      <c r="S143" s="297" t="s">
        <v>161</v>
      </c>
      <c r="T143" s="283">
        <f>+V143+Y143</f>
        <v>112350</v>
      </c>
      <c r="U143" s="283" t="s">
        <v>135</v>
      </c>
      <c r="V143" s="281">
        <v>95497.5</v>
      </c>
      <c r="W143" s="281" t="s">
        <v>80</v>
      </c>
      <c r="X143" s="281" t="s">
        <v>80</v>
      </c>
      <c r="Y143" s="281">
        <v>16852.5</v>
      </c>
      <c r="Z143" s="281" t="s">
        <v>80</v>
      </c>
      <c r="AA143" s="281" t="s">
        <v>80</v>
      </c>
      <c r="AB143" s="281">
        <v>50476.09</v>
      </c>
      <c r="AC143" s="273" t="s">
        <v>81</v>
      </c>
      <c r="AD143" s="296" t="s">
        <v>80</v>
      </c>
      <c r="AE143" s="296">
        <f>V143+Y143</f>
        <v>112350</v>
      </c>
      <c r="AF143" s="273" t="s">
        <v>80</v>
      </c>
      <c r="AG143" s="273" t="s">
        <v>34</v>
      </c>
      <c r="AH143" s="273" t="s">
        <v>212</v>
      </c>
      <c r="AI143" s="273" t="s">
        <v>213</v>
      </c>
      <c r="AJ143" s="273"/>
    </row>
    <row r="144" spans="1:36" ht="55.2" x14ac:dyDescent="0.3">
      <c r="B144" s="272"/>
      <c r="C144" s="272"/>
      <c r="D144" s="272"/>
      <c r="E144" s="269"/>
      <c r="F144" s="269"/>
      <c r="G144" s="269"/>
      <c r="H144" s="272"/>
      <c r="I144" s="272"/>
      <c r="J144" s="11" t="s">
        <v>168</v>
      </c>
      <c r="K144" s="7" t="s">
        <v>169</v>
      </c>
      <c r="L144" s="7" t="s">
        <v>106</v>
      </c>
      <c r="M144" s="7">
        <v>1</v>
      </c>
      <c r="N144" s="273"/>
      <c r="O144" s="272"/>
      <c r="P144" s="272"/>
      <c r="Q144" s="272"/>
      <c r="R144" s="297"/>
      <c r="S144" s="297"/>
      <c r="T144" s="283"/>
      <c r="U144" s="283"/>
      <c r="V144" s="281"/>
      <c r="W144" s="281"/>
      <c r="X144" s="281"/>
      <c r="Y144" s="281"/>
      <c r="Z144" s="281"/>
      <c r="AA144" s="281"/>
      <c r="AB144" s="281"/>
      <c r="AC144" s="273"/>
      <c r="AD144" s="296"/>
      <c r="AE144" s="296"/>
      <c r="AF144" s="272"/>
      <c r="AG144" s="273"/>
      <c r="AH144" s="273"/>
      <c r="AI144" s="273"/>
      <c r="AJ144" s="272"/>
    </row>
    <row r="145" spans="2:36" ht="41.4" x14ac:dyDescent="0.3">
      <c r="B145" s="272"/>
      <c r="C145" s="272"/>
      <c r="D145" s="272"/>
      <c r="E145" s="269"/>
      <c r="F145" s="269"/>
      <c r="G145" s="269"/>
      <c r="H145" s="272"/>
      <c r="I145" s="272"/>
      <c r="J145" s="11" t="s">
        <v>264</v>
      </c>
      <c r="K145" s="7" t="s">
        <v>170</v>
      </c>
      <c r="L145" s="7" t="s">
        <v>171</v>
      </c>
      <c r="M145" s="7">
        <v>1</v>
      </c>
      <c r="N145" s="273"/>
      <c r="O145" s="272"/>
      <c r="P145" s="272"/>
      <c r="Q145" s="272"/>
      <c r="R145" s="297"/>
      <c r="S145" s="297"/>
      <c r="T145" s="283"/>
      <c r="U145" s="283"/>
      <c r="V145" s="281"/>
      <c r="W145" s="281"/>
      <c r="X145" s="281"/>
      <c r="Y145" s="281"/>
      <c r="Z145" s="281"/>
      <c r="AA145" s="281"/>
      <c r="AB145" s="281"/>
      <c r="AC145" s="273"/>
      <c r="AD145" s="296"/>
      <c r="AE145" s="296"/>
      <c r="AF145" s="272"/>
      <c r="AG145" s="273"/>
      <c r="AH145" s="273"/>
      <c r="AI145" s="273"/>
      <c r="AJ145" s="272"/>
    </row>
    <row r="146" spans="2:36" ht="27.6" x14ac:dyDescent="0.3">
      <c r="B146" s="272"/>
      <c r="C146" s="272"/>
      <c r="D146" s="272"/>
      <c r="E146" s="269"/>
      <c r="F146" s="269"/>
      <c r="G146" s="269"/>
      <c r="H146" s="272"/>
      <c r="I146" s="272"/>
      <c r="J146" s="11" t="s">
        <v>172</v>
      </c>
      <c r="K146" s="7" t="s">
        <v>173</v>
      </c>
      <c r="L146" s="7" t="s">
        <v>171</v>
      </c>
      <c r="M146" s="71">
        <v>1</v>
      </c>
      <c r="N146" s="273"/>
      <c r="O146" s="272"/>
      <c r="P146" s="272"/>
      <c r="Q146" s="272"/>
      <c r="R146" s="297"/>
      <c r="S146" s="297"/>
      <c r="T146" s="283"/>
      <c r="U146" s="283"/>
      <c r="V146" s="281"/>
      <c r="W146" s="281"/>
      <c r="X146" s="281"/>
      <c r="Y146" s="281"/>
      <c r="Z146" s="281"/>
      <c r="AA146" s="281"/>
      <c r="AB146" s="281"/>
      <c r="AC146" s="273"/>
      <c r="AD146" s="296"/>
      <c r="AE146" s="296"/>
      <c r="AF146" s="272"/>
      <c r="AG146" s="273"/>
      <c r="AH146" s="273"/>
      <c r="AI146" s="273"/>
      <c r="AJ146" s="272"/>
    </row>
    <row r="147" spans="2:36" s="38" customFormat="1" ht="95.1" customHeight="1" x14ac:dyDescent="0.3">
      <c r="B147" s="284" t="s">
        <v>1125</v>
      </c>
      <c r="C147" s="284" t="s">
        <v>252</v>
      </c>
      <c r="D147" s="284" t="s">
        <v>67</v>
      </c>
      <c r="E147" s="385" t="s">
        <v>68</v>
      </c>
      <c r="F147" s="385" t="s">
        <v>186</v>
      </c>
      <c r="G147" s="385" t="s">
        <v>202</v>
      </c>
      <c r="H147" s="284" t="s">
        <v>71</v>
      </c>
      <c r="I147" s="284" t="s">
        <v>80</v>
      </c>
      <c r="J147" s="442" t="s">
        <v>263</v>
      </c>
      <c r="K147" s="284" t="s">
        <v>159</v>
      </c>
      <c r="L147" s="284" t="s">
        <v>116</v>
      </c>
      <c r="M147" s="607">
        <v>40</v>
      </c>
      <c r="N147" s="338" t="s">
        <v>160</v>
      </c>
      <c r="O147" s="284" t="s">
        <v>253</v>
      </c>
      <c r="P147" s="284" t="s">
        <v>76</v>
      </c>
      <c r="Q147" s="284" t="s">
        <v>77</v>
      </c>
      <c r="R147" s="287" t="s">
        <v>78</v>
      </c>
      <c r="S147" s="287" t="s">
        <v>161</v>
      </c>
      <c r="T147" s="402">
        <f>V147+Y147</f>
        <v>34500</v>
      </c>
      <c r="U147" s="402" t="s">
        <v>135</v>
      </c>
      <c r="V147" s="379">
        <v>29325</v>
      </c>
      <c r="W147" s="379" t="s">
        <v>80</v>
      </c>
      <c r="X147" s="379" t="s">
        <v>80</v>
      </c>
      <c r="Y147" s="379">
        <v>5175</v>
      </c>
      <c r="Z147" s="379" t="s">
        <v>80</v>
      </c>
      <c r="AA147" s="379" t="s">
        <v>80</v>
      </c>
      <c r="AB147" s="379">
        <v>15500</v>
      </c>
      <c r="AC147" s="338" t="s">
        <v>162</v>
      </c>
      <c r="AD147" s="370" t="s">
        <v>80</v>
      </c>
      <c r="AE147" s="370">
        <f>V147+Y147</f>
        <v>34500</v>
      </c>
      <c r="AF147" s="338" t="s">
        <v>80</v>
      </c>
      <c r="AG147" s="338" t="s">
        <v>34</v>
      </c>
      <c r="AH147" s="338" t="s">
        <v>215</v>
      </c>
      <c r="AI147" s="338" t="s">
        <v>234</v>
      </c>
      <c r="AJ147" s="338"/>
    </row>
    <row r="148" spans="2:36" s="38" customFormat="1" ht="91.2" customHeight="1" x14ac:dyDescent="0.3">
      <c r="B148" s="285"/>
      <c r="C148" s="285"/>
      <c r="D148" s="285"/>
      <c r="E148" s="386"/>
      <c r="F148" s="386"/>
      <c r="G148" s="386"/>
      <c r="H148" s="285"/>
      <c r="I148" s="285"/>
      <c r="J148" s="444"/>
      <c r="K148" s="286"/>
      <c r="L148" s="286"/>
      <c r="M148" s="608"/>
      <c r="N148" s="339"/>
      <c r="O148" s="285"/>
      <c r="P148" s="285"/>
      <c r="Q148" s="285"/>
      <c r="R148" s="288"/>
      <c r="S148" s="288"/>
      <c r="T148" s="403"/>
      <c r="U148" s="403"/>
      <c r="V148" s="381"/>
      <c r="W148" s="381"/>
      <c r="X148" s="381"/>
      <c r="Y148" s="381"/>
      <c r="Z148" s="381"/>
      <c r="AA148" s="381"/>
      <c r="AB148" s="381"/>
      <c r="AC148" s="339"/>
      <c r="AD148" s="377"/>
      <c r="AE148" s="377"/>
      <c r="AF148" s="285"/>
      <c r="AG148" s="339"/>
      <c r="AH148" s="339"/>
      <c r="AI148" s="339"/>
      <c r="AJ148" s="285"/>
    </row>
    <row r="149" spans="2:36" s="38" customFormat="1" ht="91.2" customHeight="1" x14ac:dyDescent="0.3">
      <c r="B149" s="285"/>
      <c r="C149" s="285"/>
      <c r="D149" s="285"/>
      <c r="E149" s="386"/>
      <c r="F149" s="386"/>
      <c r="G149" s="386"/>
      <c r="H149" s="285"/>
      <c r="I149" s="285"/>
      <c r="J149" s="20" t="s">
        <v>163</v>
      </c>
      <c r="K149" s="27" t="s">
        <v>164</v>
      </c>
      <c r="L149" s="27" t="s">
        <v>106</v>
      </c>
      <c r="M149" s="69">
        <v>1</v>
      </c>
      <c r="N149" s="339"/>
      <c r="O149" s="285"/>
      <c r="P149" s="285"/>
      <c r="Q149" s="285"/>
      <c r="R149" s="288"/>
      <c r="S149" s="288"/>
      <c r="T149" s="403"/>
      <c r="U149" s="403"/>
      <c r="V149" s="381"/>
      <c r="W149" s="381"/>
      <c r="X149" s="381"/>
      <c r="Y149" s="381"/>
      <c r="Z149" s="381"/>
      <c r="AA149" s="381"/>
      <c r="AB149" s="381"/>
      <c r="AC149" s="339"/>
      <c r="AD149" s="377"/>
      <c r="AE149" s="377"/>
      <c r="AF149" s="285"/>
      <c r="AG149" s="339"/>
      <c r="AH149" s="339"/>
      <c r="AI149" s="339"/>
      <c r="AJ149" s="285"/>
    </row>
    <row r="150" spans="2:36" s="38" customFormat="1" ht="67.2" customHeight="1" x14ac:dyDescent="0.3">
      <c r="B150" s="286"/>
      <c r="C150" s="286"/>
      <c r="D150" s="286"/>
      <c r="E150" s="387"/>
      <c r="F150" s="387"/>
      <c r="G150" s="387"/>
      <c r="H150" s="286"/>
      <c r="I150" s="286"/>
      <c r="J150" s="20" t="s">
        <v>179</v>
      </c>
      <c r="K150" s="27" t="s">
        <v>180</v>
      </c>
      <c r="L150" s="27" t="s">
        <v>106</v>
      </c>
      <c r="M150" s="69">
        <v>21</v>
      </c>
      <c r="N150" s="340"/>
      <c r="O150" s="286"/>
      <c r="P150" s="286"/>
      <c r="Q150" s="286"/>
      <c r="R150" s="289"/>
      <c r="S150" s="289"/>
      <c r="T150" s="360"/>
      <c r="U150" s="360"/>
      <c r="V150" s="382"/>
      <c r="W150" s="382"/>
      <c r="X150" s="382"/>
      <c r="Y150" s="382"/>
      <c r="Z150" s="382"/>
      <c r="AA150" s="382"/>
      <c r="AB150" s="382"/>
      <c r="AC150" s="340"/>
      <c r="AD150" s="378"/>
      <c r="AE150" s="378"/>
      <c r="AF150" s="286"/>
      <c r="AG150" s="340"/>
      <c r="AH150" s="340"/>
      <c r="AI150" s="340"/>
      <c r="AJ150" s="286"/>
    </row>
    <row r="151" spans="2:36" s="72" customFormat="1" ht="93" customHeight="1" x14ac:dyDescent="0.3">
      <c r="B151" s="284" t="s">
        <v>1126</v>
      </c>
      <c r="C151" s="284" t="s">
        <v>256</v>
      </c>
      <c r="D151" s="284" t="s">
        <v>67</v>
      </c>
      <c r="E151" s="385" t="s">
        <v>68</v>
      </c>
      <c r="F151" s="385" t="s">
        <v>186</v>
      </c>
      <c r="G151" s="385" t="s">
        <v>202</v>
      </c>
      <c r="H151" s="284" t="s">
        <v>71</v>
      </c>
      <c r="I151" s="284" t="s">
        <v>80</v>
      </c>
      <c r="J151" s="20" t="s">
        <v>263</v>
      </c>
      <c r="K151" s="27" t="s">
        <v>159</v>
      </c>
      <c r="L151" s="27" t="s">
        <v>116</v>
      </c>
      <c r="M151" s="69">
        <v>40</v>
      </c>
      <c r="N151" s="338" t="s">
        <v>160</v>
      </c>
      <c r="O151" s="284" t="s">
        <v>243</v>
      </c>
      <c r="P151" s="284" t="s">
        <v>76</v>
      </c>
      <c r="Q151" s="284" t="s">
        <v>77</v>
      </c>
      <c r="R151" s="287" t="s">
        <v>78</v>
      </c>
      <c r="S151" s="287" t="s">
        <v>161</v>
      </c>
      <c r="T151" s="402">
        <f>V151+Y151</f>
        <v>29509.95</v>
      </c>
      <c r="U151" s="402" t="s">
        <v>135</v>
      </c>
      <c r="V151" s="379">
        <v>25083.45</v>
      </c>
      <c r="W151" s="379" t="s">
        <v>80</v>
      </c>
      <c r="X151" s="379" t="s">
        <v>80</v>
      </c>
      <c r="Y151" s="379">
        <v>4426.5</v>
      </c>
      <c r="Z151" s="379" t="s">
        <v>80</v>
      </c>
      <c r="AA151" s="379" t="s">
        <v>80</v>
      </c>
      <c r="AB151" s="379">
        <v>13258.1</v>
      </c>
      <c r="AC151" s="338" t="s">
        <v>162</v>
      </c>
      <c r="AD151" s="370" t="s">
        <v>80</v>
      </c>
      <c r="AE151" s="370">
        <f>V151+Y151</f>
        <v>29509.95</v>
      </c>
      <c r="AF151" s="338" t="s">
        <v>80</v>
      </c>
      <c r="AG151" s="338" t="s">
        <v>34</v>
      </c>
      <c r="AH151" s="338" t="s">
        <v>215</v>
      </c>
      <c r="AI151" s="338" t="s">
        <v>234</v>
      </c>
      <c r="AJ151" s="338"/>
    </row>
    <row r="152" spans="2:36" s="72" customFormat="1" ht="59.1" customHeight="1" x14ac:dyDescent="0.3">
      <c r="B152" s="285"/>
      <c r="C152" s="285"/>
      <c r="D152" s="285"/>
      <c r="E152" s="386"/>
      <c r="F152" s="386"/>
      <c r="G152" s="386"/>
      <c r="H152" s="285"/>
      <c r="I152" s="285"/>
      <c r="J152" s="20" t="s">
        <v>163</v>
      </c>
      <c r="K152" s="27" t="s">
        <v>164</v>
      </c>
      <c r="L152" s="27" t="s">
        <v>106</v>
      </c>
      <c r="M152" s="69">
        <v>1</v>
      </c>
      <c r="N152" s="339"/>
      <c r="O152" s="285"/>
      <c r="P152" s="285"/>
      <c r="Q152" s="285"/>
      <c r="R152" s="288"/>
      <c r="S152" s="288"/>
      <c r="T152" s="403"/>
      <c r="U152" s="403"/>
      <c r="V152" s="381"/>
      <c r="W152" s="381"/>
      <c r="X152" s="381"/>
      <c r="Y152" s="381"/>
      <c r="Z152" s="381"/>
      <c r="AA152" s="381"/>
      <c r="AB152" s="381"/>
      <c r="AC152" s="339"/>
      <c r="AD152" s="377"/>
      <c r="AE152" s="377"/>
      <c r="AF152" s="285"/>
      <c r="AG152" s="339"/>
      <c r="AH152" s="339"/>
      <c r="AI152" s="339"/>
      <c r="AJ152" s="285"/>
    </row>
    <row r="153" spans="2:36" s="72" customFormat="1" ht="121.2" customHeight="1" x14ac:dyDescent="0.3">
      <c r="B153" s="286"/>
      <c r="C153" s="286"/>
      <c r="D153" s="286"/>
      <c r="E153" s="387"/>
      <c r="F153" s="387"/>
      <c r="G153" s="387"/>
      <c r="H153" s="286"/>
      <c r="I153" s="286"/>
      <c r="J153" s="20" t="s">
        <v>179</v>
      </c>
      <c r="K153" s="27" t="s">
        <v>180</v>
      </c>
      <c r="L153" s="27" t="s">
        <v>106</v>
      </c>
      <c r="M153" s="69">
        <v>20</v>
      </c>
      <c r="N153" s="340"/>
      <c r="O153" s="286"/>
      <c r="P153" s="286"/>
      <c r="Q153" s="286"/>
      <c r="R153" s="289"/>
      <c r="S153" s="289"/>
      <c r="T153" s="360"/>
      <c r="U153" s="360"/>
      <c r="V153" s="382"/>
      <c r="W153" s="382"/>
      <c r="X153" s="382"/>
      <c r="Y153" s="382"/>
      <c r="Z153" s="382"/>
      <c r="AA153" s="382"/>
      <c r="AB153" s="382"/>
      <c r="AC153" s="340"/>
      <c r="AD153" s="378"/>
      <c r="AE153" s="378"/>
      <c r="AF153" s="286"/>
      <c r="AG153" s="340"/>
      <c r="AH153" s="340"/>
      <c r="AI153" s="340"/>
      <c r="AJ153" s="286"/>
    </row>
    <row r="154" spans="2:36" s="38" customFormat="1" ht="53.1" customHeight="1" x14ac:dyDescent="0.3">
      <c r="B154" s="223" t="s">
        <v>254</v>
      </c>
      <c r="C154" s="223" t="s">
        <v>251</v>
      </c>
      <c r="D154" s="223" t="s">
        <v>67</v>
      </c>
      <c r="E154" s="247" t="s">
        <v>68</v>
      </c>
      <c r="F154" s="247" t="s">
        <v>184</v>
      </c>
      <c r="G154" s="247" t="s">
        <v>70</v>
      </c>
      <c r="H154" s="223" t="s">
        <v>71</v>
      </c>
      <c r="I154" s="223" t="s">
        <v>80</v>
      </c>
      <c r="J154" s="11" t="s">
        <v>165</v>
      </c>
      <c r="K154" s="7" t="s">
        <v>166</v>
      </c>
      <c r="L154" s="7" t="s">
        <v>167</v>
      </c>
      <c r="M154" s="85">
        <v>2.5</v>
      </c>
      <c r="N154" s="229" t="s">
        <v>160</v>
      </c>
      <c r="O154" s="223" t="s">
        <v>219</v>
      </c>
      <c r="P154" s="223" t="s">
        <v>76</v>
      </c>
      <c r="Q154" s="223" t="s">
        <v>77</v>
      </c>
      <c r="R154" s="250" t="s">
        <v>78</v>
      </c>
      <c r="S154" s="250" t="s">
        <v>161</v>
      </c>
      <c r="T154" s="253">
        <f>V154+Y154</f>
        <v>187250</v>
      </c>
      <c r="U154" s="253" t="s">
        <v>135</v>
      </c>
      <c r="V154" s="256">
        <v>159162.5</v>
      </c>
      <c r="W154" s="256" t="s">
        <v>80</v>
      </c>
      <c r="X154" s="256" t="s">
        <v>80</v>
      </c>
      <c r="Y154" s="256">
        <v>28087.5</v>
      </c>
      <c r="Z154" s="256" t="s">
        <v>80</v>
      </c>
      <c r="AA154" s="256" t="s">
        <v>80</v>
      </c>
      <c r="AB154" s="256">
        <v>84126.81</v>
      </c>
      <c r="AC154" s="229" t="s">
        <v>81</v>
      </c>
      <c r="AD154" s="259" t="s">
        <v>80</v>
      </c>
      <c r="AE154" s="259">
        <f>V154+Y154</f>
        <v>187250</v>
      </c>
      <c r="AF154" s="229" t="s">
        <v>80</v>
      </c>
      <c r="AG154" s="229" t="s">
        <v>34</v>
      </c>
      <c r="AH154" s="229" t="s">
        <v>215</v>
      </c>
      <c r="AI154" s="229" t="s">
        <v>350</v>
      </c>
      <c r="AJ154" s="229"/>
    </row>
    <row r="155" spans="2:36" s="38" customFormat="1" ht="57" customHeight="1" x14ac:dyDescent="0.3">
      <c r="B155" s="224"/>
      <c r="C155" s="224"/>
      <c r="D155" s="224"/>
      <c r="E155" s="248"/>
      <c r="F155" s="248"/>
      <c r="G155" s="248"/>
      <c r="H155" s="224"/>
      <c r="I155" s="224"/>
      <c r="J155" s="11" t="s">
        <v>168</v>
      </c>
      <c r="K155" s="7" t="s">
        <v>169</v>
      </c>
      <c r="L155" s="7" t="s">
        <v>106</v>
      </c>
      <c r="M155" s="71">
        <v>1</v>
      </c>
      <c r="N155" s="230"/>
      <c r="O155" s="224"/>
      <c r="P155" s="224"/>
      <c r="Q155" s="224"/>
      <c r="R155" s="251"/>
      <c r="S155" s="251"/>
      <c r="T155" s="254"/>
      <c r="U155" s="254"/>
      <c r="V155" s="257"/>
      <c r="W155" s="257"/>
      <c r="X155" s="257"/>
      <c r="Y155" s="257"/>
      <c r="Z155" s="257"/>
      <c r="AA155" s="257"/>
      <c r="AB155" s="257"/>
      <c r="AC155" s="230"/>
      <c r="AD155" s="260"/>
      <c r="AE155" s="260"/>
      <c r="AF155" s="224"/>
      <c r="AG155" s="230"/>
      <c r="AH155" s="230"/>
      <c r="AI155" s="230"/>
      <c r="AJ155" s="224"/>
    </row>
    <row r="156" spans="2:36" s="38" customFormat="1" ht="49.2" customHeight="1" x14ac:dyDescent="0.3">
      <c r="B156" s="224"/>
      <c r="C156" s="224"/>
      <c r="D156" s="224"/>
      <c r="E156" s="248"/>
      <c r="F156" s="248"/>
      <c r="G156" s="248"/>
      <c r="H156" s="224"/>
      <c r="I156" s="224"/>
      <c r="J156" s="11" t="s">
        <v>264</v>
      </c>
      <c r="K156" s="7" t="s">
        <v>170</v>
      </c>
      <c r="L156" s="7" t="s">
        <v>171</v>
      </c>
      <c r="M156" s="71">
        <v>1</v>
      </c>
      <c r="N156" s="230"/>
      <c r="O156" s="224"/>
      <c r="P156" s="224"/>
      <c r="Q156" s="224"/>
      <c r="R156" s="251"/>
      <c r="S156" s="251"/>
      <c r="T156" s="254"/>
      <c r="U156" s="254"/>
      <c r="V156" s="257"/>
      <c r="W156" s="257"/>
      <c r="X156" s="257"/>
      <c r="Y156" s="257"/>
      <c r="Z156" s="257"/>
      <c r="AA156" s="257"/>
      <c r="AB156" s="257"/>
      <c r="AC156" s="230"/>
      <c r="AD156" s="260"/>
      <c r="AE156" s="260"/>
      <c r="AF156" s="224"/>
      <c r="AG156" s="230"/>
      <c r="AH156" s="230"/>
      <c r="AI156" s="230"/>
      <c r="AJ156" s="224"/>
    </row>
    <row r="157" spans="2:36" s="38" customFormat="1" ht="44.1" customHeight="1" x14ac:dyDescent="0.3">
      <c r="B157" s="225"/>
      <c r="C157" s="225"/>
      <c r="D157" s="225"/>
      <c r="E157" s="249"/>
      <c r="F157" s="249"/>
      <c r="G157" s="249"/>
      <c r="H157" s="225"/>
      <c r="I157" s="225"/>
      <c r="J157" s="11" t="s">
        <v>172</v>
      </c>
      <c r="K157" s="7" t="s">
        <v>173</v>
      </c>
      <c r="L157" s="7" t="s">
        <v>171</v>
      </c>
      <c r="M157" s="71">
        <v>1</v>
      </c>
      <c r="N157" s="231"/>
      <c r="O157" s="225"/>
      <c r="P157" s="225"/>
      <c r="Q157" s="225"/>
      <c r="R157" s="252"/>
      <c r="S157" s="252"/>
      <c r="T157" s="255"/>
      <c r="U157" s="255"/>
      <c r="V157" s="258"/>
      <c r="W157" s="258"/>
      <c r="X157" s="258"/>
      <c r="Y157" s="258"/>
      <c r="Z157" s="258"/>
      <c r="AA157" s="258"/>
      <c r="AB157" s="258"/>
      <c r="AC157" s="231"/>
      <c r="AD157" s="261"/>
      <c r="AE157" s="261"/>
      <c r="AF157" s="225"/>
      <c r="AG157" s="231"/>
      <c r="AH157" s="231"/>
      <c r="AI157" s="231"/>
      <c r="AJ157" s="225"/>
    </row>
    <row r="158" spans="2:36" s="38" customFormat="1" ht="93" customHeight="1" x14ac:dyDescent="0.3">
      <c r="B158" s="223" t="s">
        <v>255</v>
      </c>
      <c r="C158" s="223" t="s">
        <v>242</v>
      </c>
      <c r="D158" s="223" t="s">
        <v>67</v>
      </c>
      <c r="E158" s="247" t="s">
        <v>68</v>
      </c>
      <c r="F158" s="247" t="s">
        <v>186</v>
      </c>
      <c r="G158" s="247" t="s">
        <v>202</v>
      </c>
      <c r="H158" s="223" t="s">
        <v>71</v>
      </c>
      <c r="I158" s="223" t="s">
        <v>80</v>
      </c>
      <c r="J158" s="11" t="s">
        <v>263</v>
      </c>
      <c r="K158" s="7" t="s">
        <v>159</v>
      </c>
      <c r="L158" s="7" t="s">
        <v>116</v>
      </c>
      <c r="M158" s="71">
        <v>40</v>
      </c>
      <c r="N158" s="229" t="s">
        <v>160</v>
      </c>
      <c r="O158" s="223" t="s">
        <v>243</v>
      </c>
      <c r="P158" s="223" t="s">
        <v>76</v>
      </c>
      <c r="Q158" s="223" t="s">
        <v>77</v>
      </c>
      <c r="R158" s="250" t="s">
        <v>78</v>
      </c>
      <c r="S158" s="250" t="s">
        <v>161</v>
      </c>
      <c r="T158" s="253">
        <f>V158+Y158</f>
        <v>112420</v>
      </c>
      <c r="U158" s="253" t="s">
        <v>135</v>
      </c>
      <c r="V158" s="256">
        <v>95557</v>
      </c>
      <c r="W158" s="256" t="s">
        <v>80</v>
      </c>
      <c r="X158" s="256" t="s">
        <v>80</v>
      </c>
      <c r="Y158" s="256">
        <v>16863</v>
      </c>
      <c r="Z158" s="256" t="s">
        <v>80</v>
      </c>
      <c r="AA158" s="256" t="s">
        <v>80</v>
      </c>
      <c r="AB158" s="256">
        <v>50507.54</v>
      </c>
      <c r="AC158" s="229" t="s">
        <v>162</v>
      </c>
      <c r="AD158" s="259" t="s">
        <v>80</v>
      </c>
      <c r="AE158" s="259">
        <f>V158+Y158</f>
        <v>112420</v>
      </c>
      <c r="AF158" s="229" t="s">
        <v>80</v>
      </c>
      <c r="AG158" s="229" t="s">
        <v>34</v>
      </c>
      <c r="AH158" s="229" t="s">
        <v>302</v>
      </c>
      <c r="AI158" s="229" t="s">
        <v>303</v>
      </c>
      <c r="AJ158" s="229"/>
    </row>
    <row r="159" spans="2:36" s="38" customFormat="1" ht="59.1" customHeight="1" x14ac:dyDescent="0.3">
      <c r="B159" s="224"/>
      <c r="C159" s="224"/>
      <c r="D159" s="224"/>
      <c r="E159" s="248"/>
      <c r="F159" s="248"/>
      <c r="G159" s="248"/>
      <c r="H159" s="224"/>
      <c r="I159" s="224"/>
      <c r="J159" s="11" t="s">
        <v>163</v>
      </c>
      <c r="K159" s="7" t="s">
        <v>164</v>
      </c>
      <c r="L159" s="7" t="s">
        <v>106</v>
      </c>
      <c r="M159" s="71">
        <v>2</v>
      </c>
      <c r="N159" s="230"/>
      <c r="O159" s="224"/>
      <c r="P159" s="224"/>
      <c r="Q159" s="224"/>
      <c r="R159" s="251"/>
      <c r="S159" s="251"/>
      <c r="T159" s="254"/>
      <c r="U159" s="254"/>
      <c r="V159" s="257"/>
      <c r="W159" s="257"/>
      <c r="X159" s="257"/>
      <c r="Y159" s="257"/>
      <c r="Z159" s="257"/>
      <c r="AA159" s="257"/>
      <c r="AB159" s="257"/>
      <c r="AC159" s="230"/>
      <c r="AD159" s="260"/>
      <c r="AE159" s="260"/>
      <c r="AF159" s="224"/>
      <c r="AG159" s="230"/>
      <c r="AH159" s="230"/>
      <c r="AI159" s="230"/>
      <c r="AJ159" s="224"/>
    </row>
    <row r="160" spans="2:36" s="38" customFormat="1" ht="121.2" customHeight="1" x14ac:dyDescent="0.3">
      <c r="B160" s="225"/>
      <c r="C160" s="225"/>
      <c r="D160" s="225"/>
      <c r="E160" s="249"/>
      <c r="F160" s="249"/>
      <c r="G160" s="249"/>
      <c r="H160" s="225"/>
      <c r="I160" s="225"/>
      <c r="J160" s="11" t="s">
        <v>179</v>
      </c>
      <c r="K160" s="7" t="s">
        <v>180</v>
      </c>
      <c r="L160" s="7" t="s">
        <v>106</v>
      </c>
      <c r="M160" s="71">
        <v>65</v>
      </c>
      <c r="N160" s="231"/>
      <c r="O160" s="225"/>
      <c r="P160" s="225"/>
      <c r="Q160" s="225"/>
      <c r="R160" s="252"/>
      <c r="S160" s="252"/>
      <c r="T160" s="255"/>
      <c r="U160" s="255"/>
      <c r="V160" s="258"/>
      <c r="W160" s="258"/>
      <c r="X160" s="258"/>
      <c r="Y160" s="258"/>
      <c r="Z160" s="258"/>
      <c r="AA160" s="258"/>
      <c r="AB160" s="258"/>
      <c r="AC160" s="231"/>
      <c r="AD160" s="261"/>
      <c r="AE160" s="261"/>
      <c r="AF160" s="225"/>
      <c r="AG160" s="231"/>
      <c r="AH160" s="231"/>
      <c r="AI160" s="231"/>
      <c r="AJ160" s="225"/>
    </row>
    <row r="161" spans="2:36" s="38" customFormat="1" ht="93" customHeight="1" x14ac:dyDescent="0.3">
      <c r="B161" s="223" t="s">
        <v>257</v>
      </c>
      <c r="C161" s="223" t="s">
        <v>258</v>
      </c>
      <c r="D161" s="223" t="s">
        <v>67</v>
      </c>
      <c r="E161" s="247" t="s">
        <v>68</v>
      </c>
      <c r="F161" s="247" t="s">
        <v>186</v>
      </c>
      <c r="G161" s="247" t="s">
        <v>202</v>
      </c>
      <c r="H161" s="223" t="s">
        <v>71</v>
      </c>
      <c r="I161" s="223" t="s">
        <v>80</v>
      </c>
      <c r="J161" s="389" t="s">
        <v>263</v>
      </c>
      <c r="K161" s="223" t="s">
        <v>159</v>
      </c>
      <c r="L161" s="223" t="s">
        <v>116</v>
      </c>
      <c r="M161" s="447">
        <v>40</v>
      </c>
      <c r="N161" s="229" t="s">
        <v>160</v>
      </c>
      <c r="O161" s="223" t="s">
        <v>243</v>
      </c>
      <c r="P161" s="223" t="s">
        <v>76</v>
      </c>
      <c r="Q161" s="223" t="s">
        <v>77</v>
      </c>
      <c r="R161" s="250" t="s">
        <v>78</v>
      </c>
      <c r="S161" s="250" t="s">
        <v>161</v>
      </c>
      <c r="T161" s="253">
        <f>V161+Y161</f>
        <v>33460</v>
      </c>
      <c r="U161" s="253" t="s">
        <v>135</v>
      </c>
      <c r="V161" s="256">
        <v>28441</v>
      </c>
      <c r="W161" s="256" t="s">
        <v>80</v>
      </c>
      <c r="X161" s="256" t="s">
        <v>80</v>
      </c>
      <c r="Y161" s="256">
        <v>5019</v>
      </c>
      <c r="Z161" s="256" t="s">
        <v>80</v>
      </c>
      <c r="AA161" s="256" t="s">
        <v>80</v>
      </c>
      <c r="AB161" s="256">
        <v>15032.75</v>
      </c>
      <c r="AC161" s="229" t="s">
        <v>162</v>
      </c>
      <c r="AD161" s="259" t="s">
        <v>80</v>
      </c>
      <c r="AE161" s="259">
        <f>V161+Y161</f>
        <v>33460</v>
      </c>
      <c r="AF161" s="229" t="s">
        <v>80</v>
      </c>
      <c r="AG161" s="229" t="s">
        <v>34</v>
      </c>
      <c r="AH161" s="229" t="s">
        <v>302</v>
      </c>
      <c r="AI161" s="229" t="s">
        <v>303</v>
      </c>
      <c r="AJ161" s="229"/>
    </row>
    <row r="162" spans="2:36" s="38" customFormat="1" ht="59.1" customHeight="1" x14ac:dyDescent="0.3">
      <c r="B162" s="224"/>
      <c r="C162" s="224"/>
      <c r="D162" s="224"/>
      <c r="E162" s="248"/>
      <c r="F162" s="248"/>
      <c r="G162" s="248"/>
      <c r="H162" s="224"/>
      <c r="I162" s="224"/>
      <c r="J162" s="390"/>
      <c r="K162" s="225"/>
      <c r="L162" s="225"/>
      <c r="M162" s="449"/>
      <c r="N162" s="230"/>
      <c r="O162" s="224"/>
      <c r="P162" s="224"/>
      <c r="Q162" s="224"/>
      <c r="R162" s="251"/>
      <c r="S162" s="251"/>
      <c r="T162" s="254"/>
      <c r="U162" s="254"/>
      <c r="V162" s="257"/>
      <c r="W162" s="257"/>
      <c r="X162" s="257"/>
      <c r="Y162" s="257"/>
      <c r="Z162" s="257"/>
      <c r="AA162" s="257"/>
      <c r="AB162" s="257"/>
      <c r="AC162" s="230"/>
      <c r="AD162" s="260"/>
      <c r="AE162" s="260"/>
      <c r="AF162" s="224"/>
      <c r="AG162" s="230"/>
      <c r="AH162" s="230"/>
      <c r="AI162" s="230"/>
      <c r="AJ162" s="224"/>
    </row>
    <row r="163" spans="2:36" s="38" customFormat="1" ht="121.2" customHeight="1" x14ac:dyDescent="0.3">
      <c r="B163" s="225"/>
      <c r="C163" s="225"/>
      <c r="D163" s="225"/>
      <c r="E163" s="249"/>
      <c r="F163" s="249"/>
      <c r="G163" s="249"/>
      <c r="H163" s="225"/>
      <c r="I163" s="225"/>
      <c r="J163" s="11" t="s">
        <v>179</v>
      </c>
      <c r="K163" s="7" t="s">
        <v>180</v>
      </c>
      <c r="L163" s="7" t="s">
        <v>106</v>
      </c>
      <c r="M163" s="71">
        <v>16</v>
      </c>
      <c r="N163" s="231"/>
      <c r="O163" s="225"/>
      <c r="P163" s="225"/>
      <c r="Q163" s="225"/>
      <c r="R163" s="252"/>
      <c r="S163" s="252"/>
      <c r="T163" s="255"/>
      <c r="U163" s="255"/>
      <c r="V163" s="258"/>
      <c r="W163" s="258"/>
      <c r="X163" s="258"/>
      <c r="Y163" s="258"/>
      <c r="Z163" s="258"/>
      <c r="AA163" s="258"/>
      <c r="AB163" s="258"/>
      <c r="AC163" s="231"/>
      <c r="AD163" s="261"/>
      <c r="AE163" s="261"/>
      <c r="AF163" s="225"/>
      <c r="AG163" s="231"/>
      <c r="AH163" s="231"/>
      <c r="AI163" s="231"/>
      <c r="AJ163" s="225"/>
    </row>
    <row r="164" spans="2:36" s="38" customFormat="1" ht="93" customHeight="1" x14ac:dyDescent="0.3">
      <c r="B164" s="284" t="s">
        <v>1127</v>
      </c>
      <c r="C164" s="284" t="s">
        <v>246</v>
      </c>
      <c r="D164" s="284" t="s">
        <v>67</v>
      </c>
      <c r="E164" s="385" t="s">
        <v>68</v>
      </c>
      <c r="F164" s="385" t="s">
        <v>186</v>
      </c>
      <c r="G164" s="385" t="s">
        <v>202</v>
      </c>
      <c r="H164" s="284" t="s">
        <v>71</v>
      </c>
      <c r="I164" s="284" t="s">
        <v>80</v>
      </c>
      <c r="J164" s="442" t="s">
        <v>263</v>
      </c>
      <c r="K164" s="284" t="s">
        <v>159</v>
      </c>
      <c r="L164" s="284" t="s">
        <v>116</v>
      </c>
      <c r="M164" s="607">
        <v>40</v>
      </c>
      <c r="N164" s="338" t="s">
        <v>160</v>
      </c>
      <c r="O164" s="284" t="s">
        <v>243</v>
      </c>
      <c r="P164" s="284" t="s">
        <v>76</v>
      </c>
      <c r="Q164" s="284" t="s">
        <v>77</v>
      </c>
      <c r="R164" s="287" t="s">
        <v>78</v>
      </c>
      <c r="S164" s="287" t="s">
        <v>161</v>
      </c>
      <c r="T164" s="402">
        <f>V164+Y164</f>
        <v>29700</v>
      </c>
      <c r="U164" s="402">
        <f>T164</f>
        <v>29700</v>
      </c>
      <c r="V164" s="379">
        <v>25245</v>
      </c>
      <c r="W164" s="379" t="s">
        <v>80</v>
      </c>
      <c r="X164" s="379" t="s">
        <v>80</v>
      </c>
      <c r="Y164" s="379">
        <v>4455</v>
      </c>
      <c r="Z164" s="379" t="s">
        <v>80</v>
      </c>
      <c r="AA164" s="379" t="s">
        <v>80</v>
      </c>
      <c r="AB164" s="379">
        <v>13343.48</v>
      </c>
      <c r="AC164" s="338" t="s">
        <v>162</v>
      </c>
      <c r="AD164" s="370" t="s">
        <v>80</v>
      </c>
      <c r="AE164" s="370">
        <f>V164+Y164</f>
        <v>29700</v>
      </c>
      <c r="AF164" s="338" t="s">
        <v>80</v>
      </c>
      <c r="AG164" s="338" t="s">
        <v>34</v>
      </c>
      <c r="AH164" s="338" t="s">
        <v>231</v>
      </c>
      <c r="AI164" s="338" t="s">
        <v>216</v>
      </c>
      <c r="AJ164" s="338"/>
    </row>
    <row r="165" spans="2:36" s="38" customFormat="1" ht="59.1" customHeight="1" x14ac:dyDescent="0.3">
      <c r="B165" s="285"/>
      <c r="C165" s="285"/>
      <c r="D165" s="285"/>
      <c r="E165" s="386"/>
      <c r="F165" s="386"/>
      <c r="G165" s="386"/>
      <c r="H165" s="285"/>
      <c r="I165" s="285"/>
      <c r="J165" s="444"/>
      <c r="K165" s="286"/>
      <c r="L165" s="286"/>
      <c r="M165" s="608"/>
      <c r="N165" s="339"/>
      <c r="O165" s="285"/>
      <c r="P165" s="285"/>
      <c r="Q165" s="285"/>
      <c r="R165" s="288"/>
      <c r="S165" s="288"/>
      <c r="T165" s="403"/>
      <c r="U165" s="403"/>
      <c r="V165" s="381"/>
      <c r="W165" s="381"/>
      <c r="X165" s="381"/>
      <c r="Y165" s="381"/>
      <c r="Z165" s="381"/>
      <c r="AA165" s="381"/>
      <c r="AB165" s="381"/>
      <c r="AC165" s="339"/>
      <c r="AD165" s="377"/>
      <c r="AE165" s="377"/>
      <c r="AF165" s="285"/>
      <c r="AG165" s="339"/>
      <c r="AH165" s="339"/>
      <c r="AI165" s="339"/>
      <c r="AJ165" s="285"/>
    </row>
    <row r="166" spans="2:36" s="38" customFormat="1" ht="121.2" customHeight="1" x14ac:dyDescent="0.3">
      <c r="B166" s="286"/>
      <c r="C166" s="286"/>
      <c r="D166" s="286"/>
      <c r="E166" s="387"/>
      <c r="F166" s="387"/>
      <c r="G166" s="387"/>
      <c r="H166" s="286"/>
      <c r="I166" s="286"/>
      <c r="J166" s="20" t="s">
        <v>179</v>
      </c>
      <c r="K166" s="27" t="s">
        <v>180</v>
      </c>
      <c r="L166" s="27" t="s">
        <v>106</v>
      </c>
      <c r="M166" s="69">
        <v>13</v>
      </c>
      <c r="N166" s="340"/>
      <c r="O166" s="286"/>
      <c r="P166" s="286"/>
      <c r="Q166" s="286"/>
      <c r="R166" s="289"/>
      <c r="S166" s="289"/>
      <c r="T166" s="360"/>
      <c r="U166" s="360"/>
      <c r="V166" s="382"/>
      <c r="W166" s="382"/>
      <c r="X166" s="382"/>
      <c r="Y166" s="382"/>
      <c r="Z166" s="382"/>
      <c r="AA166" s="382"/>
      <c r="AB166" s="382"/>
      <c r="AC166" s="340"/>
      <c r="AD166" s="378"/>
      <c r="AE166" s="378"/>
      <c r="AF166" s="286"/>
      <c r="AG166" s="340"/>
      <c r="AH166" s="340"/>
      <c r="AI166" s="340"/>
      <c r="AJ166" s="286"/>
    </row>
    <row r="167" spans="2:36" s="38" customFormat="1" ht="215.1" customHeight="1" x14ac:dyDescent="0.3">
      <c r="B167" s="14" t="s">
        <v>259</v>
      </c>
      <c r="C167" s="14" t="s">
        <v>260</v>
      </c>
      <c r="D167" s="14" t="s">
        <v>67</v>
      </c>
      <c r="E167" s="33" t="s">
        <v>68</v>
      </c>
      <c r="F167" s="33" t="s">
        <v>186</v>
      </c>
      <c r="G167" s="33" t="s">
        <v>202</v>
      </c>
      <c r="H167" s="14" t="s">
        <v>71</v>
      </c>
      <c r="I167" s="14" t="s">
        <v>80</v>
      </c>
      <c r="J167" s="11" t="s">
        <v>179</v>
      </c>
      <c r="K167" s="7" t="s">
        <v>180</v>
      </c>
      <c r="L167" s="7" t="s">
        <v>106</v>
      </c>
      <c r="M167" s="71">
        <v>5</v>
      </c>
      <c r="N167" s="15" t="s">
        <v>160</v>
      </c>
      <c r="O167" s="14" t="s">
        <v>243</v>
      </c>
      <c r="P167" s="14" t="s">
        <v>76</v>
      </c>
      <c r="Q167" s="14" t="s">
        <v>77</v>
      </c>
      <c r="R167" s="160" t="s">
        <v>78</v>
      </c>
      <c r="S167" s="160" t="s">
        <v>161</v>
      </c>
      <c r="T167" s="161">
        <f>V167+Y167</f>
        <v>64200</v>
      </c>
      <c r="U167" s="161" t="s">
        <v>135</v>
      </c>
      <c r="V167" s="19">
        <v>54570</v>
      </c>
      <c r="W167" s="19" t="s">
        <v>80</v>
      </c>
      <c r="X167" s="19" t="s">
        <v>80</v>
      </c>
      <c r="Y167" s="19">
        <v>9630</v>
      </c>
      <c r="Z167" s="19" t="s">
        <v>80</v>
      </c>
      <c r="AA167" s="19" t="s">
        <v>80</v>
      </c>
      <c r="AB167" s="19">
        <v>28843.48</v>
      </c>
      <c r="AC167" s="15" t="s">
        <v>162</v>
      </c>
      <c r="AD167" s="37" t="s">
        <v>80</v>
      </c>
      <c r="AE167" s="37">
        <f>V167+Y167</f>
        <v>64200</v>
      </c>
      <c r="AF167" s="15" t="s">
        <v>80</v>
      </c>
      <c r="AG167" s="15" t="s">
        <v>34</v>
      </c>
      <c r="AH167" s="15" t="s">
        <v>302</v>
      </c>
      <c r="AI167" s="15" t="s">
        <v>303</v>
      </c>
      <c r="AJ167" s="15"/>
    </row>
    <row r="168" spans="2:36" s="38" customFormat="1" ht="125.7" customHeight="1" x14ac:dyDescent="0.3">
      <c r="B168" s="223" t="s">
        <v>1060</v>
      </c>
      <c r="C168" s="223" t="s">
        <v>246</v>
      </c>
      <c r="D168" s="223" t="s">
        <v>67</v>
      </c>
      <c r="E168" s="247" t="s">
        <v>68</v>
      </c>
      <c r="F168" s="247" t="s">
        <v>186</v>
      </c>
      <c r="G168" s="247" t="s">
        <v>202</v>
      </c>
      <c r="H168" s="223" t="s">
        <v>71</v>
      </c>
      <c r="I168" s="223" t="s">
        <v>80</v>
      </c>
      <c r="J168" s="11" t="s">
        <v>263</v>
      </c>
      <c r="K168" s="7" t="s">
        <v>159</v>
      </c>
      <c r="L168" s="7" t="s">
        <v>116</v>
      </c>
      <c r="M168" s="71">
        <v>40</v>
      </c>
      <c r="N168" s="229" t="s">
        <v>160</v>
      </c>
      <c r="O168" s="223" t="s">
        <v>210</v>
      </c>
      <c r="P168" s="223" t="s">
        <v>76</v>
      </c>
      <c r="Q168" s="223" t="s">
        <v>77</v>
      </c>
      <c r="R168" s="250" t="s">
        <v>78</v>
      </c>
      <c r="S168" s="250" t="s">
        <v>161</v>
      </c>
      <c r="T168" s="253">
        <f>V168+Y168</f>
        <v>64200</v>
      </c>
      <c r="U168" s="253" t="s">
        <v>135</v>
      </c>
      <c r="V168" s="256">
        <v>54570</v>
      </c>
      <c r="W168" s="256" t="s">
        <v>80</v>
      </c>
      <c r="X168" s="256" t="s">
        <v>80</v>
      </c>
      <c r="Y168" s="256">
        <v>9630</v>
      </c>
      <c r="Z168" s="256" t="s">
        <v>80</v>
      </c>
      <c r="AA168" s="256" t="s">
        <v>80</v>
      </c>
      <c r="AB168" s="256">
        <v>28843.48</v>
      </c>
      <c r="AC168" s="229" t="s">
        <v>162</v>
      </c>
      <c r="AD168" s="259" t="s">
        <v>80</v>
      </c>
      <c r="AE168" s="259">
        <f>V168+Y168</f>
        <v>64200</v>
      </c>
      <c r="AF168" s="229" t="s">
        <v>80</v>
      </c>
      <c r="AG168" s="229" t="s">
        <v>34</v>
      </c>
      <c r="AH168" s="229" t="s">
        <v>1061</v>
      </c>
      <c r="AI168" s="229" t="s">
        <v>303</v>
      </c>
      <c r="AJ168" s="229"/>
    </row>
    <row r="169" spans="2:36" s="38" customFormat="1" ht="80.25" customHeight="1" x14ac:dyDescent="0.3">
      <c r="B169" s="225"/>
      <c r="C169" s="225"/>
      <c r="D169" s="225"/>
      <c r="E169" s="249"/>
      <c r="F169" s="249"/>
      <c r="G169" s="249"/>
      <c r="H169" s="225"/>
      <c r="I169" s="225"/>
      <c r="J169" s="11" t="s">
        <v>179</v>
      </c>
      <c r="K169" s="7" t="s">
        <v>180</v>
      </c>
      <c r="L169" s="7" t="s">
        <v>106</v>
      </c>
      <c r="M169" s="71">
        <v>30</v>
      </c>
      <c r="N169" s="231"/>
      <c r="O169" s="225"/>
      <c r="P169" s="225"/>
      <c r="Q169" s="225"/>
      <c r="R169" s="252"/>
      <c r="S169" s="252"/>
      <c r="T169" s="255"/>
      <c r="U169" s="255"/>
      <c r="V169" s="258"/>
      <c r="W169" s="258"/>
      <c r="X169" s="258"/>
      <c r="Y169" s="258"/>
      <c r="Z169" s="258"/>
      <c r="AA169" s="258"/>
      <c r="AB169" s="258"/>
      <c r="AC169" s="231"/>
      <c r="AD169" s="261"/>
      <c r="AE169" s="261"/>
      <c r="AF169" s="225"/>
      <c r="AG169" s="231"/>
      <c r="AH169" s="231"/>
      <c r="AI169" s="231"/>
      <c r="AJ169" s="225"/>
    </row>
    <row r="170" spans="2:36" s="38" customFormat="1" ht="93" customHeight="1" x14ac:dyDescent="0.3">
      <c r="B170" s="14" t="s">
        <v>1062</v>
      </c>
      <c r="C170" s="223" t="s">
        <v>1063</v>
      </c>
      <c r="D170" s="223" t="s">
        <v>67</v>
      </c>
      <c r="E170" s="223" t="s">
        <v>68</v>
      </c>
      <c r="F170" s="223" t="s">
        <v>186</v>
      </c>
      <c r="G170" s="223" t="s">
        <v>202</v>
      </c>
      <c r="H170" s="223" t="s">
        <v>71</v>
      </c>
      <c r="I170" s="223" t="s">
        <v>80</v>
      </c>
      <c r="J170" s="389" t="s">
        <v>263</v>
      </c>
      <c r="K170" s="223" t="s">
        <v>159</v>
      </c>
      <c r="L170" s="223" t="s">
        <v>116</v>
      </c>
      <c r="M170" s="447">
        <v>40</v>
      </c>
      <c r="N170" s="229" t="s">
        <v>160</v>
      </c>
      <c r="O170" s="223" t="s">
        <v>243</v>
      </c>
      <c r="P170" s="223" t="s">
        <v>76</v>
      </c>
      <c r="Q170" s="223" t="s">
        <v>77</v>
      </c>
      <c r="R170" s="250" t="s">
        <v>78</v>
      </c>
      <c r="S170" s="250" t="s">
        <v>161</v>
      </c>
      <c r="T170" s="253">
        <f>V170+Y170</f>
        <v>29509.95</v>
      </c>
      <c r="U170" s="253" t="s">
        <v>135</v>
      </c>
      <c r="V170" s="256">
        <v>25083.45</v>
      </c>
      <c r="W170" s="256" t="s">
        <v>80</v>
      </c>
      <c r="X170" s="256" t="s">
        <v>80</v>
      </c>
      <c r="Y170" s="256">
        <v>4426.5</v>
      </c>
      <c r="Z170" s="256" t="s">
        <v>80</v>
      </c>
      <c r="AA170" s="256" t="s">
        <v>80</v>
      </c>
      <c r="AB170" s="256">
        <v>13258.1</v>
      </c>
      <c r="AC170" s="229" t="s">
        <v>162</v>
      </c>
      <c r="AD170" s="259" t="s">
        <v>80</v>
      </c>
      <c r="AE170" s="259">
        <f>V170+Y170</f>
        <v>29509.95</v>
      </c>
      <c r="AF170" s="229" t="s">
        <v>80</v>
      </c>
      <c r="AG170" s="229" t="s">
        <v>34</v>
      </c>
      <c r="AH170" s="229" t="s">
        <v>303</v>
      </c>
      <c r="AI170" s="229" t="s">
        <v>306</v>
      </c>
      <c r="AJ170" s="229"/>
    </row>
    <row r="171" spans="2:36" s="38" customFormat="1" ht="18.600000000000001" customHeight="1" x14ac:dyDescent="0.3">
      <c r="B171" s="86"/>
      <c r="C171" s="224"/>
      <c r="D171" s="224"/>
      <c r="E171" s="224"/>
      <c r="F171" s="224"/>
      <c r="G171" s="224"/>
      <c r="H171" s="224"/>
      <c r="I171" s="224"/>
      <c r="J171" s="390"/>
      <c r="K171" s="225"/>
      <c r="L171" s="225"/>
      <c r="M171" s="449"/>
      <c r="N171" s="230"/>
      <c r="O171" s="224"/>
      <c r="P171" s="224"/>
      <c r="Q171" s="224"/>
      <c r="R171" s="251"/>
      <c r="S171" s="251"/>
      <c r="T171" s="254"/>
      <c r="U171" s="254"/>
      <c r="V171" s="257"/>
      <c r="W171" s="257"/>
      <c r="X171" s="257"/>
      <c r="Y171" s="257"/>
      <c r="Z171" s="257"/>
      <c r="AA171" s="257"/>
      <c r="AB171" s="257"/>
      <c r="AC171" s="230"/>
      <c r="AD171" s="260"/>
      <c r="AE171" s="260"/>
      <c r="AF171" s="230"/>
      <c r="AG171" s="230"/>
      <c r="AH171" s="230"/>
      <c r="AI171" s="230"/>
      <c r="AJ171" s="230"/>
    </row>
    <row r="172" spans="2:36" s="38" customFormat="1" ht="51" customHeight="1" x14ac:dyDescent="0.3">
      <c r="B172" s="224"/>
      <c r="C172" s="224"/>
      <c r="D172" s="224"/>
      <c r="E172" s="224"/>
      <c r="F172" s="224"/>
      <c r="G172" s="224"/>
      <c r="H172" s="224"/>
      <c r="I172" s="224"/>
      <c r="J172" s="11" t="s">
        <v>179</v>
      </c>
      <c r="K172" s="7" t="s">
        <v>180</v>
      </c>
      <c r="L172" s="7" t="s">
        <v>106</v>
      </c>
      <c r="M172" s="71">
        <v>20</v>
      </c>
      <c r="N172" s="230"/>
      <c r="O172" s="224"/>
      <c r="P172" s="224"/>
      <c r="Q172" s="224"/>
      <c r="R172" s="251"/>
      <c r="S172" s="251"/>
      <c r="T172" s="254"/>
      <c r="U172" s="254"/>
      <c r="V172" s="257"/>
      <c r="W172" s="257"/>
      <c r="X172" s="257"/>
      <c r="Y172" s="257"/>
      <c r="Z172" s="257"/>
      <c r="AA172" s="257"/>
      <c r="AB172" s="257"/>
      <c r="AC172" s="230"/>
      <c r="AD172" s="260"/>
      <c r="AE172" s="260"/>
      <c r="AF172" s="230"/>
      <c r="AG172" s="230"/>
      <c r="AH172" s="230"/>
      <c r="AI172" s="230"/>
      <c r="AJ172" s="230"/>
    </row>
    <row r="173" spans="2:36" s="38" customFormat="1" ht="50.7" customHeight="1" x14ac:dyDescent="0.3">
      <c r="B173" s="225"/>
      <c r="C173" s="225"/>
      <c r="D173" s="225"/>
      <c r="E173" s="225"/>
      <c r="F173" s="225"/>
      <c r="G173" s="225"/>
      <c r="H173" s="225"/>
      <c r="I173" s="225"/>
      <c r="J173" s="11" t="s">
        <v>163</v>
      </c>
      <c r="K173" s="11" t="s">
        <v>164</v>
      </c>
      <c r="L173" s="7" t="s">
        <v>106</v>
      </c>
      <c r="M173" s="71">
        <v>1</v>
      </c>
      <c r="N173" s="231"/>
      <c r="O173" s="225"/>
      <c r="P173" s="225"/>
      <c r="Q173" s="225"/>
      <c r="R173" s="252"/>
      <c r="S173" s="252"/>
      <c r="T173" s="255"/>
      <c r="U173" s="255"/>
      <c r="V173" s="258"/>
      <c r="W173" s="258"/>
      <c r="X173" s="258"/>
      <c r="Y173" s="258"/>
      <c r="Z173" s="258"/>
      <c r="AA173" s="258"/>
      <c r="AB173" s="258"/>
      <c r="AC173" s="231"/>
      <c r="AD173" s="261"/>
      <c r="AE173" s="261"/>
      <c r="AF173" s="231"/>
      <c r="AG173" s="231"/>
      <c r="AH173" s="231"/>
      <c r="AI173" s="231"/>
      <c r="AJ173" s="231"/>
    </row>
    <row r="174" spans="2:36" s="38" customFormat="1" ht="53.1" customHeight="1" x14ac:dyDescent="0.3">
      <c r="B174" s="223" t="s">
        <v>1282</v>
      </c>
      <c r="C174" s="223" t="s">
        <v>251</v>
      </c>
      <c r="D174" s="223" t="s">
        <v>67</v>
      </c>
      <c r="E174" s="247" t="s">
        <v>68</v>
      </c>
      <c r="F174" s="247" t="s">
        <v>184</v>
      </c>
      <c r="G174" s="247" t="s">
        <v>70</v>
      </c>
      <c r="H174" s="223" t="s">
        <v>71</v>
      </c>
      <c r="I174" s="223" t="s">
        <v>80</v>
      </c>
      <c r="J174" s="11" t="s">
        <v>165</v>
      </c>
      <c r="K174" s="7" t="s">
        <v>166</v>
      </c>
      <c r="L174" s="7" t="s">
        <v>167</v>
      </c>
      <c r="M174" s="71">
        <v>1</v>
      </c>
      <c r="N174" s="229" t="s">
        <v>160</v>
      </c>
      <c r="O174" s="223" t="s">
        <v>219</v>
      </c>
      <c r="P174" s="223" t="s">
        <v>76</v>
      </c>
      <c r="Q174" s="223" t="s">
        <v>77</v>
      </c>
      <c r="R174" s="250" t="s">
        <v>78</v>
      </c>
      <c r="S174" s="250" t="s">
        <v>161</v>
      </c>
      <c r="T174" s="253">
        <f>V174+Y174</f>
        <v>74900</v>
      </c>
      <c r="U174" s="253" t="s">
        <v>135</v>
      </c>
      <c r="V174" s="256">
        <v>63665</v>
      </c>
      <c r="W174" s="256" t="s">
        <v>80</v>
      </c>
      <c r="X174" s="256" t="s">
        <v>80</v>
      </c>
      <c r="Y174" s="256">
        <v>11235</v>
      </c>
      <c r="Z174" s="256" t="s">
        <v>80</v>
      </c>
      <c r="AA174" s="256" t="s">
        <v>80</v>
      </c>
      <c r="AB174" s="256">
        <v>33650.730000000003</v>
      </c>
      <c r="AC174" s="229" t="s">
        <v>81</v>
      </c>
      <c r="AD174" s="259" t="s">
        <v>80</v>
      </c>
      <c r="AE174" s="259">
        <f>V174+Y174</f>
        <v>74900</v>
      </c>
      <c r="AF174" s="229" t="s">
        <v>80</v>
      </c>
      <c r="AG174" s="229" t="s">
        <v>34</v>
      </c>
      <c r="AH174" s="229" t="s">
        <v>288</v>
      </c>
      <c r="AI174" s="229" t="s">
        <v>463</v>
      </c>
      <c r="AJ174" s="229"/>
    </row>
    <row r="175" spans="2:36" s="38" customFormat="1" ht="57" customHeight="1" x14ac:dyDescent="0.3">
      <c r="B175" s="224"/>
      <c r="C175" s="224"/>
      <c r="D175" s="224"/>
      <c r="E175" s="248"/>
      <c r="F175" s="248"/>
      <c r="G175" s="248"/>
      <c r="H175" s="224"/>
      <c r="I175" s="224"/>
      <c r="J175" s="11" t="s">
        <v>168</v>
      </c>
      <c r="K175" s="7" t="s">
        <v>169</v>
      </c>
      <c r="L175" s="7" t="s">
        <v>106</v>
      </c>
      <c r="M175" s="71">
        <v>1</v>
      </c>
      <c r="N175" s="230"/>
      <c r="O175" s="224"/>
      <c r="P175" s="224"/>
      <c r="Q175" s="224"/>
      <c r="R175" s="251"/>
      <c r="S175" s="251"/>
      <c r="T175" s="254"/>
      <c r="U175" s="254"/>
      <c r="V175" s="257"/>
      <c r="W175" s="257"/>
      <c r="X175" s="257"/>
      <c r="Y175" s="257"/>
      <c r="Z175" s="257"/>
      <c r="AA175" s="257"/>
      <c r="AB175" s="257"/>
      <c r="AC175" s="230"/>
      <c r="AD175" s="260"/>
      <c r="AE175" s="260"/>
      <c r="AF175" s="224"/>
      <c r="AG175" s="230"/>
      <c r="AH175" s="230"/>
      <c r="AI175" s="230"/>
      <c r="AJ175" s="224"/>
    </row>
    <row r="176" spans="2:36" s="38" customFormat="1" ht="49.2" customHeight="1" x14ac:dyDescent="0.3">
      <c r="B176" s="224"/>
      <c r="C176" s="224"/>
      <c r="D176" s="224"/>
      <c r="E176" s="248"/>
      <c r="F176" s="248"/>
      <c r="G176" s="248"/>
      <c r="H176" s="224"/>
      <c r="I176" s="224"/>
      <c r="J176" s="11" t="s">
        <v>264</v>
      </c>
      <c r="K176" s="7" t="s">
        <v>170</v>
      </c>
      <c r="L176" s="7" t="s">
        <v>171</v>
      </c>
      <c r="M176" s="71">
        <v>1</v>
      </c>
      <c r="N176" s="230"/>
      <c r="O176" s="224"/>
      <c r="P176" s="224"/>
      <c r="Q176" s="224"/>
      <c r="R176" s="251"/>
      <c r="S176" s="251"/>
      <c r="T176" s="254"/>
      <c r="U176" s="254"/>
      <c r="V176" s="257"/>
      <c r="W176" s="257"/>
      <c r="X176" s="257"/>
      <c r="Y176" s="257"/>
      <c r="Z176" s="257"/>
      <c r="AA176" s="257"/>
      <c r="AB176" s="257"/>
      <c r="AC176" s="230"/>
      <c r="AD176" s="260"/>
      <c r="AE176" s="260"/>
      <c r="AF176" s="224"/>
      <c r="AG176" s="230"/>
      <c r="AH176" s="230"/>
      <c r="AI176" s="230"/>
      <c r="AJ176" s="224"/>
    </row>
    <row r="177" spans="2:36" s="38" customFormat="1" ht="44.1" customHeight="1" x14ac:dyDescent="0.3">
      <c r="B177" s="225"/>
      <c r="C177" s="225"/>
      <c r="D177" s="225"/>
      <c r="E177" s="249"/>
      <c r="F177" s="249"/>
      <c r="G177" s="249"/>
      <c r="H177" s="225"/>
      <c r="I177" s="225"/>
      <c r="J177" s="11" t="s">
        <v>172</v>
      </c>
      <c r="K177" s="7" t="s">
        <v>173</v>
      </c>
      <c r="L177" s="7" t="s">
        <v>171</v>
      </c>
      <c r="M177" s="71">
        <v>1</v>
      </c>
      <c r="N177" s="231"/>
      <c r="O177" s="225"/>
      <c r="P177" s="225"/>
      <c r="Q177" s="225"/>
      <c r="R177" s="252"/>
      <c r="S177" s="252"/>
      <c r="T177" s="255"/>
      <c r="U177" s="255"/>
      <c r="V177" s="258"/>
      <c r="W177" s="258"/>
      <c r="X177" s="258"/>
      <c r="Y177" s="258"/>
      <c r="Z177" s="258"/>
      <c r="AA177" s="258"/>
      <c r="AB177" s="258"/>
      <c r="AC177" s="231"/>
      <c r="AD177" s="261"/>
      <c r="AE177" s="261"/>
      <c r="AF177" s="225"/>
      <c r="AG177" s="231"/>
      <c r="AH177" s="231"/>
      <c r="AI177" s="231"/>
      <c r="AJ177" s="225"/>
    </row>
    <row r="178" spans="2:36" s="38" customFormat="1" ht="132" customHeight="1" x14ac:dyDescent="0.3">
      <c r="B178" s="272" t="s">
        <v>200</v>
      </c>
      <c r="C178" s="272" t="s">
        <v>201</v>
      </c>
      <c r="D178" s="272" t="s">
        <v>158</v>
      </c>
      <c r="E178" s="269" t="s">
        <v>68</v>
      </c>
      <c r="F178" s="269" t="s">
        <v>186</v>
      </c>
      <c r="G178" s="269" t="s">
        <v>202</v>
      </c>
      <c r="H178" s="272" t="s">
        <v>71</v>
      </c>
      <c r="I178" s="272" t="s">
        <v>80</v>
      </c>
      <c r="J178" s="11" t="s">
        <v>263</v>
      </c>
      <c r="K178" s="7" t="s">
        <v>159</v>
      </c>
      <c r="L178" s="7" t="s">
        <v>116</v>
      </c>
      <c r="M178" s="7">
        <v>40</v>
      </c>
      <c r="N178" s="273" t="s">
        <v>160</v>
      </c>
      <c r="O178" s="272" t="s">
        <v>203</v>
      </c>
      <c r="P178" s="272" t="s">
        <v>76</v>
      </c>
      <c r="Q178" s="272" t="s">
        <v>77</v>
      </c>
      <c r="R178" s="297" t="s">
        <v>78</v>
      </c>
      <c r="S178" s="297" t="s">
        <v>161</v>
      </c>
      <c r="T178" s="283">
        <f>V178+Y178</f>
        <v>165600</v>
      </c>
      <c r="U178" s="283" t="s">
        <v>80</v>
      </c>
      <c r="V178" s="256">
        <v>140760</v>
      </c>
      <c r="W178" s="281" t="s">
        <v>80</v>
      </c>
      <c r="X178" s="281" t="s">
        <v>80</v>
      </c>
      <c r="Y178" s="281">
        <v>24840</v>
      </c>
      <c r="Z178" s="281" t="s">
        <v>135</v>
      </c>
      <c r="AA178" s="281" t="s">
        <v>80</v>
      </c>
      <c r="AB178" s="281">
        <v>74400</v>
      </c>
      <c r="AC178" s="273" t="s">
        <v>204</v>
      </c>
      <c r="AD178" s="296" t="s">
        <v>80</v>
      </c>
      <c r="AE178" s="296">
        <f>V178+Y178</f>
        <v>165600</v>
      </c>
      <c r="AF178" s="273" t="s">
        <v>80</v>
      </c>
      <c r="AG178" s="273" t="s">
        <v>34</v>
      </c>
      <c r="AH178" s="273" t="s">
        <v>212</v>
      </c>
      <c r="AI178" s="273" t="s">
        <v>213</v>
      </c>
      <c r="AJ178" s="273"/>
    </row>
    <row r="179" spans="2:36" s="38" customFormat="1" ht="86.1" customHeight="1" x14ac:dyDescent="0.3">
      <c r="B179" s="272"/>
      <c r="C179" s="272"/>
      <c r="D179" s="272"/>
      <c r="E179" s="269"/>
      <c r="F179" s="269"/>
      <c r="G179" s="269"/>
      <c r="H179" s="272"/>
      <c r="I179" s="272"/>
      <c r="J179" s="11" t="s">
        <v>163</v>
      </c>
      <c r="K179" s="7" t="s">
        <v>164</v>
      </c>
      <c r="L179" s="7" t="s">
        <v>106</v>
      </c>
      <c r="M179" s="7">
        <v>1</v>
      </c>
      <c r="N179" s="273"/>
      <c r="O179" s="272"/>
      <c r="P179" s="272"/>
      <c r="Q179" s="272"/>
      <c r="R179" s="297"/>
      <c r="S179" s="297"/>
      <c r="T179" s="283"/>
      <c r="U179" s="283"/>
      <c r="V179" s="257"/>
      <c r="W179" s="281"/>
      <c r="X179" s="281"/>
      <c r="Y179" s="281"/>
      <c r="Z179" s="281"/>
      <c r="AA179" s="281"/>
      <c r="AB179" s="281"/>
      <c r="AC179" s="273"/>
      <c r="AD179" s="296"/>
      <c r="AE179" s="296"/>
      <c r="AF179" s="272"/>
      <c r="AG179" s="273"/>
      <c r="AH179" s="273"/>
      <c r="AI179" s="273"/>
      <c r="AJ179" s="272"/>
    </row>
    <row r="180" spans="2:36" s="38" customFormat="1" ht="59.1" customHeight="1" x14ac:dyDescent="0.3">
      <c r="B180" s="272"/>
      <c r="C180" s="272"/>
      <c r="D180" s="272"/>
      <c r="E180" s="269"/>
      <c r="F180" s="269"/>
      <c r="G180" s="269"/>
      <c r="H180" s="272"/>
      <c r="I180" s="272"/>
      <c r="J180" s="11" t="s">
        <v>179</v>
      </c>
      <c r="K180" s="7" t="s">
        <v>180</v>
      </c>
      <c r="L180" s="7" t="s">
        <v>106</v>
      </c>
      <c r="M180" s="71">
        <v>104</v>
      </c>
      <c r="N180" s="273"/>
      <c r="O180" s="272"/>
      <c r="P180" s="272"/>
      <c r="Q180" s="272"/>
      <c r="R180" s="297"/>
      <c r="S180" s="297"/>
      <c r="T180" s="283"/>
      <c r="U180" s="283"/>
      <c r="V180" s="258"/>
      <c r="W180" s="281"/>
      <c r="X180" s="281"/>
      <c r="Y180" s="281"/>
      <c r="Z180" s="281"/>
      <c r="AA180" s="281"/>
      <c r="AB180" s="281"/>
      <c r="AC180" s="273"/>
      <c r="AD180" s="296"/>
      <c r="AE180" s="296"/>
      <c r="AF180" s="272"/>
      <c r="AG180" s="273"/>
      <c r="AH180" s="273"/>
      <c r="AI180" s="273"/>
      <c r="AJ180" s="272"/>
    </row>
    <row r="181" spans="2:36" s="38" customFormat="1" ht="104.1" customHeight="1" x14ac:dyDescent="0.3">
      <c r="B181" s="300" t="s">
        <v>1111</v>
      </c>
      <c r="C181" s="300" t="s">
        <v>206</v>
      </c>
      <c r="D181" s="300" t="s">
        <v>158</v>
      </c>
      <c r="E181" s="317" t="s">
        <v>68</v>
      </c>
      <c r="F181" s="317" t="s">
        <v>186</v>
      </c>
      <c r="G181" s="317" t="s">
        <v>202</v>
      </c>
      <c r="H181" s="284" t="s">
        <v>71</v>
      </c>
      <c r="I181" s="300" t="s">
        <v>80</v>
      </c>
      <c r="J181" s="20" t="s">
        <v>263</v>
      </c>
      <c r="K181" s="27" t="s">
        <v>159</v>
      </c>
      <c r="L181" s="27" t="s">
        <v>116</v>
      </c>
      <c r="M181" s="27">
        <v>40</v>
      </c>
      <c r="N181" s="282" t="s">
        <v>160</v>
      </c>
      <c r="O181" s="300" t="s">
        <v>207</v>
      </c>
      <c r="P181" s="300" t="s">
        <v>76</v>
      </c>
      <c r="Q181" s="300" t="s">
        <v>77</v>
      </c>
      <c r="R181" s="337" t="s">
        <v>78</v>
      </c>
      <c r="S181" s="287" t="s">
        <v>161</v>
      </c>
      <c r="T181" s="402">
        <f>V181+Y181</f>
        <v>138000</v>
      </c>
      <c r="U181" s="402" t="s">
        <v>543</v>
      </c>
      <c r="V181" s="379">
        <v>117300</v>
      </c>
      <c r="W181" s="379" t="s">
        <v>80</v>
      </c>
      <c r="X181" s="379" t="s">
        <v>80</v>
      </c>
      <c r="Y181" s="379">
        <v>20700</v>
      </c>
      <c r="Z181" s="379" t="s">
        <v>80</v>
      </c>
      <c r="AA181" s="379" t="s">
        <v>80</v>
      </c>
      <c r="AB181" s="379">
        <v>62000</v>
      </c>
      <c r="AC181" s="338" t="s">
        <v>162</v>
      </c>
      <c r="AD181" s="370" t="s">
        <v>80</v>
      </c>
      <c r="AE181" s="370">
        <f>V181+Y181</f>
        <v>138000</v>
      </c>
      <c r="AF181" s="338" t="s">
        <v>80</v>
      </c>
      <c r="AG181" s="282" t="s">
        <v>34</v>
      </c>
      <c r="AH181" s="282" t="s">
        <v>212</v>
      </c>
      <c r="AI181" s="282" t="s">
        <v>213</v>
      </c>
      <c r="AJ181" s="338"/>
    </row>
    <row r="182" spans="2:36" s="38" customFormat="1" ht="65.099999999999994" customHeight="1" x14ac:dyDescent="0.3">
      <c r="B182" s="300"/>
      <c r="C182" s="300"/>
      <c r="D182" s="300"/>
      <c r="E182" s="317"/>
      <c r="F182" s="317"/>
      <c r="G182" s="317"/>
      <c r="H182" s="285"/>
      <c r="I182" s="300"/>
      <c r="J182" s="20" t="s">
        <v>163</v>
      </c>
      <c r="K182" s="27" t="s">
        <v>164</v>
      </c>
      <c r="L182" s="27" t="s">
        <v>106</v>
      </c>
      <c r="M182" s="27">
        <v>1</v>
      </c>
      <c r="N182" s="282"/>
      <c r="O182" s="300"/>
      <c r="P182" s="300"/>
      <c r="Q182" s="300"/>
      <c r="R182" s="337"/>
      <c r="S182" s="288"/>
      <c r="T182" s="403"/>
      <c r="U182" s="403"/>
      <c r="V182" s="381"/>
      <c r="W182" s="381"/>
      <c r="X182" s="381"/>
      <c r="Y182" s="381"/>
      <c r="Z182" s="381"/>
      <c r="AA182" s="381"/>
      <c r="AB182" s="381"/>
      <c r="AC182" s="339"/>
      <c r="AD182" s="377"/>
      <c r="AE182" s="377"/>
      <c r="AF182" s="285"/>
      <c r="AG182" s="282"/>
      <c r="AH182" s="282"/>
      <c r="AI182" s="282"/>
      <c r="AJ182" s="285"/>
    </row>
    <row r="183" spans="2:36" s="38" customFormat="1" ht="101.1" customHeight="1" x14ac:dyDescent="0.3">
      <c r="B183" s="300"/>
      <c r="C183" s="300"/>
      <c r="D183" s="300"/>
      <c r="E183" s="317"/>
      <c r="F183" s="317"/>
      <c r="G183" s="317"/>
      <c r="H183" s="286"/>
      <c r="I183" s="300"/>
      <c r="J183" s="20" t="s">
        <v>179</v>
      </c>
      <c r="K183" s="27" t="s">
        <v>180</v>
      </c>
      <c r="L183" s="27" t="s">
        <v>106</v>
      </c>
      <c r="M183" s="69">
        <v>110</v>
      </c>
      <c r="N183" s="282"/>
      <c r="O183" s="300"/>
      <c r="P183" s="300"/>
      <c r="Q183" s="300"/>
      <c r="R183" s="337"/>
      <c r="S183" s="289"/>
      <c r="T183" s="360"/>
      <c r="U183" s="360"/>
      <c r="V183" s="382"/>
      <c r="W183" s="382"/>
      <c r="X183" s="382"/>
      <c r="Y183" s="382"/>
      <c r="Z183" s="382"/>
      <c r="AA183" s="382"/>
      <c r="AB183" s="382"/>
      <c r="AC183" s="340"/>
      <c r="AD183" s="378"/>
      <c r="AE183" s="378"/>
      <c r="AF183" s="286"/>
      <c r="AG183" s="282"/>
      <c r="AH183" s="282"/>
      <c r="AI183" s="282"/>
      <c r="AJ183" s="286"/>
    </row>
    <row r="184" spans="2:36" s="38" customFormat="1" ht="101.1" customHeight="1" x14ac:dyDescent="0.3">
      <c r="B184" s="284" t="s">
        <v>1112</v>
      </c>
      <c r="C184" s="284" t="s">
        <v>208</v>
      </c>
      <c r="D184" s="284" t="s">
        <v>158</v>
      </c>
      <c r="E184" s="385" t="s">
        <v>68</v>
      </c>
      <c r="F184" s="385" t="s">
        <v>186</v>
      </c>
      <c r="G184" s="385" t="s">
        <v>202</v>
      </c>
      <c r="H184" s="284" t="s">
        <v>71</v>
      </c>
      <c r="I184" s="284" t="s">
        <v>80</v>
      </c>
      <c r="J184" s="20" t="s">
        <v>263</v>
      </c>
      <c r="K184" s="27" t="s">
        <v>159</v>
      </c>
      <c r="L184" s="27" t="s">
        <v>116</v>
      </c>
      <c r="M184" s="69">
        <v>40</v>
      </c>
      <c r="N184" s="338" t="s">
        <v>160</v>
      </c>
      <c r="O184" s="284" t="s">
        <v>203</v>
      </c>
      <c r="P184" s="284" t="s">
        <v>76</v>
      </c>
      <c r="Q184" s="284" t="s">
        <v>77</v>
      </c>
      <c r="R184" s="287" t="s">
        <v>78</v>
      </c>
      <c r="S184" s="287" t="s">
        <v>161</v>
      </c>
      <c r="T184" s="402">
        <f>V184+Y184</f>
        <v>85600</v>
      </c>
      <c r="U184" s="402" t="s">
        <v>80</v>
      </c>
      <c r="V184" s="379">
        <v>72760</v>
      </c>
      <c r="W184" s="379" t="s">
        <v>80</v>
      </c>
      <c r="X184" s="379" t="s">
        <v>80</v>
      </c>
      <c r="Y184" s="379">
        <v>12840</v>
      </c>
      <c r="Z184" s="379" t="s">
        <v>80</v>
      </c>
      <c r="AA184" s="379" t="s">
        <v>80</v>
      </c>
      <c r="AB184" s="379">
        <v>12840</v>
      </c>
      <c r="AC184" s="338" t="s">
        <v>162</v>
      </c>
      <c r="AD184" s="370" t="s">
        <v>80</v>
      </c>
      <c r="AE184" s="370">
        <f>V184+Y184</f>
        <v>85600</v>
      </c>
      <c r="AF184" s="338" t="s">
        <v>80</v>
      </c>
      <c r="AG184" s="282" t="s">
        <v>34</v>
      </c>
      <c r="AH184" s="282" t="s">
        <v>212</v>
      </c>
      <c r="AI184" s="282" t="s">
        <v>213</v>
      </c>
      <c r="AJ184" s="338"/>
    </row>
    <row r="185" spans="2:36" s="38" customFormat="1" ht="101.1" customHeight="1" x14ac:dyDescent="0.3">
      <c r="B185" s="285"/>
      <c r="C185" s="285"/>
      <c r="D185" s="285"/>
      <c r="E185" s="386"/>
      <c r="F185" s="386"/>
      <c r="G185" s="386"/>
      <c r="H185" s="285"/>
      <c r="I185" s="285"/>
      <c r="J185" s="20" t="s">
        <v>163</v>
      </c>
      <c r="K185" s="27" t="s">
        <v>164</v>
      </c>
      <c r="L185" s="27" t="s">
        <v>106</v>
      </c>
      <c r="M185" s="69">
        <v>1</v>
      </c>
      <c r="N185" s="339"/>
      <c r="O185" s="285"/>
      <c r="P185" s="285"/>
      <c r="Q185" s="285"/>
      <c r="R185" s="288"/>
      <c r="S185" s="288"/>
      <c r="T185" s="403"/>
      <c r="U185" s="403"/>
      <c r="V185" s="381"/>
      <c r="W185" s="381"/>
      <c r="X185" s="381"/>
      <c r="Y185" s="381"/>
      <c r="Z185" s="381"/>
      <c r="AA185" s="381"/>
      <c r="AB185" s="381"/>
      <c r="AC185" s="339"/>
      <c r="AD185" s="377"/>
      <c r="AE185" s="377"/>
      <c r="AF185" s="285"/>
      <c r="AG185" s="282"/>
      <c r="AH185" s="282"/>
      <c r="AI185" s="282"/>
      <c r="AJ185" s="285"/>
    </row>
    <row r="186" spans="2:36" s="38" customFormat="1" ht="115.5" customHeight="1" x14ac:dyDescent="0.3">
      <c r="B186" s="286"/>
      <c r="C186" s="286"/>
      <c r="D186" s="286"/>
      <c r="E186" s="387"/>
      <c r="F186" s="387"/>
      <c r="G186" s="387"/>
      <c r="H186" s="286"/>
      <c r="I186" s="286"/>
      <c r="J186" s="20" t="s">
        <v>179</v>
      </c>
      <c r="K186" s="27" t="s">
        <v>180</v>
      </c>
      <c r="L186" s="27" t="s">
        <v>106</v>
      </c>
      <c r="M186" s="69">
        <v>40</v>
      </c>
      <c r="N186" s="340"/>
      <c r="O186" s="286"/>
      <c r="P186" s="286"/>
      <c r="Q186" s="286"/>
      <c r="R186" s="289"/>
      <c r="S186" s="289"/>
      <c r="T186" s="360"/>
      <c r="U186" s="360"/>
      <c r="V186" s="382"/>
      <c r="W186" s="382"/>
      <c r="X186" s="382"/>
      <c r="Y186" s="382"/>
      <c r="Z186" s="382"/>
      <c r="AA186" s="382"/>
      <c r="AB186" s="382"/>
      <c r="AC186" s="340"/>
      <c r="AD186" s="378"/>
      <c r="AE186" s="378"/>
      <c r="AF186" s="286"/>
      <c r="AG186" s="282"/>
      <c r="AH186" s="282"/>
      <c r="AI186" s="282"/>
      <c r="AJ186" s="286"/>
    </row>
    <row r="187" spans="2:36" s="38" customFormat="1" ht="101.1" customHeight="1" x14ac:dyDescent="0.3">
      <c r="B187" s="284" t="s">
        <v>1113</v>
      </c>
      <c r="C187" s="284" t="s">
        <v>209</v>
      </c>
      <c r="D187" s="284" t="s">
        <v>67</v>
      </c>
      <c r="E187" s="385" t="s">
        <v>68</v>
      </c>
      <c r="F187" s="385" t="s">
        <v>186</v>
      </c>
      <c r="G187" s="385" t="s">
        <v>202</v>
      </c>
      <c r="H187" s="284" t="s">
        <v>71</v>
      </c>
      <c r="I187" s="284" t="s">
        <v>80</v>
      </c>
      <c r="J187" s="20" t="s">
        <v>163</v>
      </c>
      <c r="K187" s="27" t="s">
        <v>164</v>
      </c>
      <c r="L187" s="27" t="s">
        <v>106</v>
      </c>
      <c r="M187" s="69">
        <v>2</v>
      </c>
      <c r="N187" s="338" t="s">
        <v>160</v>
      </c>
      <c r="O187" s="284" t="s">
        <v>210</v>
      </c>
      <c r="P187" s="284" t="s">
        <v>76</v>
      </c>
      <c r="Q187" s="284" t="s">
        <v>77</v>
      </c>
      <c r="R187" s="287" t="s">
        <v>78</v>
      </c>
      <c r="S187" s="287" t="s">
        <v>161</v>
      </c>
      <c r="T187" s="402">
        <f>V187+Y187</f>
        <v>60990.630000000005</v>
      </c>
      <c r="U187" s="402" t="s">
        <v>80</v>
      </c>
      <c r="V187" s="379">
        <v>51842.04</v>
      </c>
      <c r="W187" s="379" t="s">
        <v>80</v>
      </c>
      <c r="X187" s="379" t="s">
        <v>80</v>
      </c>
      <c r="Y187" s="379">
        <v>9148.59</v>
      </c>
      <c r="Z187" s="379" t="s">
        <v>80</v>
      </c>
      <c r="AA187" s="379" t="s">
        <v>80</v>
      </c>
      <c r="AB187" s="379">
        <v>27401.59</v>
      </c>
      <c r="AC187" s="338" t="s">
        <v>162</v>
      </c>
      <c r="AD187" s="370" t="s">
        <v>80</v>
      </c>
      <c r="AE187" s="370">
        <f>V187+Y187</f>
        <v>60990.630000000005</v>
      </c>
      <c r="AF187" s="338" t="s">
        <v>80</v>
      </c>
      <c r="AG187" s="338" t="s">
        <v>34</v>
      </c>
      <c r="AH187" s="338" t="s">
        <v>212</v>
      </c>
      <c r="AI187" s="338" t="s">
        <v>213</v>
      </c>
      <c r="AJ187" s="338"/>
    </row>
    <row r="188" spans="2:36" s="38" customFormat="1" ht="181.2" customHeight="1" x14ac:dyDescent="0.3">
      <c r="B188" s="286"/>
      <c r="C188" s="286"/>
      <c r="D188" s="286"/>
      <c r="E188" s="387"/>
      <c r="F188" s="387"/>
      <c r="G188" s="387"/>
      <c r="H188" s="286"/>
      <c r="I188" s="286"/>
      <c r="J188" s="20" t="s">
        <v>179</v>
      </c>
      <c r="K188" s="27" t="s">
        <v>180</v>
      </c>
      <c r="L188" s="27" t="s">
        <v>106</v>
      </c>
      <c r="M188" s="69">
        <v>30</v>
      </c>
      <c r="N188" s="340"/>
      <c r="O188" s="286"/>
      <c r="P188" s="286"/>
      <c r="Q188" s="286"/>
      <c r="R188" s="289"/>
      <c r="S188" s="289"/>
      <c r="T188" s="360"/>
      <c r="U188" s="360"/>
      <c r="V188" s="382"/>
      <c r="W188" s="382"/>
      <c r="X188" s="382"/>
      <c r="Y188" s="382"/>
      <c r="Z188" s="382"/>
      <c r="AA188" s="382"/>
      <c r="AB188" s="382"/>
      <c r="AC188" s="340"/>
      <c r="AD188" s="378"/>
      <c r="AE188" s="378"/>
      <c r="AF188" s="286"/>
      <c r="AG188" s="340"/>
      <c r="AH188" s="340"/>
      <c r="AI188" s="340"/>
      <c r="AJ188" s="286"/>
    </row>
    <row r="189" spans="2:36" s="38" customFormat="1" ht="207" customHeight="1" x14ac:dyDescent="0.3">
      <c r="B189" s="68" t="s">
        <v>1114</v>
      </c>
      <c r="C189" s="68" t="s">
        <v>211</v>
      </c>
      <c r="D189" s="68" t="s">
        <v>67</v>
      </c>
      <c r="E189" s="74" t="s">
        <v>68</v>
      </c>
      <c r="F189" s="74" t="s">
        <v>186</v>
      </c>
      <c r="G189" s="74" t="s">
        <v>202</v>
      </c>
      <c r="H189" s="68" t="s">
        <v>71</v>
      </c>
      <c r="I189" s="68" t="s">
        <v>80</v>
      </c>
      <c r="J189" s="20" t="s">
        <v>179</v>
      </c>
      <c r="K189" s="27" t="s">
        <v>180</v>
      </c>
      <c r="L189" s="27" t="s">
        <v>106</v>
      </c>
      <c r="M189" s="69">
        <v>12</v>
      </c>
      <c r="N189" s="75" t="s">
        <v>160</v>
      </c>
      <c r="O189" s="68" t="s">
        <v>210</v>
      </c>
      <c r="P189" s="68" t="s">
        <v>76</v>
      </c>
      <c r="Q189" s="68" t="s">
        <v>77</v>
      </c>
      <c r="R189" s="76" t="s">
        <v>78</v>
      </c>
      <c r="S189" s="76" t="s">
        <v>161</v>
      </c>
      <c r="T189" s="77">
        <v>154080</v>
      </c>
      <c r="U189" s="77" t="s">
        <v>80</v>
      </c>
      <c r="V189" s="70">
        <v>130968</v>
      </c>
      <c r="W189" s="70" t="s">
        <v>80</v>
      </c>
      <c r="X189" s="70" t="s">
        <v>80</v>
      </c>
      <c r="Y189" s="70">
        <v>23112</v>
      </c>
      <c r="Z189" s="70" t="s">
        <v>80</v>
      </c>
      <c r="AA189" s="70" t="s">
        <v>80</v>
      </c>
      <c r="AB189" s="70">
        <v>69224.350000000006</v>
      </c>
      <c r="AC189" s="75" t="s">
        <v>162</v>
      </c>
      <c r="AD189" s="78" t="s">
        <v>80</v>
      </c>
      <c r="AE189" s="78">
        <v>154080</v>
      </c>
      <c r="AF189" s="75" t="s">
        <v>80</v>
      </c>
      <c r="AG189" s="75" t="s">
        <v>34</v>
      </c>
      <c r="AH189" s="75" t="s">
        <v>212</v>
      </c>
      <c r="AI189" s="75" t="s">
        <v>213</v>
      </c>
      <c r="AJ189" s="75"/>
    </row>
    <row r="190" spans="2:36" s="38" customFormat="1" ht="122.1" customHeight="1" x14ac:dyDescent="0.3">
      <c r="B190" s="22" t="s">
        <v>326</v>
      </c>
      <c r="C190" s="68" t="s">
        <v>211</v>
      </c>
      <c r="D190" s="68" t="s">
        <v>67</v>
      </c>
      <c r="E190" s="74" t="s">
        <v>68</v>
      </c>
      <c r="F190" s="74" t="s">
        <v>186</v>
      </c>
      <c r="G190" s="74" t="s">
        <v>202</v>
      </c>
      <c r="H190" s="68" t="s">
        <v>71</v>
      </c>
      <c r="I190" s="68" t="s">
        <v>80</v>
      </c>
      <c r="J190" s="20" t="s">
        <v>179</v>
      </c>
      <c r="K190" s="27" t="s">
        <v>180</v>
      </c>
      <c r="L190" s="27" t="s">
        <v>106</v>
      </c>
      <c r="M190" s="69">
        <v>6</v>
      </c>
      <c r="N190" s="75" t="s">
        <v>160</v>
      </c>
      <c r="O190" s="68" t="s">
        <v>210</v>
      </c>
      <c r="P190" s="22" t="s">
        <v>76</v>
      </c>
      <c r="Q190" s="22" t="s">
        <v>77</v>
      </c>
      <c r="R190" s="56" t="s">
        <v>78</v>
      </c>
      <c r="S190" s="76" t="s">
        <v>161</v>
      </c>
      <c r="T190" s="77">
        <f>V190+Y190</f>
        <v>0</v>
      </c>
      <c r="U190" s="77" t="s">
        <v>80</v>
      </c>
      <c r="V190" s="70">
        <v>0</v>
      </c>
      <c r="W190" s="70" t="s">
        <v>80</v>
      </c>
      <c r="X190" s="70" t="s">
        <v>80</v>
      </c>
      <c r="Y190" s="70">
        <v>0</v>
      </c>
      <c r="Z190" s="70" t="s">
        <v>80</v>
      </c>
      <c r="AA190" s="70" t="s">
        <v>80</v>
      </c>
      <c r="AB190" s="70">
        <v>0</v>
      </c>
      <c r="AC190" s="75" t="s">
        <v>162</v>
      </c>
      <c r="AD190" s="78" t="s">
        <v>80</v>
      </c>
      <c r="AE190" s="78">
        <f>V190+Y190</f>
        <v>0</v>
      </c>
      <c r="AF190" s="75" t="s">
        <v>80</v>
      </c>
      <c r="AG190" s="75" t="s">
        <v>34</v>
      </c>
      <c r="AH190" s="75" t="s">
        <v>212</v>
      </c>
      <c r="AI190" s="75" t="s">
        <v>213</v>
      </c>
      <c r="AJ190" s="21"/>
    </row>
    <row r="191" spans="2:36" s="38" customFormat="1" ht="95.1" customHeight="1" x14ac:dyDescent="0.3">
      <c r="B191" s="223" t="s">
        <v>544</v>
      </c>
      <c r="C191" s="223" t="s">
        <v>214</v>
      </c>
      <c r="D191" s="223" t="s">
        <v>67</v>
      </c>
      <c r="E191" s="247" t="s">
        <v>68</v>
      </c>
      <c r="F191" s="247" t="s">
        <v>186</v>
      </c>
      <c r="G191" s="247" t="s">
        <v>202</v>
      </c>
      <c r="H191" s="223" t="s">
        <v>71</v>
      </c>
      <c r="I191" s="223" t="s">
        <v>80</v>
      </c>
      <c r="J191" s="11" t="s">
        <v>263</v>
      </c>
      <c r="K191" s="7" t="s">
        <v>159</v>
      </c>
      <c r="L191" s="7" t="s">
        <v>116</v>
      </c>
      <c r="M191" s="71">
        <v>40</v>
      </c>
      <c r="N191" s="229" t="s">
        <v>160</v>
      </c>
      <c r="O191" s="223" t="s">
        <v>207</v>
      </c>
      <c r="P191" s="223" t="s">
        <v>76</v>
      </c>
      <c r="Q191" s="223" t="s">
        <v>77</v>
      </c>
      <c r="R191" s="250" t="s">
        <v>78</v>
      </c>
      <c r="S191" s="250" t="s">
        <v>161</v>
      </c>
      <c r="T191" s="253">
        <f>V191+Y191</f>
        <v>59225.409999999996</v>
      </c>
      <c r="U191" s="253" t="s">
        <v>80</v>
      </c>
      <c r="V191" s="256">
        <v>50341.599999999999</v>
      </c>
      <c r="W191" s="256" t="s">
        <v>80</v>
      </c>
      <c r="X191" s="256" t="s">
        <v>80</v>
      </c>
      <c r="Y191" s="256">
        <v>8883.81</v>
      </c>
      <c r="Z191" s="256" t="s">
        <v>80</v>
      </c>
      <c r="AA191" s="256" t="s">
        <v>80</v>
      </c>
      <c r="AB191" s="256">
        <v>26608.51</v>
      </c>
      <c r="AC191" s="229" t="s">
        <v>162</v>
      </c>
      <c r="AD191" s="259" t="s">
        <v>80</v>
      </c>
      <c r="AE191" s="259">
        <f>V191+Y191</f>
        <v>59225.409999999996</v>
      </c>
      <c r="AF191" s="229" t="s">
        <v>80</v>
      </c>
      <c r="AG191" s="229" t="s">
        <v>34</v>
      </c>
      <c r="AH191" s="229" t="s">
        <v>308</v>
      </c>
      <c r="AI191" s="229" t="s">
        <v>309</v>
      </c>
      <c r="AJ191" s="229"/>
    </row>
    <row r="192" spans="2:36" s="38" customFormat="1" ht="109.2" customHeight="1" x14ac:dyDescent="0.3">
      <c r="B192" s="224"/>
      <c r="C192" s="224"/>
      <c r="D192" s="224"/>
      <c r="E192" s="248"/>
      <c r="F192" s="248"/>
      <c r="G192" s="248"/>
      <c r="H192" s="224"/>
      <c r="I192" s="224"/>
      <c r="J192" s="11" t="s">
        <v>163</v>
      </c>
      <c r="K192" s="7" t="s">
        <v>164</v>
      </c>
      <c r="L192" s="7" t="s">
        <v>106</v>
      </c>
      <c r="M192" s="71">
        <v>1</v>
      </c>
      <c r="N192" s="230"/>
      <c r="O192" s="224"/>
      <c r="P192" s="224"/>
      <c r="Q192" s="224"/>
      <c r="R192" s="251"/>
      <c r="S192" s="251"/>
      <c r="T192" s="254"/>
      <c r="U192" s="254"/>
      <c r="V192" s="257"/>
      <c r="W192" s="257"/>
      <c r="X192" s="257"/>
      <c r="Y192" s="257"/>
      <c r="Z192" s="257"/>
      <c r="AA192" s="257"/>
      <c r="AB192" s="257"/>
      <c r="AC192" s="230"/>
      <c r="AD192" s="260"/>
      <c r="AE192" s="260"/>
      <c r="AF192" s="224"/>
      <c r="AG192" s="230"/>
      <c r="AH192" s="230"/>
      <c r="AI192" s="230"/>
      <c r="AJ192" s="224"/>
    </row>
    <row r="193" spans="2:38" s="38" customFormat="1" ht="100.5" customHeight="1" x14ac:dyDescent="0.3">
      <c r="B193" s="225"/>
      <c r="C193" s="225"/>
      <c r="D193" s="225"/>
      <c r="E193" s="249"/>
      <c r="F193" s="249"/>
      <c r="G193" s="249"/>
      <c r="H193" s="225"/>
      <c r="I193" s="225"/>
      <c r="J193" s="11" t="s">
        <v>179</v>
      </c>
      <c r="K193" s="7" t="s">
        <v>180</v>
      </c>
      <c r="L193" s="7" t="s">
        <v>106</v>
      </c>
      <c r="M193" s="71">
        <v>36</v>
      </c>
      <c r="N193" s="231"/>
      <c r="O193" s="225"/>
      <c r="P193" s="225"/>
      <c r="Q193" s="225"/>
      <c r="R193" s="252"/>
      <c r="S193" s="252"/>
      <c r="T193" s="255"/>
      <c r="U193" s="255"/>
      <c r="V193" s="258"/>
      <c r="W193" s="258"/>
      <c r="X193" s="258"/>
      <c r="Y193" s="258"/>
      <c r="Z193" s="258"/>
      <c r="AA193" s="258"/>
      <c r="AB193" s="258"/>
      <c r="AC193" s="231"/>
      <c r="AD193" s="261"/>
      <c r="AE193" s="261"/>
      <c r="AF193" s="225"/>
      <c r="AG193" s="231"/>
      <c r="AH193" s="231"/>
      <c r="AI193" s="231"/>
      <c r="AJ193" s="225"/>
    </row>
    <row r="194" spans="2:38" s="38" customFormat="1" ht="93" customHeight="1" x14ac:dyDescent="0.3">
      <c r="B194" s="223" t="s">
        <v>545</v>
      </c>
      <c r="C194" s="223" t="s">
        <v>217</v>
      </c>
      <c r="D194" s="223" t="s">
        <v>67</v>
      </c>
      <c r="E194" s="247" t="s">
        <v>68</v>
      </c>
      <c r="F194" s="247" t="s">
        <v>186</v>
      </c>
      <c r="G194" s="247" t="s">
        <v>202</v>
      </c>
      <c r="H194" s="223" t="s">
        <v>71</v>
      </c>
      <c r="I194" s="223" t="s">
        <v>80</v>
      </c>
      <c r="J194" s="11" t="s">
        <v>263</v>
      </c>
      <c r="K194" s="7" t="s">
        <v>159</v>
      </c>
      <c r="L194" s="7" t="s">
        <v>116</v>
      </c>
      <c r="M194" s="71">
        <v>40</v>
      </c>
      <c r="N194" s="229" t="s">
        <v>160</v>
      </c>
      <c r="O194" s="223" t="s">
        <v>207</v>
      </c>
      <c r="P194" s="223" t="s">
        <v>76</v>
      </c>
      <c r="Q194" s="223" t="s">
        <v>77</v>
      </c>
      <c r="R194" s="250" t="s">
        <v>78</v>
      </c>
      <c r="S194" s="250" t="s">
        <v>161</v>
      </c>
      <c r="T194" s="253">
        <f>V194+Y194</f>
        <v>175029.33</v>
      </c>
      <c r="U194" s="253" t="s">
        <v>80</v>
      </c>
      <c r="V194" s="256">
        <v>148774.93</v>
      </c>
      <c r="W194" s="256" t="s">
        <v>80</v>
      </c>
      <c r="X194" s="256" t="s">
        <v>80</v>
      </c>
      <c r="Y194" s="256">
        <v>26254.400000000001</v>
      </c>
      <c r="Z194" s="256" t="s">
        <v>80</v>
      </c>
      <c r="AA194" s="256" t="s">
        <v>80</v>
      </c>
      <c r="AB194" s="256">
        <v>19447.7</v>
      </c>
      <c r="AC194" s="229" t="s">
        <v>162</v>
      </c>
      <c r="AD194" s="259" t="s">
        <v>80</v>
      </c>
      <c r="AE194" s="259">
        <f>V194+Y194</f>
        <v>175029.33</v>
      </c>
      <c r="AF194" s="229" t="s">
        <v>80</v>
      </c>
      <c r="AG194" s="229" t="s">
        <v>34</v>
      </c>
      <c r="AH194" s="229" t="s">
        <v>308</v>
      </c>
      <c r="AI194" s="229" t="s">
        <v>309</v>
      </c>
      <c r="AJ194" s="229"/>
    </row>
    <row r="195" spans="2:38" s="38" customFormat="1" ht="59.1" customHeight="1" x14ac:dyDescent="0.3">
      <c r="B195" s="224"/>
      <c r="C195" s="224"/>
      <c r="D195" s="224"/>
      <c r="E195" s="248"/>
      <c r="F195" s="248"/>
      <c r="G195" s="248"/>
      <c r="H195" s="224"/>
      <c r="I195" s="224"/>
      <c r="J195" s="11" t="s">
        <v>163</v>
      </c>
      <c r="K195" s="7" t="s">
        <v>164</v>
      </c>
      <c r="L195" s="7" t="s">
        <v>106</v>
      </c>
      <c r="M195" s="71">
        <v>2</v>
      </c>
      <c r="N195" s="230"/>
      <c r="O195" s="224"/>
      <c r="P195" s="224"/>
      <c r="Q195" s="224"/>
      <c r="R195" s="251"/>
      <c r="S195" s="251"/>
      <c r="T195" s="254"/>
      <c r="U195" s="254"/>
      <c r="V195" s="257"/>
      <c r="W195" s="257"/>
      <c r="X195" s="257"/>
      <c r="Y195" s="257"/>
      <c r="Z195" s="257"/>
      <c r="AA195" s="257"/>
      <c r="AB195" s="257"/>
      <c r="AC195" s="230"/>
      <c r="AD195" s="260"/>
      <c r="AE195" s="260"/>
      <c r="AF195" s="224"/>
      <c r="AG195" s="230"/>
      <c r="AH195" s="230"/>
      <c r="AI195" s="230"/>
      <c r="AJ195" s="224"/>
    </row>
    <row r="196" spans="2:38" s="38" customFormat="1" ht="121.2" customHeight="1" x14ac:dyDescent="0.3">
      <c r="B196" s="225"/>
      <c r="C196" s="225"/>
      <c r="D196" s="225"/>
      <c r="E196" s="249"/>
      <c r="F196" s="249"/>
      <c r="G196" s="249"/>
      <c r="H196" s="225"/>
      <c r="I196" s="225"/>
      <c r="J196" s="11" t="s">
        <v>179</v>
      </c>
      <c r="K196" s="7" t="s">
        <v>180</v>
      </c>
      <c r="L196" s="7" t="s">
        <v>106</v>
      </c>
      <c r="M196" s="71">
        <v>140</v>
      </c>
      <c r="N196" s="231"/>
      <c r="O196" s="225"/>
      <c r="P196" s="225"/>
      <c r="Q196" s="225"/>
      <c r="R196" s="252"/>
      <c r="S196" s="252"/>
      <c r="T196" s="255"/>
      <c r="U196" s="255"/>
      <c r="V196" s="258"/>
      <c r="W196" s="258"/>
      <c r="X196" s="258"/>
      <c r="Y196" s="258"/>
      <c r="Z196" s="258"/>
      <c r="AA196" s="258"/>
      <c r="AB196" s="258"/>
      <c r="AC196" s="231"/>
      <c r="AD196" s="261"/>
      <c r="AE196" s="261"/>
      <c r="AF196" s="225"/>
      <c r="AG196" s="231"/>
      <c r="AH196" s="231"/>
      <c r="AI196" s="231"/>
      <c r="AJ196" s="225"/>
    </row>
    <row r="197" spans="2:38" s="38" customFormat="1" ht="53.1" customHeight="1" x14ac:dyDescent="0.3">
      <c r="B197" s="223" t="s">
        <v>546</v>
      </c>
      <c r="C197" s="223" t="s">
        <v>218</v>
      </c>
      <c r="D197" s="223" t="s">
        <v>67</v>
      </c>
      <c r="E197" s="247" t="s">
        <v>68</v>
      </c>
      <c r="F197" s="247" t="s">
        <v>184</v>
      </c>
      <c r="G197" s="247" t="s">
        <v>70</v>
      </c>
      <c r="H197" s="223" t="s">
        <v>71</v>
      </c>
      <c r="I197" s="223" t="s">
        <v>80</v>
      </c>
      <c r="J197" s="11" t="s">
        <v>165</v>
      </c>
      <c r="K197" s="7" t="s">
        <v>166</v>
      </c>
      <c r="L197" s="7" t="s">
        <v>167</v>
      </c>
      <c r="M197" s="71">
        <v>3</v>
      </c>
      <c r="N197" s="229" t="s">
        <v>160</v>
      </c>
      <c r="O197" s="223" t="s">
        <v>219</v>
      </c>
      <c r="P197" s="223" t="s">
        <v>76</v>
      </c>
      <c r="Q197" s="223" t="s">
        <v>77</v>
      </c>
      <c r="R197" s="250" t="s">
        <v>78</v>
      </c>
      <c r="S197" s="250" t="s">
        <v>161</v>
      </c>
      <c r="T197" s="253">
        <f>V197+Y197</f>
        <v>224700.01</v>
      </c>
      <c r="U197" s="253" t="s">
        <v>80</v>
      </c>
      <c r="V197" s="256">
        <v>190995.01</v>
      </c>
      <c r="W197" s="256" t="s">
        <v>80</v>
      </c>
      <c r="X197" s="256" t="s">
        <v>80</v>
      </c>
      <c r="Y197" s="256">
        <v>33705</v>
      </c>
      <c r="Z197" s="256" t="s">
        <v>80</v>
      </c>
      <c r="AA197" s="256" t="s">
        <v>80</v>
      </c>
      <c r="AB197" s="256">
        <v>24966.67</v>
      </c>
      <c r="AC197" s="256" t="s">
        <v>81</v>
      </c>
      <c r="AD197" s="256" t="s">
        <v>80</v>
      </c>
      <c r="AE197" s="256">
        <f>V197+Y197</f>
        <v>224700.01</v>
      </c>
      <c r="AF197" s="229" t="s">
        <v>80</v>
      </c>
      <c r="AG197" s="229" t="s">
        <v>34</v>
      </c>
      <c r="AH197" s="229" t="s">
        <v>309</v>
      </c>
      <c r="AI197" s="229" t="s">
        <v>221</v>
      </c>
      <c r="AJ197" s="229"/>
    </row>
    <row r="198" spans="2:38" s="38" customFormat="1" ht="57" customHeight="1" x14ac:dyDescent="0.3">
      <c r="B198" s="224"/>
      <c r="C198" s="224"/>
      <c r="D198" s="224"/>
      <c r="E198" s="248"/>
      <c r="F198" s="248"/>
      <c r="G198" s="248"/>
      <c r="H198" s="224"/>
      <c r="I198" s="224"/>
      <c r="J198" s="11" t="s">
        <v>168</v>
      </c>
      <c r="K198" s="7" t="s">
        <v>169</v>
      </c>
      <c r="L198" s="7" t="s">
        <v>106</v>
      </c>
      <c r="M198" s="71">
        <v>2</v>
      </c>
      <c r="N198" s="230"/>
      <c r="O198" s="224"/>
      <c r="P198" s="224"/>
      <c r="Q198" s="224"/>
      <c r="R198" s="251"/>
      <c r="S198" s="251"/>
      <c r="T198" s="254"/>
      <c r="U198" s="254"/>
      <c r="V198" s="257"/>
      <c r="W198" s="257"/>
      <c r="X198" s="257"/>
      <c r="Y198" s="257"/>
      <c r="Z198" s="257"/>
      <c r="AA198" s="257"/>
      <c r="AB198" s="257"/>
      <c r="AC198" s="257"/>
      <c r="AD198" s="257"/>
      <c r="AE198" s="257"/>
      <c r="AF198" s="224"/>
      <c r="AG198" s="230"/>
      <c r="AH198" s="230"/>
      <c r="AI198" s="230"/>
      <c r="AJ198" s="224"/>
    </row>
    <row r="199" spans="2:38" s="38" customFormat="1" ht="49.2" customHeight="1" x14ac:dyDescent="0.3">
      <c r="B199" s="224"/>
      <c r="C199" s="224"/>
      <c r="D199" s="224"/>
      <c r="E199" s="248"/>
      <c r="F199" s="248"/>
      <c r="G199" s="248"/>
      <c r="H199" s="224"/>
      <c r="I199" s="224"/>
      <c r="J199" s="11" t="s">
        <v>264</v>
      </c>
      <c r="K199" s="7" t="s">
        <v>170</v>
      </c>
      <c r="L199" s="7" t="s">
        <v>171</v>
      </c>
      <c r="M199" s="71">
        <v>2</v>
      </c>
      <c r="N199" s="230"/>
      <c r="O199" s="224"/>
      <c r="P199" s="224"/>
      <c r="Q199" s="224"/>
      <c r="R199" s="251"/>
      <c r="S199" s="251"/>
      <c r="T199" s="254"/>
      <c r="U199" s="254"/>
      <c r="V199" s="257"/>
      <c r="W199" s="257"/>
      <c r="X199" s="257"/>
      <c r="Y199" s="257"/>
      <c r="Z199" s="257"/>
      <c r="AA199" s="257"/>
      <c r="AB199" s="257"/>
      <c r="AC199" s="257"/>
      <c r="AD199" s="257"/>
      <c r="AE199" s="257"/>
      <c r="AF199" s="224"/>
      <c r="AG199" s="230"/>
      <c r="AH199" s="230"/>
      <c r="AI199" s="230"/>
      <c r="AJ199" s="224"/>
    </row>
    <row r="200" spans="2:38" s="38" customFormat="1" ht="44.1" customHeight="1" x14ac:dyDescent="0.3">
      <c r="B200" s="225"/>
      <c r="C200" s="225"/>
      <c r="D200" s="225"/>
      <c r="E200" s="249"/>
      <c r="F200" s="249"/>
      <c r="G200" s="249"/>
      <c r="H200" s="225"/>
      <c r="I200" s="225"/>
      <c r="J200" s="11" t="s">
        <v>172</v>
      </c>
      <c r="K200" s="7" t="s">
        <v>173</v>
      </c>
      <c r="L200" s="7" t="s">
        <v>171</v>
      </c>
      <c r="M200" s="71">
        <v>2</v>
      </c>
      <c r="N200" s="231"/>
      <c r="O200" s="225"/>
      <c r="P200" s="225"/>
      <c r="Q200" s="225"/>
      <c r="R200" s="252"/>
      <c r="S200" s="252"/>
      <c r="T200" s="255"/>
      <c r="U200" s="255"/>
      <c r="V200" s="258"/>
      <c r="W200" s="258"/>
      <c r="X200" s="258"/>
      <c r="Y200" s="258"/>
      <c r="Z200" s="258"/>
      <c r="AA200" s="258"/>
      <c r="AB200" s="258"/>
      <c r="AC200" s="258"/>
      <c r="AD200" s="258"/>
      <c r="AE200" s="258"/>
      <c r="AF200" s="225"/>
      <c r="AG200" s="231"/>
      <c r="AH200" s="231"/>
      <c r="AI200" s="231"/>
      <c r="AJ200" s="225"/>
    </row>
    <row r="201" spans="2:38" ht="52.2" customHeight="1" x14ac:dyDescent="0.3">
      <c r="B201" s="272" t="s">
        <v>547</v>
      </c>
      <c r="C201" s="272" t="s">
        <v>220</v>
      </c>
      <c r="D201" s="272" t="s">
        <v>67</v>
      </c>
      <c r="E201" s="269" t="s">
        <v>68</v>
      </c>
      <c r="F201" s="269" t="s">
        <v>184</v>
      </c>
      <c r="G201" s="269" t="s">
        <v>70</v>
      </c>
      <c r="H201" s="272" t="s">
        <v>71</v>
      </c>
      <c r="I201" s="272" t="s">
        <v>80</v>
      </c>
      <c r="J201" s="11" t="s">
        <v>165</v>
      </c>
      <c r="K201" s="7" t="s">
        <v>166</v>
      </c>
      <c r="L201" s="7" t="s">
        <v>167</v>
      </c>
      <c r="M201" s="7">
        <v>1</v>
      </c>
      <c r="N201" s="273" t="s">
        <v>160</v>
      </c>
      <c r="O201" s="272" t="s">
        <v>219</v>
      </c>
      <c r="P201" s="272" t="s">
        <v>76</v>
      </c>
      <c r="Q201" s="272" t="s">
        <v>77</v>
      </c>
      <c r="R201" s="297" t="s">
        <v>78</v>
      </c>
      <c r="S201" s="297" t="s">
        <v>161</v>
      </c>
      <c r="T201" s="283">
        <f>V201+Y201</f>
        <v>74899.989999999991</v>
      </c>
      <c r="U201" s="283" t="s">
        <v>80</v>
      </c>
      <c r="V201" s="281">
        <v>63664.99</v>
      </c>
      <c r="W201" s="281" t="s">
        <v>80</v>
      </c>
      <c r="X201" s="281" t="s">
        <v>80</v>
      </c>
      <c r="Y201" s="281">
        <v>11235</v>
      </c>
      <c r="Z201" s="281" t="s">
        <v>80</v>
      </c>
      <c r="AA201" s="281" t="s">
        <v>80</v>
      </c>
      <c r="AB201" s="281">
        <v>33650.720000000001</v>
      </c>
      <c r="AC201" s="281" t="s">
        <v>81</v>
      </c>
      <c r="AD201" s="281" t="s">
        <v>80</v>
      </c>
      <c r="AE201" s="281">
        <f>+V201+Y201</f>
        <v>74899.989999999991</v>
      </c>
      <c r="AF201" s="273" t="s">
        <v>80</v>
      </c>
      <c r="AG201" s="273" t="s">
        <v>34</v>
      </c>
      <c r="AH201" s="229" t="s">
        <v>309</v>
      </c>
      <c r="AI201" s="229" t="s">
        <v>221</v>
      </c>
      <c r="AJ201" s="273"/>
    </row>
    <row r="202" spans="2:38" ht="55.2" x14ac:dyDescent="0.3">
      <c r="B202" s="272"/>
      <c r="C202" s="272"/>
      <c r="D202" s="272"/>
      <c r="E202" s="269"/>
      <c r="F202" s="269"/>
      <c r="G202" s="269"/>
      <c r="H202" s="272"/>
      <c r="I202" s="272"/>
      <c r="J202" s="11" t="s">
        <v>168</v>
      </c>
      <c r="K202" s="7" t="s">
        <v>169</v>
      </c>
      <c r="L202" s="7" t="s">
        <v>106</v>
      </c>
      <c r="M202" s="7">
        <v>1</v>
      </c>
      <c r="N202" s="273"/>
      <c r="O202" s="272"/>
      <c r="P202" s="272"/>
      <c r="Q202" s="272"/>
      <c r="R202" s="297"/>
      <c r="S202" s="297"/>
      <c r="T202" s="283"/>
      <c r="U202" s="283"/>
      <c r="V202" s="281"/>
      <c r="W202" s="281"/>
      <c r="X202" s="281"/>
      <c r="Y202" s="281"/>
      <c r="Z202" s="281"/>
      <c r="AA202" s="281"/>
      <c r="AB202" s="281"/>
      <c r="AC202" s="281"/>
      <c r="AD202" s="281"/>
      <c r="AE202" s="281"/>
      <c r="AF202" s="272"/>
      <c r="AG202" s="273"/>
      <c r="AH202" s="230"/>
      <c r="AI202" s="230"/>
      <c r="AJ202" s="272"/>
    </row>
    <row r="203" spans="2:38" ht="41.4" x14ac:dyDescent="0.3">
      <c r="B203" s="272"/>
      <c r="C203" s="272"/>
      <c r="D203" s="272"/>
      <c r="E203" s="269"/>
      <c r="F203" s="269"/>
      <c r="G203" s="269"/>
      <c r="H203" s="272"/>
      <c r="I203" s="272"/>
      <c r="J203" s="11" t="s">
        <v>264</v>
      </c>
      <c r="K203" s="7" t="s">
        <v>170</v>
      </c>
      <c r="L203" s="7" t="s">
        <v>171</v>
      </c>
      <c r="M203" s="7">
        <v>1</v>
      </c>
      <c r="N203" s="273"/>
      <c r="O203" s="272"/>
      <c r="P203" s="272"/>
      <c r="Q203" s="272"/>
      <c r="R203" s="297"/>
      <c r="S203" s="297"/>
      <c r="T203" s="283"/>
      <c r="U203" s="283"/>
      <c r="V203" s="281"/>
      <c r="W203" s="281"/>
      <c r="X203" s="281"/>
      <c r="Y203" s="281"/>
      <c r="Z203" s="281"/>
      <c r="AA203" s="281"/>
      <c r="AB203" s="281"/>
      <c r="AC203" s="281"/>
      <c r="AD203" s="281"/>
      <c r="AE203" s="281"/>
      <c r="AF203" s="272"/>
      <c r="AG203" s="273"/>
      <c r="AH203" s="230"/>
      <c r="AI203" s="230"/>
      <c r="AJ203" s="272"/>
    </row>
    <row r="204" spans="2:38" ht="27.6" x14ac:dyDescent="0.3">
      <c r="B204" s="272"/>
      <c r="C204" s="272"/>
      <c r="D204" s="272"/>
      <c r="E204" s="269"/>
      <c r="F204" s="269"/>
      <c r="G204" s="269"/>
      <c r="H204" s="272"/>
      <c r="I204" s="272"/>
      <c r="J204" s="11" t="s">
        <v>172</v>
      </c>
      <c r="K204" s="7" t="s">
        <v>173</v>
      </c>
      <c r="L204" s="7" t="s">
        <v>171</v>
      </c>
      <c r="M204" s="71">
        <v>1</v>
      </c>
      <c r="N204" s="229"/>
      <c r="O204" s="223"/>
      <c r="P204" s="223"/>
      <c r="Q204" s="223"/>
      <c r="R204" s="297"/>
      <c r="S204" s="297"/>
      <c r="T204" s="283"/>
      <c r="U204" s="283"/>
      <c r="V204" s="281"/>
      <c r="W204" s="281"/>
      <c r="X204" s="281"/>
      <c r="Y204" s="281"/>
      <c r="Z204" s="281"/>
      <c r="AA204" s="281"/>
      <c r="AB204" s="281"/>
      <c r="AC204" s="281"/>
      <c r="AD204" s="281"/>
      <c r="AE204" s="281"/>
      <c r="AF204" s="272"/>
      <c r="AG204" s="273"/>
      <c r="AH204" s="231"/>
      <c r="AI204" s="231"/>
      <c r="AJ204" s="272"/>
    </row>
    <row r="205" spans="2:38" ht="104.4" customHeight="1" x14ac:dyDescent="0.3">
      <c r="B205" s="224" t="s">
        <v>1105</v>
      </c>
      <c r="C205" s="224" t="s">
        <v>1102</v>
      </c>
      <c r="D205" s="224" t="s">
        <v>67</v>
      </c>
      <c r="E205" s="224" t="s">
        <v>1103</v>
      </c>
      <c r="F205" s="224" t="s">
        <v>1104</v>
      </c>
      <c r="G205" s="224" t="s">
        <v>691</v>
      </c>
      <c r="H205" s="223" t="s">
        <v>71</v>
      </c>
      <c r="I205" s="223" t="s">
        <v>135</v>
      </c>
      <c r="J205" s="11" t="s">
        <v>263</v>
      </c>
      <c r="K205" s="7" t="s">
        <v>159</v>
      </c>
      <c r="L205" s="7" t="s">
        <v>116</v>
      </c>
      <c r="M205" s="71">
        <v>40</v>
      </c>
      <c r="N205" s="270" t="s">
        <v>701</v>
      </c>
      <c r="O205" s="270" t="s">
        <v>203</v>
      </c>
      <c r="P205" s="272" t="s">
        <v>76</v>
      </c>
      <c r="Q205" s="272" t="s">
        <v>77</v>
      </c>
      <c r="R205" s="250" t="s">
        <v>78</v>
      </c>
      <c r="S205" s="250" t="s">
        <v>161</v>
      </c>
      <c r="T205" s="348">
        <f>+V205+Y205</f>
        <v>85600</v>
      </c>
      <c r="U205" s="250" t="s">
        <v>135</v>
      </c>
      <c r="V205" s="351">
        <v>72760</v>
      </c>
      <c r="W205" s="351" t="s">
        <v>135</v>
      </c>
      <c r="X205" s="351" t="s">
        <v>135</v>
      </c>
      <c r="Y205" s="351">
        <v>12840</v>
      </c>
      <c r="Z205" s="351" t="s">
        <v>135</v>
      </c>
      <c r="AA205" s="351" t="s">
        <v>135</v>
      </c>
      <c r="AB205" s="351">
        <v>9511.11</v>
      </c>
      <c r="AC205" s="351" t="s">
        <v>162</v>
      </c>
      <c r="AD205" s="348" t="s">
        <v>135</v>
      </c>
      <c r="AE205" s="351">
        <f>+V205+Y205</f>
        <v>85600</v>
      </c>
      <c r="AF205" s="250" t="s">
        <v>135</v>
      </c>
      <c r="AG205" s="354" t="s">
        <v>34</v>
      </c>
      <c r="AH205" s="354" t="s">
        <v>308</v>
      </c>
      <c r="AI205" s="354" t="s">
        <v>309</v>
      </c>
      <c r="AJ205" s="297"/>
      <c r="AK205" s="347"/>
      <c r="AL205" s="347"/>
    </row>
    <row r="206" spans="2:38" ht="104.4" customHeight="1" x14ac:dyDescent="0.3">
      <c r="B206" s="224"/>
      <c r="C206" s="227"/>
      <c r="D206" s="227"/>
      <c r="E206" s="227"/>
      <c r="F206" s="227"/>
      <c r="G206" s="227"/>
      <c r="H206" s="224"/>
      <c r="I206" s="224"/>
      <c r="J206" s="11" t="s">
        <v>163</v>
      </c>
      <c r="K206" s="7" t="s">
        <v>164</v>
      </c>
      <c r="L206" s="7" t="s">
        <v>106</v>
      </c>
      <c r="M206" s="71">
        <v>1</v>
      </c>
      <c r="N206" s="380"/>
      <c r="O206" s="380"/>
      <c r="P206" s="272"/>
      <c r="Q206" s="272"/>
      <c r="R206" s="251"/>
      <c r="S206" s="251"/>
      <c r="T206" s="349"/>
      <c r="U206" s="251"/>
      <c r="V206" s="352"/>
      <c r="W206" s="352"/>
      <c r="X206" s="352"/>
      <c r="Y206" s="352"/>
      <c r="Z206" s="352"/>
      <c r="AA206" s="352"/>
      <c r="AB206" s="352"/>
      <c r="AC206" s="352"/>
      <c r="AD206" s="349"/>
      <c r="AE206" s="352"/>
      <c r="AF206" s="251"/>
      <c r="AG206" s="355"/>
      <c r="AH206" s="355"/>
      <c r="AI206" s="355"/>
      <c r="AJ206" s="297"/>
      <c r="AK206" s="347"/>
      <c r="AL206" s="347"/>
    </row>
    <row r="207" spans="2:38" ht="38.4" customHeight="1" x14ac:dyDescent="0.3">
      <c r="B207" s="224"/>
      <c r="C207" s="227"/>
      <c r="D207" s="227"/>
      <c r="E207" s="227"/>
      <c r="F207" s="227"/>
      <c r="G207" s="227"/>
      <c r="H207" s="224"/>
      <c r="I207" s="224"/>
      <c r="J207" s="28" t="s">
        <v>179</v>
      </c>
      <c r="K207" s="14" t="s">
        <v>180</v>
      </c>
      <c r="L207" s="14" t="s">
        <v>106</v>
      </c>
      <c r="M207" s="79">
        <v>40</v>
      </c>
      <c r="N207" s="380"/>
      <c r="O207" s="380"/>
      <c r="P207" s="272"/>
      <c r="Q207" s="272"/>
      <c r="R207" s="252"/>
      <c r="S207" s="252"/>
      <c r="T207" s="350"/>
      <c r="U207" s="252"/>
      <c r="V207" s="353"/>
      <c r="W207" s="353"/>
      <c r="X207" s="353"/>
      <c r="Y207" s="353"/>
      <c r="Z207" s="353"/>
      <c r="AA207" s="353"/>
      <c r="AB207" s="353"/>
      <c r="AC207" s="353"/>
      <c r="AD207" s="350"/>
      <c r="AE207" s="353"/>
      <c r="AF207" s="252"/>
      <c r="AG207" s="356"/>
      <c r="AH207" s="356"/>
      <c r="AI207" s="356"/>
      <c r="AJ207" s="297"/>
      <c r="AK207" s="347"/>
      <c r="AL207" s="347"/>
    </row>
    <row r="208" spans="2:38" ht="69" x14ac:dyDescent="0.3">
      <c r="B208" s="272" t="s">
        <v>1106</v>
      </c>
      <c r="C208" s="269" t="s">
        <v>1107</v>
      </c>
      <c r="D208" s="269" t="s">
        <v>67</v>
      </c>
      <c r="E208" s="269" t="s">
        <v>1103</v>
      </c>
      <c r="F208" s="451" t="s">
        <v>1108</v>
      </c>
      <c r="G208" s="451" t="s">
        <v>691</v>
      </c>
      <c r="H208" s="272" t="s">
        <v>71</v>
      </c>
      <c r="I208" s="272" t="s">
        <v>135</v>
      </c>
      <c r="J208" s="61" t="s">
        <v>1046</v>
      </c>
      <c r="K208" s="88" t="s">
        <v>164</v>
      </c>
      <c r="L208" s="106" t="s">
        <v>106</v>
      </c>
      <c r="M208" s="95">
        <v>1</v>
      </c>
      <c r="N208" s="489" t="s">
        <v>701</v>
      </c>
      <c r="O208" s="489" t="s">
        <v>210</v>
      </c>
      <c r="P208" s="224" t="s">
        <v>76</v>
      </c>
      <c r="Q208" s="224" t="s">
        <v>77</v>
      </c>
      <c r="R208" s="223" t="s">
        <v>78</v>
      </c>
      <c r="S208" s="223" t="s">
        <v>161</v>
      </c>
      <c r="T208" s="253">
        <f>+V208+Y208</f>
        <v>60990.630000000005</v>
      </c>
      <c r="U208" s="223" t="s">
        <v>135</v>
      </c>
      <c r="V208" s="256">
        <v>51842.04</v>
      </c>
      <c r="W208" s="256" t="s">
        <v>135</v>
      </c>
      <c r="X208" s="256" t="s">
        <v>135</v>
      </c>
      <c r="Y208" s="256">
        <v>9148.59</v>
      </c>
      <c r="Z208" s="256" t="s">
        <v>135</v>
      </c>
      <c r="AA208" s="256" t="s">
        <v>135</v>
      </c>
      <c r="AB208" s="256">
        <v>6776.74</v>
      </c>
      <c r="AC208" s="256" t="s">
        <v>162</v>
      </c>
      <c r="AD208" s="253" t="s">
        <v>135</v>
      </c>
      <c r="AE208" s="256">
        <f>+V208+Y208</f>
        <v>60990.630000000005</v>
      </c>
      <c r="AF208" s="223" t="s">
        <v>135</v>
      </c>
      <c r="AG208" s="229" t="s">
        <v>34</v>
      </c>
      <c r="AH208" s="229" t="s">
        <v>309</v>
      </c>
      <c r="AI208" s="229" t="s">
        <v>221</v>
      </c>
      <c r="AJ208" s="223"/>
    </row>
    <row r="209" spans="2:36" ht="147" customHeight="1" x14ac:dyDescent="0.3">
      <c r="B209" s="297"/>
      <c r="C209" s="270"/>
      <c r="D209" s="270"/>
      <c r="E209" s="270"/>
      <c r="F209" s="609"/>
      <c r="G209" s="609"/>
      <c r="H209" s="272"/>
      <c r="I209" s="272"/>
      <c r="J209" s="10" t="s">
        <v>179</v>
      </c>
      <c r="K209" s="88" t="s">
        <v>698</v>
      </c>
      <c r="L209" s="106" t="s">
        <v>106</v>
      </c>
      <c r="M209" s="95">
        <v>30</v>
      </c>
      <c r="N209" s="380"/>
      <c r="O209" s="380"/>
      <c r="P209" s="225"/>
      <c r="Q209" s="225"/>
      <c r="R209" s="225"/>
      <c r="S209" s="225"/>
      <c r="T209" s="255"/>
      <c r="U209" s="225"/>
      <c r="V209" s="258"/>
      <c r="W209" s="258"/>
      <c r="X209" s="258"/>
      <c r="Y209" s="258"/>
      <c r="Z209" s="258"/>
      <c r="AA209" s="258"/>
      <c r="AB209" s="258"/>
      <c r="AC209" s="258"/>
      <c r="AD209" s="255"/>
      <c r="AE209" s="258"/>
      <c r="AF209" s="225"/>
      <c r="AG209" s="231"/>
      <c r="AH209" s="231"/>
      <c r="AI209" s="231"/>
      <c r="AJ209" s="225"/>
    </row>
    <row r="210" spans="2:36" ht="193.2" customHeight="1" x14ac:dyDescent="0.3">
      <c r="B210" s="22" t="s">
        <v>1109</v>
      </c>
      <c r="C210" s="18" t="s">
        <v>1110</v>
      </c>
      <c r="D210" s="18" t="s">
        <v>67</v>
      </c>
      <c r="E210" s="18" t="s">
        <v>1103</v>
      </c>
      <c r="F210" s="80" t="s">
        <v>1108</v>
      </c>
      <c r="G210" s="80" t="s">
        <v>691</v>
      </c>
      <c r="H210" s="22" t="s">
        <v>71</v>
      </c>
      <c r="I210" s="22" t="s">
        <v>135</v>
      </c>
      <c r="J210" s="18" t="s">
        <v>179</v>
      </c>
      <c r="K210" s="63" t="s">
        <v>698</v>
      </c>
      <c r="L210" s="90" t="s">
        <v>106</v>
      </c>
      <c r="M210" s="56">
        <v>12</v>
      </c>
      <c r="N210" s="18" t="s">
        <v>701</v>
      </c>
      <c r="O210" s="18" t="s">
        <v>210</v>
      </c>
      <c r="P210" s="22" t="s">
        <v>76</v>
      </c>
      <c r="Q210" s="22" t="s">
        <v>77</v>
      </c>
      <c r="R210" s="56" t="s">
        <v>78</v>
      </c>
      <c r="S210" s="56" t="s">
        <v>161</v>
      </c>
      <c r="T210" s="23">
        <f>+V210+Y210</f>
        <v>154080</v>
      </c>
      <c r="U210" s="23" t="s">
        <v>135</v>
      </c>
      <c r="V210" s="24">
        <v>130968</v>
      </c>
      <c r="W210" s="24" t="s">
        <v>135</v>
      </c>
      <c r="X210" s="24" t="s">
        <v>135</v>
      </c>
      <c r="Y210" s="24">
        <v>23112</v>
      </c>
      <c r="Z210" s="24" t="s">
        <v>135</v>
      </c>
      <c r="AA210" s="24" t="s">
        <v>135</v>
      </c>
      <c r="AB210" s="24">
        <v>17120</v>
      </c>
      <c r="AC210" s="13" t="s">
        <v>162</v>
      </c>
      <c r="AD210" s="23" t="s">
        <v>135</v>
      </c>
      <c r="AE210" s="24">
        <f>+V210+Y210</f>
        <v>154080</v>
      </c>
      <c r="AF210" s="23" t="s">
        <v>135</v>
      </c>
      <c r="AG210" s="24" t="s">
        <v>34</v>
      </c>
      <c r="AH210" s="21" t="s">
        <v>309</v>
      </c>
      <c r="AI210" s="21" t="s">
        <v>221</v>
      </c>
      <c r="AJ210" s="7"/>
    </row>
    <row r="211" spans="2:36" s="87" customFormat="1" ht="132" customHeight="1" x14ac:dyDescent="0.3">
      <c r="B211" s="272" t="s">
        <v>362</v>
      </c>
      <c r="C211" s="272" t="s">
        <v>363</v>
      </c>
      <c r="D211" s="272" t="s">
        <v>158</v>
      </c>
      <c r="E211" s="269" t="s">
        <v>68</v>
      </c>
      <c r="F211" s="269" t="s">
        <v>186</v>
      </c>
      <c r="G211" s="269" t="s">
        <v>202</v>
      </c>
      <c r="H211" s="272" t="s">
        <v>71</v>
      </c>
      <c r="I211" s="272" t="s">
        <v>80</v>
      </c>
      <c r="J211" s="11" t="s">
        <v>263</v>
      </c>
      <c r="K211" s="7" t="s">
        <v>159</v>
      </c>
      <c r="L211" s="7" t="s">
        <v>116</v>
      </c>
      <c r="M211" s="7">
        <v>40</v>
      </c>
      <c r="N211" s="273" t="s">
        <v>160</v>
      </c>
      <c r="O211" s="272" t="s">
        <v>364</v>
      </c>
      <c r="P211" s="272" t="s">
        <v>76</v>
      </c>
      <c r="Q211" s="272" t="s">
        <v>77</v>
      </c>
      <c r="R211" s="297" t="s">
        <v>78</v>
      </c>
      <c r="S211" s="297" t="s">
        <v>161</v>
      </c>
      <c r="T211" s="283">
        <f>V211+Y211</f>
        <v>274275.08999999997</v>
      </c>
      <c r="U211" s="283">
        <f>T211/M212</f>
        <v>68568.772499999992</v>
      </c>
      <c r="V211" s="256">
        <v>233133.83</v>
      </c>
      <c r="W211" s="281" t="s">
        <v>80</v>
      </c>
      <c r="X211" s="281" t="s">
        <v>80</v>
      </c>
      <c r="Y211" s="281">
        <v>41141.26</v>
      </c>
      <c r="Z211" s="281" t="s">
        <v>135</v>
      </c>
      <c r="AA211" s="281" t="s">
        <v>80</v>
      </c>
      <c r="AB211" s="281">
        <v>48401.49</v>
      </c>
      <c r="AC211" s="273" t="s">
        <v>204</v>
      </c>
      <c r="AD211" s="296" t="s">
        <v>80</v>
      </c>
      <c r="AE211" s="296">
        <f>V211+Y211</f>
        <v>274275.08999999997</v>
      </c>
      <c r="AF211" s="273" t="s">
        <v>80</v>
      </c>
      <c r="AG211" s="273" t="s">
        <v>34</v>
      </c>
      <c r="AH211" s="273" t="s">
        <v>229</v>
      </c>
      <c r="AI211" s="273" t="s">
        <v>212</v>
      </c>
      <c r="AJ211" s="273"/>
    </row>
    <row r="212" spans="2:36" s="87" customFormat="1" ht="86.1" customHeight="1" x14ac:dyDescent="0.3">
      <c r="B212" s="272"/>
      <c r="C212" s="272"/>
      <c r="D212" s="272"/>
      <c r="E212" s="269"/>
      <c r="F212" s="269"/>
      <c r="G212" s="269"/>
      <c r="H212" s="272"/>
      <c r="I212" s="272"/>
      <c r="J212" s="11" t="s">
        <v>163</v>
      </c>
      <c r="K212" s="7" t="s">
        <v>164</v>
      </c>
      <c r="L212" s="7" t="s">
        <v>106</v>
      </c>
      <c r="M212" s="7">
        <v>4</v>
      </c>
      <c r="N212" s="273"/>
      <c r="O212" s="272"/>
      <c r="P212" s="272"/>
      <c r="Q212" s="272"/>
      <c r="R212" s="297"/>
      <c r="S212" s="297"/>
      <c r="T212" s="283"/>
      <c r="U212" s="283"/>
      <c r="V212" s="257"/>
      <c r="W212" s="281"/>
      <c r="X212" s="281"/>
      <c r="Y212" s="281"/>
      <c r="Z212" s="281"/>
      <c r="AA212" s="281"/>
      <c r="AB212" s="281"/>
      <c r="AC212" s="273"/>
      <c r="AD212" s="296"/>
      <c r="AE212" s="296"/>
      <c r="AF212" s="272"/>
      <c r="AG212" s="273"/>
      <c r="AH212" s="273"/>
      <c r="AI212" s="273"/>
      <c r="AJ212" s="272"/>
    </row>
    <row r="213" spans="2:36" s="87" customFormat="1" ht="59.1" customHeight="1" x14ac:dyDescent="0.3">
      <c r="B213" s="272"/>
      <c r="C213" s="272"/>
      <c r="D213" s="272"/>
      <c r="E213" s="269"/>
      <c r="F213" s="269"/>
      <c r="G213" s="269"/>
      <c r="H213" s="272"/>
      <c r="I213" s="272"/>
      <c r="J213" s="11" t="s">
        <v>179</v>
      </c>
      <c r="K213" s="7" t="s">
        <v>180</v>
      </c>
      <c r="L213" s="7" t="s">
        <v>106</v>
      </c>
      <c r="M213" s="71">
        <v>144</v>
      </c>
      <c r="N213" s="273"/>
      <c r="O213" s="272"/>
      <c r="P213" s="272"/>
      <c r="Q213" s="272"/>
      <c r="R213" s="297"/>
      <c r="S213" s="297"/>
      <c r="T213" s="283"/>
      <c r="U213" s="283"/>
      <c r="V213" s="258"/>
      <c r="W213" s="281"/>
      <c r="X213" s="281"/>
      <c r="Y213" s="281"/>
      <c r="Z213" s="281"/>
      <c r="AA213" s="281"/>
      <c r="AB213" s="281"/>
      <c r="AC213" s="273"/>
      <c r="AD213" s="296"/>
      <c r="AE213" s="296"/>
      <c r="AF213" s="272"/>
      <c r="AG213" s="273"/>
      <c r="AH213" s="273"/>
      <c r="AI213" s="273"/>
      <c r="AJ213" s="272"/>
    </row>
    <row r="214" spans="2:36" s="87" customFormat="1" ht="104.1" customHeight="1" x14ac:dyDescent="0.3">
      <c r="B214" s="272" t="s">
        <v>365</v>
      </c>
      <c r="C214" s="272" t="s">
        <v>366</v>
      </c>
      <c r="D214" s="272" t="s">
        <v>158</v>
      </c>
      <c r="E214" s="269" t="s">
        <v>68</v>
      </c>
      <c r="F214" s="269" t="s">
        <v>186</v>
      </c>
      <c r="G214" s="269" t="s">
        <v>202</v>
      </c>
      <c r="H214" s="223" t="s">
        <v>71</v>
      </c>
      <c r="I214" s="272" t="s">
        <v>80</v>
      </c>
      <c r="J214" s="11" t="s">
        <v>263</v>
      </c>
      <c r="K214" s="7" t="s">
        <v>159</v>
      </c>
      <c r="L214" s="7" t="s">
        <v>116</v>
      </c>
      <c r="M214" s="7">
        <v>40</v>
      </c>
      <c r="N214" s="273" t="s">
        <v>160</v>
      </c>
      <c r="O214" s="272" t="s">
        <v>367</v>
      </c>
      <c r="P214" s="272" t="s">
        <v>76</v>
      </c>
      <c r="Q214" s="272" t="s">
        <v>77</v>
      </c>
      <c r="R214" s="297" t="s">
        <v>78</v>
      </c>
      <c r="S214" s="250" t="s">
        <v>161</v>
      </c>
      <c r="T214" s="253">
        <f>V214+Y214</f>
        <v>137730.4</v>
      </c>
      <c r="U214" s="253">
        <f>T214/M215</f>
        <v>68865.2</v>
      </c>
      <c r="V214" s="256">
        <v>117070.84</v>
      </c>
      <c r="W214" s="256" t="s">
        <v>80</v>
      </c>
      <c r="X214" s="256" t="s">
        <v>80</v>
      </c>
      <c r="Y214" s="256">
        <v>20659.560000000001</v>
      </c>
      <c r="Z214" s="256" t="s">
        <v>80</v>
      </c>
      <c r="AA214" s="256" t="s">
        <v>80</v>
      </c>
      <c r="AB214" s="256">
        <v>24305.360000000001</v>
      </c>
      <c r="AC214" s="229" t="s">
        <v>162</v>
      </c>
      <c r="AD214" s="259" t="s">
        <v>80</v>
      </c>
      <c r="AE214" s="259">
        <f>V214+Y214</f>
        <v>137730.4</v>
      </c>
      <c r="AF214" s="229" t="s">
        <v>80</v>
      </c>
      <c r="AG214" s="273" t="s">
        <v>34</v>
      </c>
      <c r="AH214" s="273" t="s">
        <v>608</v>
      </c>
      <c r="AI214" s="273" t="s">
        <v>212</v>
      </c>
      <c r="AJ214" s="229"/>
    </row>
    <row r="215" spans="2:36" s="87" customFormat="1" ht="65.099999999999994" customHeight="1" x14ac:dyDescent="0.3">
      <c r="B215" s="272"/>
      <c r="C215" s="272"/>
      <c r="D215" s="272"/>
      <c r="E215" s="269"/>
      <c r="F215" s="269"/>
      <c r="G215" s="269"/>
      <c r="H215" s="224"/>
      <c r="I215" s="272"/>
      <c r="J215" s="11" t="s">
        <v>163</v>
      </c>
      <c r="K215" s="7" t="s">
        <v>164</v>
      </c>
      <c r="L215" s="7" t="s">
        <v>106</v>
      </c>
      <c r="M215" s="7">
        <v>2</v>
      </c>
      <c r="N215" s="273"/>
      <c r="O215" s="272"/>
      <c r="P215" s="272"/>
      <c r="Q215" s="272"/>
      <c r="R215" s="297"/>
      <c r="S215" s="251"/>
      <c r="T215" s="254"/>
      <c r="U215" s="254"/>
      <c r="V215" s="257"/>
      <c r="W215" s="257"/>
      <c r="X215" s="257"/>
      <c r="Y215" s="257"/>
      <c r="Z215" s="257"/>
      <c r="AA215" s="257"/>
      <c r="AB215" s="257"/>
      <c r="AC215" s="230"/>
      <c r="AD215" s="260"/>
      <c r="AE215" s="260"/>
      <c r="AF215" s="224"/>
      <c r="AG215" s="273"/>
      <c r="AH215" s="273"/>
      <c r="AI215" s="273"/>
      <c r="AJ215" s="224"/>
    </row>
    <row r="216" spans="2:36" s="87" customFormat="1" ht="65.7" customHeight="1" x14ac:dyDescent="0.3">
      <c r="B216" s="272"/>
      <c r="C216" s="272"/>
      <c r="D216" s="272"/>
      <c r="E216" s="269"/>
      <c r="F216" s="269"/>
      <c r="G216" s="269"/>
      <c r="H216" s="225"/>
      <c r="I216" s="272"/>
      <c r="J216" s="11" t="s">
        <v>179</v>
      </c>
      <c r="K216" s="7" t="s">
        <v>180</v>
      </c>
      <c r="L216" s="7" t="s">
        <v>106</v>
      </c>
      <c r="M216" s="71">
        <v>76</v>
      </c>
      <c r="N216" s="273"/>
      <c r="O216" s="272"/>
      <c r="P216" s="272"/>
      <c r="Q216" s="272"/>
      <c r="R216" s="297"/>
      <c r="S216" s="252"/>
      <c r="T216" s="255"/>
      <c r="U216" s="255"/>
      <c r="V216" s="258"/>
      <c r="W216" s="258"/>
      <c r="X216" s="258"/>
      <c r="Y216" s="258"/>
      <c r="Z216" s="258"/>
      <c r="AA216" s="258"/>
      <c r="AB216" s="258"/>
      <c r="AC216" s="231"/>
      <c r="AD216" s="261"/>
      <c r="AE216" s="261"/>
      <c r="AF216" s="225"/>
      <c r="AG216" s="273"/>
      <c r="AH216" s="273"/>
      <c r="AI216" s="273"/>
      <c r="AJ216" s="225"/>
    </row>
    <row r="217" spans="2:36" s="87" customFormat="1" ht="101.1" customHeight="1" x14ac:dyDescent="0.3">
      <c r="B217" s="284" t="s">
        <v>1128</v>
      </c>
      <c r="C217" s="284" t="s">
        <v>368</v>
      </c>
      <c r="D217" s="284" t="s">
        <v>158</v>
      </c>
      <c r="E217" s="385" t="s">
        <v>68</v>
      </c>
      <c r="F217" s="385" t="s">
        <v>186</v>
      </c>
      <c r="G217" s="385" t="s">
        <v>202</v>
      </c>
      <c r="H217" s="284" t="s">
        <v>71</v>
      </c>
      <c r="I217" s="284" t="s">
        <v>80</v>
      </c>
      <c r="J217" s="20" t="s">
        <v>263</v>
      </c>
      <c r="K217" s="27" t="s">
        <v>159</v>
      </c>
      <c r="L217" s="27" t="s">
        <v>116</v>
      </c>
      <c r="M217" s="69">
        <v>40</v>
      </c>
      <c r="N217" s="338" t="s">
        <v>160</v>
      </c>
      <c r="O217" s="284" t="s">
        <v>367</v>
      </c>
      <c r="P217" s="284" t="s">
        <v>76</v>
      </c>
      <c r="Q217" s="284" t="s">
        <v>77</v>
      </c>
      <c r="R217" s="287" t="s">
        <v>78</v>
      </c>
      <c r="S217" s="287" t="s">
        <v>161</v>
      </c>
      <c r="T217" s="402">
        <f>V217+Y217</f>
        <v>57778.05</v>
      </c>
      <c r="U217" s="402">
        <f>T217/M218</f>
        <v>57778.05</v>
      </c>
      <c r="V217" s="379">
        <v>49111.35</v>
      </c>
      <c r="W217" s="379" t="s">
        <v>80</v>
      </c>
      <c r="X217" s="379" t="s">
        <v>80</v>
      </c>
      <c r="Y217" s="379">
        <v>8666.7000000000007</v>
      </c>
      <c r="Z217" s="379" t="s">
        <v>80</v>
      </c>
      <c r="AA217" s="379" t="s">
        <v>80</v>
      </c>
      <c r="AB217" s="379">
        <v>10196.129999999999</v>
      </c>
      <c r="AC217" s="338" t="s">
        <v>162</v>
      </c>
      <c r="AD217" s="370" t="s">
        <v>80</v>
      </c>
      <c r="AE217" s="370">
        <f>V217+Y217</f>
        <v>57778.05</v>
      </c>
      <c r="AF217" s="338" t="s">
        <v>80</v>
      </c>
      <c r="AG217" s="282" t="s">
        <v>34</v>
      </c>
      <c r="AH217" s="282" t="s">
        <v>231</v>
      </c>
      <c r="AI217" s="282" t="s">
        <v>215</v>
      </c>
      <c r="AJ217" s="338"/>
    </row>
    <row r="218" spans="2:36" s="87" customFormat="1" ht="75.599999999999994" customHeight="1" x14ac:dyDescent="0.3">
      <c r="B218" s="285"/>
      <c r="C218" s="285"/>
      <c r="D218" s="285"/>
      <c r="E218" s="386"/>
      <c r="F218" s="386"/>
      <c r="G218" s="386"/>
      <c r="H218" s="285"/>
      <c r="I218" s="285"/>
      <c r="J218" s="20" t="s">
        <v>163</v>
      </c>
      <c r="K218" s="27" t="s">
        <v>164</v>
      </c>
      <c r="L218" s="27" t="s">
        <v>106</v>
      </c>
      <c r="M218" s="69">
        <v>1</v>
      </c>
      <c r="N218" s="339"/>
      <c r="O218" s="285"/>
      <c r="P218" s="285"/>
      <c r="Q218" s="285"/>
      <c r="R218" s="288"/>
      <c r="S218" s="288"/>
      <c r="T218" s="403"/>
      <c r="U218" s="403"/>
      <c r="V218" s="381"/>
      <c r="W218" s="381"/>
      <c r="X218" s="381"/>
      <c r="Y218" s="381"/>
      <c r="Z218" s="381"/>
      <c r="AA218" s="381"/>
      <c r="AB218" s="381"/>
      <c r="AC218" s="339"/>
      <c r="AD218" s="377"/>
      <c r="AE218" s="377"/>
      <c r="AF218" s="285"/>
      <c r="AG218" s="282"/>
      <c r="AH218" s="282"/>
      <c r="AI218" s="282"/>
      <c r="AJ218" s="285"/>
    </row>
    <row r="219" spans="2:36" s="87" customFormat="1" ht="56.1" customHeight="1" x14ac:dyDescent="0.3">
      <c r="B219" s="286"/>
      <c r="C219" s="286"/>
      <c r="D219" s="286"/>
      <c r="E219" s="387"/>
      <c r="F219" s="387"/>
      <c r="G219" s="387"/>
      <c r="H219" s="286"/>
      <c r="I219" s="286"/>
      <c r="J219" s="20" t="s">
        <v>179</v>
      </c>
      <c r="K219" s="27" t="s">
        <v>180</v>
      </c>
      <c r="L219" s="27" t="s">
        <v>106</v>
      </c>
      <c r="M219" s="69">
        <v>30</v>
      </c>
      <c r="N219" s="340"/>
      <c r="O219" s="286"/>
      <c r="P219" s="286"/>
      <c r="Q219" s="286"/>
      <c r="R219" s="289"/>
      <c r="S219" s="289"/>
      <c r="T219" s="360"/>
      <c r="U219" s="360"/>
      <c r="V219" s="382"/>
      <c r="W219" s="382"/>
      <c r="X219" s="382"/>
      <c r="Y219" s="382"/>
      <c r="Z219" s="382"/>
      <c r="AA219" s="382"/>
      <c r="AB219" s="382"/>
      <c r="AC219" s="340"/>
      <c r="AD219" s="378"/>
      <c r="AE219" s="378"/>
      <c r="AF219" s="286"/>
      <c r="AG219" s="282"/>
      <c r="AH219" s="282"/>
      <c r="AI219" s="282"/>
      <c r="AJ219" s="286"/>
    </row>
    <row r="220" spans="2:36" s="87" customFormat="1" ht="51" customHeight="1" x14ac:dyDescent="0.3">
      <c r="B220" s="223" t="s">
        <v>369</v>
      </c>
      <c r="C220" s="223" t="s">
        <v>370</v>
      </c>
      <c r="D220" s="223" t="s">
        <v>67</v>
      </c>
      <c r="E220" s="247" t="s">
        <v>68</v>
      </c>
      <c r="F220" s="247" t="s">
        <v>186</v>
      </c>
      <c r="G220" s="247" t="s">
        <v>202</v>
      </c>
      <c r="H220" s="223" t="s">
        <v>71</v>
      </c>
      <c r="I220" s="223" t="s">
        <v>80</v>
      </c>
      <c r="J220" s="389" t="s">
        <v>179</v>
      </c>
      <c r="K220" s="223" t="s">
        <v>180</v>
      </c>
      <c r="L220" s="223" t="s">
        <v>106</v>
      </c>
      <c r="M220" s="447">
        <v>7</v>
      </c>
      <c r="N220" s="229" t="s">
        <v>160</v>
      </c>
      <c r="O220" s="223" t="s">
        <v>371</v>
      </c>
      <c r="P220" s="223" t="s">
        <v>76</v>
      </c>
      <c r="Q220" s="223" t="s">
        <v>77</v>
      </c>
      <c r="R220" s="250" t="s">
        <v>78</v>
      </c>
      <c r="S220" s="250" t="s">
        <v>161</v>
      </c>
      <c r="T220" s="253">
        <f>V220+Y220</f>
        <v>74900</v>
      </c>
      <c r="U220" s="253">
        <v>74900</v>
      </c>
      <c r="V220" s="256">
        <v>63665</v>
      </c>
      <c r="W220" s="256" t="s">
        <v>80</v>
      </c>
      <c r="X220" s="256" t="s">
        <v>80</v>
      </c>
      <c r="Y220" s="256">
        <v>11235</v>
      </c>
      <c r="Z220" s="256" t="s">
        <v>80</v>
      </c>
      <c r="AA220" s="256" t="s">
        <v>80</v>
      </c>
      <c r="AB220" s="256">
        <v>13217.65</v>
      </c>
      <c r="AC220" s="229" t="s">
        <v>162</v>
      </c>
      <c r="AD220" s="259" t="s">
        <v>80</v>
      </c>
      <c r="AE220" s="259">
        <f>V220+Y220</f>
        <v>74900</v>
      </c>
      <c r="AF220" s="229" t="s">
        <v>80</v>
      </c>
      <c r="AG220" s="229" t="s">
        <v>34</v>
      </c>
      <c r="AH220" s="229" t="s">
        <v>231</v>
      </c>
      <c r="AI220" s="229" t="s">
        <v>215</v>
      </c>
      <c r="AJ220" s="229"/>
    </row>
    <row r="221" spans="2:36" s="87" customFormat="1" ht="101.1" customHeight="1" x14ac:dyDescent="0.3">
      <c r="B221" s="272"/>
      <c r="C221" s="272"/>
      <c r="D221" s="272"/>
      <c r="E221" s="269"/>
      <c r="F221" s="269"/>
      <c r="G221" s="269"/>
      <c r="H221" s="224"/>
      <c r="I221" s="272"/>
      <c r="J221" s="451"/>
      <c r="K221" s="272"/>
      <c r="L221" s="272"/>
      <c r="M221" s="520"/>
      <c r="N221" s="273"/>
      <c r="O221" s="272"/>
      <c r="P221" s="224"/>
      <c r="Q221" s="224"/>
      <c r="R221" s="251"/>
      <c r="S221" s="297"/>
      <c r="T221" s="283"/>
      <c r="U221" s="283"/>
      <c r="V221" s="281"/>
      <c r="W221" s="281"/>
      <c r="X221" s="281"/>
      <c r="Y221" s="281"/>
      <c r="Z221" s="281"/>
      <c r="AA221" s="281"/>
      <c r="AB221" s="281"/>
      <c r="AC221" s="273"/>
      <c r="AD221" s="296"/>
      <c r="AE221" s="296"/>
      <c r="AF221" s="272"/>
      <c r="AG221" s="273"/>
      <c r="AH221" s="273"/>
      <c r="AI221" s="273"/>
      <c r="AJ221" s="272"/>
    </row>
    <row r="222" spans="2:36" s="87" customFormat="1" ht="119.7" customHeight="1" x14ac:dyDescent="0.3">
      <c r="B222" s="223" t="s">
        <v>373</v>
      </c>
      <c r="C222" s="223" t="s">
        <v>372</v>
      </c>
      <c r="D222" s="223" t="s">
        <v>67</v>
      </c>
      <c r="E222" s="247" t="s">
        <v>68</v>
      </c>
      <c r="F222" s="247" t="s">
        <v>186</v>
      </c>
      <c r="G222" s="247" t="s">
        <v>202</v>
      </c>
      <c r="H222" s="223" t="s">
        <v>71</v>
      </c>
      <c r="I222" s="223" t="s">
        <v>80</v>
      </c>
      <c r="J222" s="28" t="s">
        <v>263</v>
      </c>
      <c r="K222" s="14" t="s">
        <v>159</v>
      </c>
      <c r="L222" s="14" t="s">
        <v>116</v>
      </c>
      <c r="M222" s="71">
        <v>40</v>
      </c>
      <c r="N222" s="229" t="s">
        <v>160</v>
      </c>
      <c r="O222" s="223" t="s">
        <v>371</v>
      </c>
      <c r="P222" s="223" t="s">
        <v>76</v>
      </c>
      <c r="Q222" s="223" t="s">
        <v>77</v>
      </c>
      <c r="R222" s="250" t="s">
        <v>78</v>
      </c>
      <c r="S222" s="250" t="s">
        <v>161</v>
      </c>
      <c r="T222" s="253">
        <f>V222+Y222</f>
        <v>143177.12</v>
      </c>
      <c r="U222" s="253">
        <f>T222/M223</f>
        <v>71588.56</v>
      </c>
      <c r="V222" s="256">
        <v>121700.55</v>
      </c>
      <c r="W222" s="256" t="s">
        <v>80</v>
      </c>
      <c r="X222" s="256" t="s">
        <v>80</v>
      </c>
      <c r="Y222" s="256">
        <v>21476.57</v>
      </c>
      <c r="Z222" s="256" t="s">
        <v>80</v>
      </c>
      <c r="AA222" s="256" t="s">
        <v>80</v>
      </c>
      <c r="AB222" s="256">
        <v>25266.55</v>
      </c>
      <c r="AC222" s="229" t="s">
        <v>162</v>
      </c>
      <c r="AD222" s="259" t="s">
        <v>80</v>
      </c>
      <c r="AE222" s="259">
        <f>V222+Y222</f>
        <v>143177.12</v>
      </c>
      <c r="AF222" s="229" t="s">
        <v>80</v>
      </c>
      <c r="AG222" s="229" t="s">
        <v>34</v>
      </c>
      <c r="AH222" s="229" t="s">
        <v>302</v>
      </c>
      <c r="AI222" s="229" t="s">
        <v>303</v>
      </c>
      <c r="AJ222" s="229"/>
    </row>
    <row r="223" spans="2:36" s="87" customFormat="1" ht="109.2" customHeight="1" x14ac:dyDescent="0.3">
      <c r="B223" s="272"/>
      <c r="C223" s="272"/>
      <c r="D223" s="272"/>
      <c r="E223" s="269"/>
      <c r="F223" s="269"/>
      <c r="G223" s="269"/>
      <c r="H223" s="224"/>
      <c r="I223" s="272"/>
      <c r="J223" s="11" t="s">
        <v>163</v>
      </c>
      <c r="K223" s="7" t="s">
        <v>164</v>
      </c>
      <c r="L223" s="7" t="s">
        <v>106</v>
      </c>
      <c r="M223" s="71">
        <v>2</v>
      </c>
      <c r="N223" s="230"/>
      <c r="O223" s="224"/>
      <c r="P223" s="224"/>
      <c r="Q223" s="224"/>
      <c r="R223" s="251"/>
      <c r="S223" s="251"/>
      <c r="T223" s="254"/>
      <c r="U223" s="254"/>
      <c r="V223" s="257"/>
      <c r="W223" s="257"/>
      <c r="X223" s="257"/>
      <c r="Y223" s="257"/>
      <c r="Z223" s="257"/>
      <c r="AA223" s="257"/>
      <c r="AB223" s="257"/>
      <c r="AC223" s="230"/>
      <c r="AD223" s="260"/>
      <c r="AE223" s="260"/>
      <c r="AF223" s="224"/>
      <c r="AG223" s="230"/>
      <c r="AH223" s="230"/>
      <c r="AI223" s="230"/>
      <c r="AJ223" s="224"/>
    </row>
    <row r="224" spans="2:36" s="87" customFormat="1" ht="67.2" customHeight="1" x14ac:dyDescent="0.3">
      <c r="B224" s="272"/>
      <c r="C224" s="272"/>
      <c r="D224" s="272"/>
      <c r="E224" s="269"/>
      <c r="F224" s="269"/>
      <c r="G224" s="269"/>
      <c r="H224" s="225"/>
      <c r="I224" s="272"/>
      <c r="J224" s="11" t="s">
        <v>179</v>
      </c>
      <c r="K224" s="7" t="s">
        <v>180</v>
      </c>
      <c r="L224" s="7" t="s">
        <v>106</v>
      </c>
      <c r="M224" s="71">
        <v>72</v>
      </c>
      <c r="N224" s="231"/>
      <c r="O224" s="225"/>
      <c r="P224" s="225"/>
      <c r="Q224" s="225"/>
      <c r="R224" s="252"/>
      <c r="S224" s="252"/>
      <c r="T224" s="255"/>
      <c r="U224" s="255"/>
      <c r="V224" s="258"/>
      <c r="W224" s="258"/>
      <c r="X224" s="258"/>
      <c r="Y224" s="258"/>
      <c r="Z224" s="258"/>
      <c r="AA224" s="258"/>
      <c r="AB224" s="258"/>
      <c r="AC224" s="231"/>
      <c r="AD224" s="261"/>
      <c r="AE224" s="261"/>
      <c r="AF224" s="225"/>
      <c r="AG224" s="231"/>
      <c r="AH224" s="231"/>
      <c r="AI224" s="231"/>
      <c r="AJ224" s="225"/>
    </row>
    <row r="225" spans="2:36" s="87" customFormat="1" ht="53.1" customHeight="1" x14ac:dyDescent="0.3">
      <c r="B225" s="223" t="s">
        <v>374</v>
      </c>
      <c r="C225" s="223" t="s">
        <v>375</v>
      </c>
      <c r="D225" s="223" t="s">
        <v>67</v>
      </c>
      <c r="E225" s="247" t="s">
        <v>68</v>
      </c>
      <c r="F225" s="247" t="s">
        <v>184</v>
      </c>
      <c r="G225" s="247" t="s">
        <v>70</v>
      </c>
      <c r="H225" s="223" t="s">
        <v>71</v>
      </c>
      <c r="I225" s="223" t="s">
        <v>80</v>
      </c>
      <c r="J225" s="11" t="s">
        <v>165</v>
      </c>
      <c r="K225" s="7" t="s">
        <v>166</v>
      </c>
      <c r="L225" s="7" t="s">
        <v>167</v>
      </c>
      <c r="M225" s="71">
        <v>3</v>
      </c>
      <c r="N225" s="229" t="s">
        <v>160</v>
      </c>
      <c r="O225" s="223" t="s">
        <v>219</v>
      </c>
      <c r="P225" s="223" t="s">
        <v>76</v>
      </c>
      <c r="Q225" s="223" t="s">
        <v>77</v>
      </c>
      <c r="R225" s="250" t="s">
        <v>78</v>
      </c>
      <c r="S225" s="250" t="s">
        <v>161</v>
      </c>
      <c r="T225" s="253">
        <f>V225+Y225</f>
        <v>227910</v>
      </c>
      <c r="U225" s="253">
        <f>T225/M226</f>
        <v>75970</v>
      </c>
      <c r="V225" s="256">
        <v>193723.5</v>
      </c>
      <c r="W225" s="256" t="s">
        <v>80</v>
      </c>
      <c r="X225" s="256" t="s">
        <v>80</v>
      </c>
      <c r="Y225" s="256">
        <v>34186.5</v>
      </c>
      <c r="Z225" s="256" t="s">
        <v>80</v>
      </c>
      <c r="AA225" s="256" t="s">
        <v>80</v>
      </c>
      <c r="AB225" s="256">
        <v>40219.410000000003</v>
      </c>
      <c r="AC225" s="229" t="s">
        <v>81</v>
      </c>
      <c r="AD225" s="259" t="s">
        <v>80</v>
      </c>
      <c r="AE225" s="259">
        <f>V225+Y225</f>
        <v>227910</v>
      </c>
      <c r="AF225" s="229" t="s">
        <v>80</v>
      </c>
      <c r="AG225" s="229" t="s">
        <v>34</v>
      </c>
      <c r="AH225" s="229" t="s">
        <v>302</v>
      </c>
      <c r="AI225" s="229" t="s">
        <v>303</v>
      </c>
      <c r="AJ225" s="229"/>
    </row>
    <row r="226" spans="2:36" s="87" customFormat="1" ht="57" customHeight="1" x14ac:dyDescent="0.3">
      <c r="B226" s="224"/>
      <c r="C226" s="224"/>
      <c r="D226" s="224"/>
      <c r="E226" s="248"/>
      <c r="F226" s="248"/>
      <c r="G226" s="248"/>
      <c r="H226" s="224"/>
      <c r="I226" s="224"/>
      <c r="J226" s="11" t="s">
        <v>168</v>
      </c>
      <c r="K226" s="7" t="s">
        <v>169</v>
      </c>
      <c r="L226" s="7" t="s">
        <v>106</v>
      </c>
      <c r="M226" s="71">
        <v>3</v>
      </c>
      <c r="N226" s="230"/>
      <c r="O226" s="224"/>
      <c r="P226" s="224"/>
      <c r="Q226" s="224"/>
      <c r="R226" s="251"/>
      <c r="S226" s="251"/>
      <c r="T226" s="254"/>
      <c r="U226" s="254"/>
      <c r="V226" s="257"/>
      <c r="W226" s="257"/>
      <c r="X226" s="257"/>
      <c r="Y226" s="257"/>
      <c r="Z226" s="257"/>
      <c r="AA226" s="257"/>
      <c r="AB226" s="257"/>
      <c r="AC226" s="230"/>
      <c r="AD226" s="260"/>
      <c r="AE226" s="260"/>
      <c r="AF226" s="224"/>
      <c r="AG226" s="230"/>
      <c r="AH226" s="230"/>
      <c r="AI226" s="230"/>
      <c r="AJ226" s="224"/>
    </row>
    <row r="227" spans="2:36" s="87" customFormat="1" ht="49.2" customHeight="1" x14ac:dyDescent="0.3">
      <c r="B227" s="224"/>
      <c r="C227" s="224"/>
      <c r="D227" s="224"/>
      <c r="E227" s="248"/>
      <c r="F227" s="248"/>
      <c r="G227" s="248"/>
      <c r="H227" s="224"/>
      <c r="I227" s="224"/>
      <c r="J227" s="11" t="s">
        <v>264</v>
      </c>
      <c r="K227" s="7" t="s">
        <v>170</v>
      </c>
      <c r="L227" s="7" t="s">
        <v>171</v>
      </c>
      <c r="M227" s="71">
        <v>3</v>
      </c>
      <c r="N227" s="230"/>
      <c r="O227" s="224"/>
      <c r="P227" s="224"/>
      <c r="Q227" s="224"/>
      <c r="R227" s="251"/>
      <c r="S227" s="251"/>
      <c r="T227" s="254"/>
      <c r="U227" s="254"/>
      <c r="V227" s="257"/>
      <c r="W227" s="257"/>
      <c r="X227" s="257"/>
      <c r="Y227" s="257"/>
      <c r="Z227" s="257"/>
      <c r="AA227" s="257"/>
      <c r="AB227" s="257"/>
      <c r="AC227" s="230"/>
      <c r="AD227" s="260"/>
      <c r="AE227" s="260"/>
      <c r="AF227" s="224"/>
      <c r="AG227" s="230"/>
      <c r="AH227" s="230"/>
      <c r="AI227" s="230"/>
      <c r="AJ227" s="224"/>
    </row>
    <row r="228" spans="2:36" s="87" customFormat="1" ht="44.1" customHeight="1" x14ac:dyDescent="0.3">
      <c r="B228" s="225"/>
      <c r="C228" s="225"/>
      <c r="D228" s="225"/>
      <c r="E228" s="249"/>
      <c r="F228" s="249"/>
      <c r="G228" s="249"/>
      <c r="H228" s="225"/>
      <c r="I228" s="225"/>
      <c r="J228" s="11" t="s">
        <v>172</v>
      </c>
      <c r="K228" s="7" t="s">
        <v>173</v>
      </c>
      <c r="L228" s="7" t="s">
        <v>171</v>
      </c>
      <c r="M228" s="71">
        <v>3</v>
      </c>
      <c r="N228" s="231"/>
      <c r="O228" s="225"/>
      <c r="P228" s="225"/>
      <c r="Q228" s="225"/>
      <c r="R228" s="252"/>
      <c r="S228" s="252"/>
      <c r="T228" s="255"/>
      <c r="U228" s="255"/>
      <c r="V228" s="258"/>
      <c r="W228" s="258"/>
      <c r="X228" s="258"/>
      <c r="Y228" s="258"/>
      <c r="Z228" s="258"/>
      <c r="AA228" s="258"/>
      <c r="AB228" s="258"/>
      <c r="AC228" s="231"/>
      <c r="AD228" s="261"/>
      <c r="AE228" s="261"/>
      <c r="AF228" s="225"/>
      <c r="AG228" s="231"/>
      <c r="AH228" s="231"/>
      <c r="AI228" s="231"/>
      <c r="AJ228" s="225"/>
    </row>
    <row r="229" spans="2:36" s="87" customFormat="1" ht="96.6" x14ac:dyDescent="0.3">
      <c r="B229" s="284" t="s">
        <v>1129</v>
      </c>
      <c r="C229" s="284" t="s">
        <v>1004</v>
      </c>
      <c r="D229" s="284" t="s">
        <v>67</v>
      </c>
      <c r="E229" s="385" t="s">
        <v>68</v>
      </c>
      <c r="F229" s="385" t="s">
        <v>186</v>
      </c>
      <c r="G229" s="385" t="s">
        <v>202</v>
      </c>
      <c r="H229" s="284" t="s">
        <v>71</v>
      </c>
      <c r="I229" s="284" t="s">
        <v>80</v>
      </c>
      <c r="J229" s="64" t="s">
        <v>263</v>
      </c>
      <c r="K229" s="65" t="s">
        <v>159</v>
      </c>
      <c r="L229" s="65" t="s">
        <v>116</v>
      </c>
      <c r="M229" s="69">
        <v>40</v>
      </c>
      <c r="N229" s="338" t="s">
        <v>160</v>
      </c>
      <c r="O229" s="284" t="s">
        <v>367</v>
      </c>
      <c r="P229" s="284" t="s">
        <v>76</v>
      </c>
      <c r="Q229" s="284" t="s">
        <v>77</v>
      </c>
      <c r="R229" s="287" t="s">
        <v>78</v>
      </c>
      <c r="S229" s="287" t="s">
        <v>161</v>
      </c>
      <c r="T229" s="402">
        <f>V229+Y229</f>
        <v>155011.85</v>
      </c>
      <c r="U229" s="402">
        <f>T229/M230</f>
        <v>77505.925000000003</v>
      </c>
      <c r="V229" s="379">
        <v>131760.07</v>
      </c>
      <c r="W229" s="379" t="s">
        <v>80</v>
      </c>
      <c r="X229" s="379" t="s">
        <v>80</v>
      </c>
      <c r="Y229" s="379">
        <v>23251.78</v>
      </c>
      <c r="Z229" s="379" t="s">
        <v>80</v>
      </c>
      <c r="AA229" s="379" t="s">
        <v>80</v>
      </c>
      <c r="AB229" s="379">
        <v>27355.040000000001</v>
      </c>
      <c r="AC229" s="338" t="s">
        <v>162</v>
      </c>
      <c r="AD229" s="370" t="s">
        <v>80</v>
      </c>
      <c r="AE229" s="370">
        <f>V229+Y229</f>
        <v>155011.85</v>
      </c>
      <c r="AF229" s="338" t="s">
        <v>80</v>
      </c>
      <c r="AG229" s="338" t="s">
        <v>34</v>
      </c>
      <c r="AH229" s="316" t="s">
        <v>231</v>
      </c>
      <c r="AI229" s="316" t="s">
        <v>215</v>
      </c>
      <c r="AJ229" s="338"/>
    </row>
    <row r="230" spans="2:36" s="87" customFormat="1" ht="41.4" x14ac:dyDescent="0.3">
      <c r="B230" s="300"/>
      <c r="C230" s="300"/>
      <c r="D230" s="300"/>
      <c r="E230" s="317"/>
      <c r="F230" s="317"/>
      <c r="G230" s="317"/>
      <c r="H230" s="285"/>
      <c r="I230" s="300"/>
      <c r="J230" s="20" t="s">
        <v>163</v>
      </c>
      <c r="K230" s="27" t="s">
        <v>164</v>
      </c>
      <c r="L230" s="27" t="s">
        <v>106</v>
      </c>
      <c r="M230" s="69">
        <v>2</v>
      </c>
      <c r="N230" s="339"/>
      <c r="O230" s="285"/>
      <c r="P230" s="285"/>
      <c r="Q230" s="285"/>
      <c r="R230" s="288"/>
      <c r="S230" s="288"/>
      <c r="T230" s="403"/>
      <c r="U230" s="403"/>
      <c r="V230" s="381"/>
      <c r="W230" s="381"/>
      <c r="X230" s="381"/>
      <c r="Y230" s="381"/>
      <c r="Z230" s="381"/>
      <c r="AA230" s="381"/>
      <c r="AB230" s="381"/>
      <c r="AC230" s="339"/>
      <c r="AD230" s="377"/>
      <c r="AE230" s="377"/>
      <c r="AF230" s="285"/>
      <c r="AG230" s="339"/>
      <c r="AH230" s="316"/>
      <c r="AI230" s="316"/>
      <c r="AJ230" s="285"/>
    </row>
    <row r="231" spans="2:36" s="87" customFormat="1" ht="55.2" customHeight="1" x14ac:dyDescent="0.3">
      <c r="B231" s="300"/>
      <c r="C231" s="300"/>
      <c r="D231" s="300"/>
      <c r="E231" s="317"/>
      <c r="F231" s="317"/>
      <c r="G231" s="317"/>
      <c r="H231" s="286"/>
      <c r="I231" s="300"/>
      <c r="J231" s="20" t="s">
        <v>179</v>
      </c>
      <c r="K231" s="27" t="s">
        <v>180</v>
      </c>
      <c r="L231" s="27" t="s">
        <v>106</v>
      </c>
      <c r="M231" s="69">
        <v>76</v>
      </c>
      <c r="N231" s="340"/>
      <c r="O231" s="286"/>
      <c r="P231" s="286"/>
      <c r="Q231" s="286"/>
      <c r="R231" s="289"/>
      <c r="S231" s="289"/>
      <c r="T231" s="360"/>
      <c r="U231" s="360"/>
      <c r="V231" s="382"/>
      <c r="W231" s="382"/>
      <c r="X231" s="382"/>
      <c r="Y231" s="382"/>
      <c r="Z231" s="382"/>
      <c r="AA231" s="382"/>
      <c r="AB231" s="382"/>
      <c r="AC231" s="340"/>
      <c r="AD231" s="378"/>
      <c r="AE231" s="378"/>
      <c r="AF231" s="286"/>
      <c r="AG231" s="340"/>
      <c r="AH231" s="316"/>
      <c r="AI231" s="316"/>
      <c r="AJ231" s="286"/>
    </row>
    <row r="232" spans="2:36" s="87" customFormat="1" ht="101.1" customHeight="1" x14ac:dyDescent="0.3">
      <c r="B232" s="223" t="s">
        <v>1036</v>
      </c>
      <c r="C232" s="223" t="s">
        <v>368</v>
      </c>
      <c r="D232" s="223" t="s">
        <v>158</v>
      </c>
      <c r="E232" s="247" t="s">
        <v>68</v>
      </c>
      <c r="F232" s="247" t="s">
        <v>186</v>
      </c>
      <c r="G232" s="247" t="s">
        <v>202</v>
      </c>
      <c r="H232" s="223" t="s">
        <v>71</v>
      </c>
      <c r="I232" s="223" t="s">
        <v>80</v>
      </c>
      <c r="J232" s="11" t="s">
        <v>263</v>
      </c>
      <c r="K232" s="7" t="s">
        <v>159</v>
      </c>
      <c r="L232" s="7" t="s">
        <v>116</v>
      </c>
      <c r="M232" s="71">
        <v>40</v>
      </c>
      <c r="N232" s="229" t="s">
        <v>160</v>
      </c>
      <c r="O232" s="223" t="s">
        <v>367</v>
      </c>
      <c r="P232" s="223" t="s">
        <v>76</v>
      </c>
      <c r="Q232" s="223" t="s">
        <v>77</v>
      </c>
      <c r="R232" s="250" t="s">
        <v>78</v>
      </c>
      <c r="S232" s="250" t="s">
        <v>161</v>
      </c>
      <c r="T232" s="253">
        <f>V232+Y232</f>
        <v>57778.05</v>
      </c>
      <c r="U232" s="253">
        <f>T232/M233</f>
        <v>57778.05</v>
      </c>
      <c r="V232" s="256">
        <v>49111.35</v>
      </c>
      <c r="W232" s="256" t="s">
        <v>80</v>
      </c>
      <c r="X232" s="256" t="s">
        <v>80</v>
      </c>
      <c r="Y232" s="256">
        <v>8666.7000000000007</v>
      </c>
      <c r="Z232" s="256" t="s">
        <v>80</v>
      </c>
      <c r="AA232" s="256" t="s">
        <v>80</v>
      </c>
      <c r="AB232" s="256">
        <v>10196.129999999999</v>
      </c>
      <c r="AC232" s="229" t="s">
        <v>162</v>
      </c>
      <c r="AD232" s="259" t="s">
        <v>80</v>
      </c>
      <c r="AE232" s="259">
        <f>V232+Y232</f>
        <v>57778.05</v>
      </c>
      <c r="AF232" s="229" t="s">
        <v>80</v>
      </c>
      <c r="AG232" s="273" t="s">
        <v>34</v>
      </c>
      <c r="AH232" s="273" t="s">
        <v>303</v>
      </c>
      <c r="AI232" s="273" t="s">
        <v>306</v>
      </c>
      <c r="AJ232" s="229"/>
    </row>
    <row r="233" spans="2:36" s="87" customFormat="1" ht="75.599999999999994" customHeight="1" x14ac:dyDescent="0.3">
      <c r="B233" s="224"/>
      <c r="C233" s="224"/>
      <c r="D233" s="224"/>
      <c r="E233" s="248"/>
      <c r="F233" s="248"/>
      <c r="G233" s="248"/>
      <c r="H233" s="224"/>
      <c r="I233" s="224"/>
      <c r="J233" s="11" t="s">
        <v>163</v>
      </c>
      <c r="K233" s="7" t="s">
        <v>164</v>
      </c>
      <c r="L233" s="7" t="s">
        <v>106</v>
      </c>
      <c r="M233" s="71">
        <v>1</v>
      </c>
      <c r="N233" s="230"/>
      <c r="O233" s="224"/>
      <c r="P233" s="224"/>
      <c r="Q233" s="224"/>
      <c r="R233" s="251"/>
      <c r="S233" s="251"/>
      <c r="T233" s="254"/>
      <c r="U233" s="254"/>
      <c r="V233" s="257"/>
      <c r="W233" s="257"/>
      <c r="X233" s="257"/>
      <c r="Y233" s="257"/>
      <c r="Z233" s="257"/>
      <c r="AA233" s="257"/>
      <c r="AB233" s="257"/>
      <c r="AC233" s="230"/>
      <c r="AD233" s="260"/>
      <c r="AE233" s="260"/>
      <c r="AF233" s="224"/>
      <c r="AG233" s="273"/>
      <c r="AH233" s="273"/>
      <c r="AI233" s="273"/>
      <c r="AJ233" s="224"/>
    </row>
    <row r="234" spans="2:36" s="87" customFormat="1" ht="56.1" customHeight="1" x14ac:dyDescent="0.3">
      <c r="B234" s="225"/>
      <c r="C234" s="225"/>
      <c r="D234" s="225"/>
      <c r="E234" s="249"/>
      <c r="F234" s="249"/>
      <c r="G234" s="249"/>
      <c r="H234" s="225"/>
      <c r="I234" s="225"/>
      <c r="J234" s="11" t="s">
        <v>179</v>
      </c>
      <c r="K234" s="7" t="s">
        <v>180</v>
      </c>
      <c r="L234" s="7" t="s">
        <v>106</v>
      </c>
      <c r="M234" s="71">
        <v>30</v>
      </c>
      <c r="N234" s="231"/>
      <c r="O234" s="225"/>
      <c r="P234" s="225"/>
      <c r="Q234" s="225"/>
      <c r="R234" s="252"/>
      <c r="S234" s="252"/>
      <c r="T234" s="255"/>
      <c r="U234" s="255"/>
      <c r="V234" s="258"/>
      <c r="W234" s="258"/>
      <c r="X234" s="258"/>
      <c r="Y234" s="258"/>
      <c r="Z234" s="258"/>
      <c r="AA234" s="258"/>
      <c r="AB234" s="258"/>
      <c r="AC234" s="231"/>
      <c r="AD234" s="261"/>
      <c r="AE234" s="261"/>
      <c r="AF234" s="225"/>
      <c r="AG234" s="273"/>
      <c r="AH234" s="273"/>
      <c r="AI234" s="273"/>
      <c r="AJ234" s="225"/>
    </row>
    <row r="235" spans="2:36" s="87" customFormat="1" ht="96.6" x14ac:dyDescent="0.3">
      <c r="B235" s="223" t="s">
        <v>1075</v>
      </c>
      <c r="C235" s="223" t="s">
        <v>1004</v>
      </c>
      <c r="D235" s="223" t="s">
        <v>67</v>
      </c>
      <c r="E235" s="247" t="s">
        <v>68</v>
      </c>
      <c r="F235" s="247" t="s">
        <v>186</v>
      </c>
      <c r="G235" s="247" t="s">
        <v>202</v>
      </c>
      <c r="H235" s="223" t="s">
        <v>71</v>
      </c>
      <c r="I235" s="223" t="s">
        <v>80</v>
      </c>
      <c r="J235" s="28" t="s">
        <v>263</v>
      </c>
      <c r="K235" s="14" t="s">
        <v>159</v>
      </c>
      <c r="L235" s="14" t="s">
        <v>116</v>
      </c>
      <c r="M235" s="71">
        <v>40</v>
      </c>
      <c r="N235" s="229" t="s">
        <v>160</v>
      </c>
      <c r="O235" s="223" t="s">
        <v>367</v>
      </c>
      <c r="P235" s="223" t="s">
        <v>76</v>
      </c>
      <c r="Q235" s="223" t="s">
        <v>77</v>
      </c>
      <c r="R235" s="250" t="s">
        <v>78</v>
      </c>
      <c r="S235" s="250" t="s">
        <v>161</v>
      </c>
      <c r="T235" s="253">
        <f>V235+Y235</f>
        <v>154525.31</v>
      </c>
      <c r="U235" s="253">
        <f>T235/M236</f>
        <v>77262.654999999999</v>
      </c>
      <c r="V235" s="256">
        <v>131346.51</v>
      </c>
      <c r="W235" s="256" t="s">
        <v>80</v>
      </c>
      <c r="X235" s="256" t="s">
        <v>80</v>
      </c>
      <c r="Y235" s="256">
        <v>23178.799999999999</v>
      </c>
      <c r="Z235" s="256" t="s">
        <v>80</v>
      </c>
      <c r="AA235" s="256" t="s">
        <v>80</v>
      </c>
      <c r="AB235" s="256">
        <v>27269.17</v>
      </c>
      <c r="AC235" s="229" t="s">
        <v>162</v>
      </c>
      <c r="AD235" s="259" t="s">
        <v>80</v>
      </c>
      <c r="AE235" s="259">
        <f>V235+Y235</f>
        <v>154525.31</v>
      </c>
      <c r="AF235" s="229" t="s">
        <v>80</v>
      </c>
      <c r="AG235" s="229" t="s">
        <v>34</v>
      </c>
      <c r="AH235" s="267" t="s">
        <v>303</v>
      </c>
      <c r="AI235" s="267" t="s">
        <v>306</v>
      </c>
      <c r="AJ235" s="229"/>
    </row>
    <row r="236" spans="2:36" s="87" customFormat="1" ht="41.4" x14ac:dyDescent="0.3">
      <c r="B236" s="272"/>
      <c r="C236" s="272"/>
      <c r="D236" s="272"/>
      <c r="E236" s="269"/>
      <c r="F236" s="269"/>
      <c r="G236" s="269"/>
      <c r="H236" s="224"/>
      <c r="I236" s="272"/>
      <c r="J236" s="11" t="s">
        <v>163</v>
      </c>
      <c r="K236" s="7" t="s">
        <v>164</v>
      </c>
      <c r="L236" s="7" t="s">
        <v>106</v>
      </c>
      <c r="M236" s="71">
        <v>2</v>
      </c>
      <c r="N236" s="230"/>
      <c r="O236" s="224"/>
      <c r="P236" s="224"/>
      <c r="Q236" s="224"/>
      <c r="R236" s="251"/>
      <c r="S236" s="251"/>
      <c r="T236" s="254"/>
      <c r="U236" s="254"/>
      <c r="V236" s="257"/>
      <c r="W236" s="257"/>
      <c r="X236" s="257"/>
      <c r="Y236" s="257"/>
      <c r="Z236" s="257"/>
      <c r="AA236" s="257"/>
      <c r="AB236" s="257"/>
      <c r="AC236" s="230"/>
      <c r="AD236" s="260"/>
      <c r="AE236" s="260"/>
      <c r="AF236" s="224"/>
      <c r="AG236" s="230"/>
      <c r="AH236" s="267"/>
      <c r="AI236" s="267"/>
      <c r="AJ236" s="224"/>
    </row>
    <row r="237" spans="2:36" s="87" customFormat="1" ht="55.2" customHeight="1" x14ac:dyDescent="0.3">
      <c r="B237" s="272"/>
      <c r="C237" s="272"/>
      <c r="D237" s="272"/>
      <c r="E237" s="269"/>
      <c r="F237" s="269"/>
      <c r="G237" s="269"/>
      <c r="H237" s="225"/>
      <c r="I237" s="272"/>
      <c r="J237" s="11" t="s">
        <v>179</v>
      </c>
      <c r="K237" s="7" t="s">
        <v>180</v>
      </c>
      <c r="L237" s="7" t="s">
        <v>106</v>
      </c>
      <c r="M237" s="71">
        <v>76</v>
      </c>
      <c r="N237" s="231"/>
      <c r="O237" s="225"/>
      <c r="P237" s="225"/>
      <c r="Q237" s="225"/>
      <c r="R237" s="252"/>
      <c r="S237" s="252"/>
      <c r="T237" s="255"/>
      <c r="U237" s="255"/>
      <c r="V237" s="258"/>
      <c r="W237" s="258"/>
      <c r="X237" s="258"/>
      <c r="Y237" s="258"/>
      <c r="Z237" s="258"/>
      <c r="AA237" s="258"/>
      <c r="AB237" s="258"/>
      <c r="AC237" s="231"/>
      <c r="AD237" s="261"/>
      <c r="AE237" s="261"/>
      <c r="AF237" s="225"/>
      <c r="AG237" s="231"/>
      <c r="AH237" s="267"/>
      <c r="AI237" s="267"/>
      <c r="AJ237" s="225"/>
    </row>
    <row r="238" spans="2:36" s="189" customFormat="1" ht="53.1" hidden="1" customHeight="1" x14ac:dyDescent="0.3">
      <c r="B238" s="223" t="s">
        <v>1212</v>
      </c>
      <c r="C238" s="223" t="s">
        <v>375</v>
      </c>
      <c r="D238" s="223" t="s">
        <v>67</v>
      </c>
      <c r="E238" s="247" t="s">
        <v>68</v>
      </c>
      <c r="F238" s="247" t="s">
        <v>184</v>
      </c>
      <c r="G238" s="247" t="s">
        <v>70</v>
      </c>
      <c r="H238" s="223" t="s">
        <v>71</v>
      </c>
      <c r="I238" s="223" t="s">
        <v>80</v>
      </c>
      <c r="J238" s="184" t="s">
        <v>165</v>
      </c>
      <c r="K238" s="185" t="s">
        <v>166</v>
      </c>
      <c r="L238" s="185" t="s">
        <v>167</v>
      </c>
      <c r="M238" s="187">
        <v>2</v>
      </c>
      <c r="N238" s="229" t="s">
        <v>160</v>
      </c>
      <c r="O238" s="223" t="s">
        <v>219</v>
      </c>
      <c r="P238" s="223" t="s">
        <v>76</v>
      </c>
      <c r="Q238" s="223" t="s">
        <v>77</v>
      </c>
      <c r="R238" s="250" t="s">
        <v>78</v>
      </c>
      <c r="S238" s="250" t="s">
        <v>161</v>
      </c>
      <c r="T238" s="253">
        <f>V238+Y238</f>
        <v>151940</v>
      </c>
      <c r="U238" s="253">
        <f>T238/M239</f>
        <v>75970</v>
      </c>
      <c r="V238" s="256">
        <v>129149</v>
      </c>
      <c r="W238" s="256" t="s">
        <v>80</v>
      </c>
      <c r="X238" s="256" t="s">
        <v>80</v>
      </c>
      <c r="Y238" s="256">
        <v>22791</v>
      </c>
      <c r="Z238" s="256" t="s">
        <v>80</v>
      </c>
      <c r="AA238" s="256" t="s">
        <v>80</v>
      </c>
      <c r="AB238" s="256">
        <v>26812.94</v>
      </c>
      <c r="AC238" s="229" t="s">
        <v>81</v>
      </c>
      <c r="AD238" s="259" t="s">
        <v>80</v>
      </c>
      <c r="AE238" s="259">
        <f>V238+Y238</f>
        <v>151940</v>
      </c>
      <c r="AF238" s="229" t="s">
        <v>80</v>
      </c>
      <c r="AG238" s="229" t="s">
        <v>34</v>
      </c>
      <c r="AH238" s="229" t="s">
        <v>221</v>
      </c>
      <c r="AI238" s="229" t="s">
        <v>288</v>
      </c>
      <c r="AJ238" s="229"/>
    </row>
    <row r="239" spans="2:36" s="87" customFormat="1" ht="57" customHeight="1" x14ac:dyDescent="0.3">
      <c r="B239" s="224"/>
      <c r="C239" s="224"/>
      <c r="D239" s="224"/>
      <c r="E239" s="248"/>
      <c r="F239" s="248"/>
      <c r="G239" s="248"/>
      <c r="H239" s="224"/>
      <c r="I239" s="224"/>
      <c r="J239" s="11" t="s">
        <v>168</v>
      </c>
      <c r="K239" s="7" t="s">
        <v>169</v>
      </c>
      <c r="L239" s="7" t="s">
        <v>106</v>
      </c>
      <c r="M239" s="71">
        <v>2</v>
      </c>
      <c r="N239" s="230"/>
      <c r="O239" s="224"/>
      <c r="P239" s="224"/>
      <c r="Q239" s="224"/>
      <c r="R239" s="251"/>
      <c r="S239" s="251"/>
      <c r="T239" s="254"/>
      <c r="U239" s="254"/>
      <c r="V239" s="257"/>
      <c r="W239" s="257"/>
      <c r="X239" s="257"/>
      <c r="Y239" s="257"/>
      <c r="Z239" s="257"/>
      <c r="AA239" s="257"/>
      <c r="AB239" s="257"/>
      <c r="AC239" s="230"/>
      <c r="AD239" s="260"/>
      <c r="AE239" s="260"/>
      <c r="AF239" s="224"/>
      <c r="AG239" s="230"/>
      <c r="AH239" s="230"/>
      <c r="AI239" s="230"/>
      <c r="AJ239" s="224"/>
    </row>
    <row r="240" spans="2:36" s="87" customFormat="1" ht="49.2" customHeight="1" x14ac:dyDescent="0.3">
      <c r="B240" s="224"/>
      <c r="C240" s="224"/>
      <c r="D240" s="224"/>
      <c r="E240" s="248"/>
      <c r="F240" s="248"/>
      <c r="G240" s="248"/>
      <c r="H240" s="224"/>
      <c r="I240" s="224"/>
      <c r="J240" s="11" t="s">
        <v>264</v>
      </c>
      <c r="K240" s="7" t="s">
        <v>170</v>
      </c>
      <c r="L240" s="7" t="s">
        <v>171</v>
      </c>
      <c r="M240" s="71">
        <v>2</v>
      </c>
      <c r="N240" s="230"/>
      <c r="O240" s="224"/>
      <c r="P240" s="224"/>
      <c r="Q240" s="224"/>
      <c r="R240" s="251"/>
      <c r="S240" s="251"/>
      <c r="T240" s="254"/>
      <c r="U240" s="254"/>
      <c r="V240" s="257"/>
      <c r="W240" s="257"/>
      <c r="X240" s="257"/>
      <c r="Y240" s="257"/>
      <c r="Z240" s="257"/>
      <c r="AA240" s="257"/>
      <c r="AB240" s="257"/>
      <c r="AC240" s="230"/>
      <c r="AD240" s="260"/>
      <c r="AE240" s="260"/>
      <c r="AF240" s="224"/>
      <c r="AG240" s="230"/>
      <c r="AH240" s="230"/>
      <c r="AI240" s="230"/>
      <c r="AJ240" s="224"/>
    </row>
    <row r="241" spans="2:36" s="87" customFormat="1" ht="44.1" customHeight="1" x14ac:dyDescent="0.3">
      <c r="B241" s="225"/>
      <c r="C241" s="225"/>
      <c r="D241" s="225"/>
      <c r="E241" s="249"/>
      <c r="F241" s="249"/>
      <c r="G241" s="249"/>
      <c r="H241" s="225"/>
      <c r="I241" s="225"/>
      <c r="J241" s="11" t="s">
        <v>172</v>
      </c>
      <c r="K241" s="7" t="s">
        <v>173</v>
      </c>
      <c r="L241" s="7" t="s">
        <v>171</v>
      </c>
      <c r="M241" s="71">
        <v>2</v>
      </c>
      <c r="N241" s="231"/>
      <c r="O241" s="225"/>
      <c r="P241" s="225"/>
      <c r="Q241" s="225"/>
      <c r="R241" s="252"/>
      <c r="S241" s="252"/>
      <c r="T241" s="255"/>
      <c r="U241" s="255"/>
      <c r="V241" s="258"/>
      <c r="W241" s="258"/>
      <c r="X241" s="258"/>
      <c r="Y241" s="258"/>
      <c r="Z241" s="258"/>
      <c r="AA241" s="258"/>
      <c r="AB241" s="258"/>
      <c r="AC241" s="231"/>
      <c r="AD241" s="261"/>
      <c r="AE241" s="261"/>
      <c r="AF241" s="225"/>
      <c r="AG241" s="231"/>
      <c r="AH241" s="231"/>
      <c r="AI241" s="231"/>
      <c r="AJ241" s="225"/>
    </row>
    <row r="242" spans="2:36" s="38" customFormat="1" ht="132" customHeight="1" x14ac:dyDescent="0.3">
      <c r="B242" s="223" t="s">
        <v>414</v>
      </c>
      <c r="C242" s="223" t="s">
        <v>415</v>
      </c>
      <c r="D242" s="223" t="s">
        <v>158</v>
      </c>
      <c r="E242" s="247" t="s">
        <v>68</v>
      </c>
      <c r="F242" s="278" t="s">
        <v>186</v>
      </c>
      <c r="G242" s="247" t="s">
        <v>202</v>
      </c>
      <c r="H242" s="279" t="s">
        <v>71</v>
      </c>
      <c r="I242" s="279" t="s">
        <v>80</v>
      </c>
      <c r="J242" s="11" t="s">
        <v>263</v>
      </c>
      <c r="K242" s="7" t="s">
        <v>159</v>
      </c>
      <c r="L242" s="7" t="s">
        <v>116</v>
      </c>
      <c r="M242" s="7">
        <v>40</v>
      </c>
      <c r="N242" s="280" t="s">
        <v>160</v>
      </c>
      <c r="O242" s="223" t="s">
        <v>416</v>
      </c>
      <c r="P242" s="223" t="s">
        <v>76</v>
      </c>
      <c r="Q242" s="223" t="s">
        <v>77</v>
      </c>
      <c r="R242" s="250" t="s">
        <v>78</v>
      </c>
      <c r="S242" s="250" t="s">
        <v>161</v>
      </c>
      <c r="T242" s="253">
        <f>V242+Y242</f>
        <v>492200</v>
      </c>
      <c r="U242" s="402" t="s">
        <v>135</v>
      </c>
      <c r="V242" s="256">
        <v>418370</v>
      </c>
      <c r="W242" s="256" t="s">
        <v>80</v>
      </c>
      <c r="X242" s="256" t="s">
        <v>80</v>
      </c>
      <c r="Y242" s="256">
        <v>73830</v>
      </c>
      <c r="Z242" s="256" t="s">
        <v>135</v>
      </c>
      <c r="AA242" s="256" t="s">
        <v>80</v>
      </c>
      <c r="AB242" s="256">
        <v>221133.32</v>
      </c>
      <c r="AC242" s="229" t="s">
        <v>204</v>
      </c>
      <c r="AD242" s="259" t="s">
        <v>80</v>
      </c>
      <c r="AE242" s="259">
        <f>V242+Y242</f>
        <v>492200</v>
      </c>
      <c r="AF242" s="229" t="s">
        <v>80</v>
      </c>
      <c r="AG242" s="229" t="s">
        <v>34</v>
      </c>
      <c r="AH242" s="321" t="s">
        <v>229</v>
      </c>
      <c r="AI242" s="321" t="s">
        <v>212</v>
      </c>
      <c r="AJ242" s="229"/>
    </row>
    <row r="243" spans="2:36" s="38" customFormat="1" ht="86.1" customHeight="1" x14ac:dyDescent="0.3">
      <c r="B243" s="224"/>
      <c r="C243" s="224"/>
      <c r="D243" s="224"/>
      <c r="E243" s="248"/>
      <c r="F243" s="248"/>
      <c r="G243" s="248"/>
      <c r="H243" s="224"/>
      <c r="I243" s="224"/>
      <c r="J243" s="11" t="s">
        <v>163</v>
      </c>
      <c r="K243" s="7" t="s">
        <v>164</v>
      </c>
      <c r="L243" s="7" t="s">
        <v>106</v>
      </c>
      <c r="M243" s="7">
        <v>4</v>
      </c>
      <c r="N243" s="230"/>
      <c r="O243" s="224"/>
      <c r="P243" s="224"/>
      <c r="Q243" s="224"/>
      <c r="R243" s="251"/>
      <c r="S243" s="251"/>
      <c r="T243" s="254"/>
      <c r="U243" s="403"/>
      <c r="V243" s="257"/>
      <c r="W243" s="257"/>
      <c r="X243" s="257"/>
      <c r="Y243" s="257"/>
      <c r="Z243" s="257"/>
      <c r="AA243" s="257"/>
      <c r="AB243" s="257"/>
      <c r="AC243" s="230"/>
      <c r="AD243" s="260"/>
      <c r="AE243" s="260"/>
      <c r="AF243" s="224"/>
      <c r="AG243" s="230"/>
      <c r="AH243" s="322"/>
      <c r="AI243" s="322"/>
      <c r="AJ243" s="224"/>
    </row>
    <row r="244" spans="2:36" s="38" customFormat="1" ht="59.1" customHeight="1" x14ac:dyDescent="0.3">
      <c r="B244" s="225"/>
      <c r="C244" s="225"/>
      <c r="D244" s="225"/>
      <c r="E244" s="249"/>
      <c r="F244" s="249"/>
      <c r="G244" s="249"/>
      <c r="H244" s="225"/>
      <c r="I244" s="225"/>
      <c r="J244" s="11" t="s">
        <v>179</v>
      </c>
      <c r="K244" s="7" t="s">
        <v>180</v>
      </c>
      <c r="L244" s="7" t="s">
        <v>106</v>
      </c>
      <c r="M244" s="71">
        <v>230</v>
      </c>
      <c r="N244" s="231"/>
      <c r="O244" s="225"/>
      <c r="P244" s="225"/>
      <c r="Q244" s="225"/>
      <c r="R244" s="252"/>
      <c r="S244" s="252"/>
      <c r="T244" s="255"/>
      <c r="U244" s="360"/>
      <c r="V244" s="258"/>
      <c r="W244" s="258"/>
      <c r="X244" s="258"/>
      <c r="Y244" s="258"/>
      <c r="Z244" s="258"/>
      <c r="AA244" s="258"/>
      <c r="AB244" s="258"/>
      <c r="AC244" s="231"/>
      <c r="AD244" s="261"/>
      <c r="AE244" s="261"/>
      <c r="AF244" s="225"/>
      <c r="AG244" s="231"/>
      <c r="AH244" s="323"/>
      <c r="AI244" s="323"/>
      <c r="AJ244" s="225"/>
    </row>
    <row r="245" spans="2:36" s="38" customFormat="1" ht="132" customHeight="1" x14ac:dyDescent="0.3">
      <c r="B245" s="272" t="s">
        <v>417</v>
      </c>
      <c r="C245" s="272" t="s">
        <v>418</v>
      </c>
      <c r="D245" s="272" t="s">
        <v>158</v>
      </c>
      <c r="E245" s="269" t="s">
        <v>68</v>
      </c>
      <c r="F245" s="269" t="s">
        <v>186</v>
      </c>
      <c r="G245" s="269" t="s">
        <v>202</v>
      </c>
      <c r="H245" s="272" t="s">
        <v>71</v>
      </c>
      <c r="I245" s="272" t="s">
        <v>80</v>
      </c>
      <c r="J245" s="11" t="s">
        <v>263</v>
      </c>
      <c r="K245" s="7" t="s">
        <v>159</v>
      </c>
      <c r="L245" s="7" t="s">
        <v>116</v>
      </c>
      <c r="M245" s="7">
        <v>40</v>
      </c>
      <c r="N245" s="273" t="s">
        <v>160</v>
      </c>
      <c r="O245" s="272" t="s">
        <v>416</v>
      </c>
      <c r="P245" s="272" t="s">
        <v>76</v>
      </c>
      <c r="Q245" s="272" t="s">
        <v>77</v>
      </c>
      <c r="R245" s="297" t="s">
        <v>78</v>
      </c>
      <c r="S245" s="297" t="s">
        <v>161</v>
      </c>
      <c r="T245" s="283">
        <f>V245+Y245</f>
        <v>235400</v>
      </c>
      <c r="U245" s="402" t="s">
        <v>135</v>
      </c>
      <c r="V245" s="256">
        <v>200090</v>
      </c>
      <c r="W245" s="281" t="s">
        <v>80</v>
      </c>
      <c r="X245" s="281" t="s">
        <v>80</v>
      </c>
      <c r="Y245" s="281">
        <v>35310</v>
      </c>
      <c r="Z245" s="281" t="s">
        <v>135</v>
      </c>
      <c r="AA245" s="281" t="s">
        <v>80</v>
      </c>
      <c r="AB245" s="281">
        <v>105759.42</v>
      </c>
      <c r="AC245" s="273" t="s">
        <v>204</v>
      </c>
      <c r="AD245" s="296" t="s">
        <v>80</v>
      </c>
      <c r="AE245" s="296">
        <f>V245+Y245</f>
        <v>235400</v>
      </c>
      <c r="AF245" s="273" t="s">
        <v>80</v>
      </c>
      <c r="AG245" s="273" t="s">
        <v>34</v>
      </c>
      <c r="AH245" s="273" t="s">
        <v>212</v>
      </c>
      <c r="AI245" s="321" t="s">
        <v>231</v>
      </c>
      <c r="AJ245" s="273"/>
    </row>
    <row r="246" spans="2:36" s="38" customFormat="1" ht="86.1" customHeight="1" x14ac:dyDescent="0.3">
      <c r="B246" s="272"/>
      <c r="C246" s="272"/>
      <c r="D246" s="272"/>
      <c r="E246" s="269"/>
      <c r="F246" s="269"/>
      <c r="G246" s="269"/>
      <c r="H246" s="272"/>
      <c r="I246" s="272"/>
      <c r="J246" s="11" t="s">
        <v>163</v>
      </c>
      <c r="K246" s="7" t="s">
        <v>164</v>
      </c>
      <c r="L246" s="7" t="s">
        <v>106</v>
      </c>
      <c r="M246" s="7">
        <v>2</v>
      </c>
      <c r="N246" s="273"/>
      <c r="O246" s="272"/>
      <c r="P246" s="272"/>
      <c r="Q246" s="272"/>
      <c r="R246" s="297"/>
      <c r="S246" s="297"/>
      <c r="T246" s="283"/>
      <c r="U246" s="403"/>
      <c r="V246" s="257"/>
      <c r="W246" s="281"/>
      <c r="X246" s="281"/>
      <c r="Y246" s="281"/>
      <c r="Z246" s="281"/>
      <c r="AA246" s="281"/>
      <c r="AB246" s="281"/>
      <c r="AC246" s="273"/>
      <c r="AD246" s="296"/>
      <c r="AE246" s="296"/>
      <c r="AF246" s="272"/>
      <c r="AG246" s="273"/>
      <c r="AH246" s="273"/>
      <c r="AI246" s="322"/>
      <c r="AJ246" s="272"/>
    </row>
    <row r="247" spans="2:36" s="38" customFormat="1" ht="59.1" customHeight="1" x14ac:dyDescent="0.3">
      <c r="B247" s="272"/>
      <c r="C247" s="272"/>
      <c r="D247" s="272"/>
      <c r="E247" s="269"/>
      <c r="F247" s="269"/>
      <c r="G247" s="269"/>
      <c r="H247" s="272"/>
      <c r="I247" s="272"/>
      <c r="J247" s="11" t="s">
        <v>179</v>
      </c>
      <c r="K247" s="7" t="s">
        <v>180</v>
      </c>
      <c r="L247" s="7" t="s">
        <v>106</v>
      </c>
      <c r="M247" s="71">
        <v>110</v>
      </c>
      <c r="N247" s="273"/>
      <c r="O247" s="272"/>
      <c r="P247" s="272"/>
      <c r="Q247" s="272"/>
      <c r="R247" s="297"/>
      <c r="S247" s="297"/>
      <c r="T247" s="283"/>
      <c r="U247" s="360"/>
      <c r="V247" s="258"/>
      <c r="W247" s="281"/>
      <c r="X247" s="281"/>
      <c r="Y247" s="281"/>
      <c r="Z247" s="281"/>
      <c r="AA247" s="281"/>
      <c r="AB247" s="281"/>
      <c r="AC247" s="273"/>
      <c r="AD247" s="296"/>
      <c r="AE247" s="296"/>
      <c r="AF247" s="272"/>
      <c r="AG247" s="273"/>
      <c r="AH247" s="273"/>
      <c r="AI247" s="323"/>
      <c r="AJ247" s="272"/>
    </row>
    <row r="248" spans="2:36" ht="52.2" customHeight="1" x14ac:dyDescent="0.3">
      <c r="B248" s="272" t="s">
        <v>419</v>
      </c>
      <c r="C248" s="272" t="s">
        <v>420</v>
      </c>
      <c r="D248" s="272" t="s">
        <v>67</v>
      </c>
      <c r="E248" s="269" t="s">
        <v>68</v>
      </c>
      <c r="F248" s="269" t="s">
        <v>184</v>
      </c>
      <c r="G248" s="269" t="s">
        <v>70</v>
      </c>
      <c r="H248" s="272" t="s">
        <v>71</v>
      </c>
      <c r="I248" s="272" t="s">
        <v>80</v>
      </c>
      <c r="J248" s="11" t="s">
        <v>165</v>
      </c>
      <c r="K248" s="7" t="s">
        <v>166</v>
      </c>
      <c r="L248" s="7" t="s">
        <v>167</v>
      </c>
      <c r="M248" s="7">
        <v>2</v>
      </c>
      <c r="N248" s="273" t="s">
        <v>160</v>
      </c>
      <c r="O248" s="272" t="s">
        <v>416</v>
      </c>
      <c r="P248" s="272" t="s">
        <v>76</v>
      </c>
      <c r="Q248" s="272" t="s">
        <v>77</v>
      </c>
      <c r="R248" s="297" t="s">
        <v>78</v>
      </c>
      <c r="S248" s="297" t="s">
        <v>161</v>
      </c>
      <c r="T248" s="283">
        <f>V248+Y248</f>
        <v>151940</v>
      </c>
      <c r="U248" s="361" t="s">
        <v>135</v>
      </c>
      <c r="V248" s="281">
        <v>129149</v>
      </c>
      <c r="W248" s="281" t="s">
        <v>80</v>
      </c>
      <c r="X248" s="281" t="s">
        <v>80</v>
      </c>
      <c r="Y248" s="281">
        <v>22791</v>
      </c>
      <c r="Z248" s="281" t="s">
        <v>80</v>
      </c>
      <c r="AA248" s="281" t="s">
        <v>80</v>
      </c>
      <c r="AB248" s="281">
        <v>65117.15</v>
      </c>
      <c r="AC248" s="273" t="s">
        <v>81</v>
      </c>
      <c r="AD248" s="296" t="s">
        <v>80</v>
      </c>
      <c r="AE248" s="296">
        <f>V248+Y248</f>
        <v>151940</v>
      </c>
      <c r="AF248" s="273" t="s">
        <v>80</v>
      </c>
      <c r="AG248" s="273" t="s">
        <v>34</v>
      </c>
      <c r="AH248" s="273" t="s">
        <v>216</v>
      </c>
      <c r="AI248" s="273" t="s">
        <v>306</v>
      </c>
      <c r="AJ248" s="273"/>
    </row>
    <row r="249" spans="2:36" ht="55.2" x14ac:dyDescent="0.3">
      <c r="B249" s="272"/>
      <c r="C249" s="272"/>
      <c r="D249" s="272"/>
      <c r="E249" s="269"/>
      <c r="F249" s="269"/>
      <c r="G249" s="269"/>
      <c r="H249" s="272"/>
      <c r="I249" s="272"/>
      <c r="J249" s="11" t="s">
        <v>168</v>
      </c>
      <c r="K249" s="7" t="s">
        <v>169</v>
      </c>
      <c r="L249" s="7" t="s">
        <v>106</v>
      </c>
      <c r="M249" s="7">
        <v>2</v>
      </c>
      <c r="N249" s="273"/>
      <c r="O249" s="272"/>
      <c r="P249" s="272"/>
      <c r="Q249" s="272"/>
      <c r="R249" s="297"/>
      <c r="S249" s="297"/>
      <c r="T249" s="283"/>
      <c r="U249" s="361"/>
      <c r="V249" s="281"/>
      <c r="W249" s="281"/>
      <c r="X249" s="281"/>
      <c r="Y249" s="281"/>
      <c r="Z249" s="281"/>
      <c r="AA249" s="281"/>
      <c r="AB249" s="281"/>
      <c r="AC249" s="273"/>
      <c r="AD249" s="296"/>
      <c r="AE249" s="296"/>
      <c r="AF249" s="272"/>
      <c r="AG249" s="273"/>
      <c r="AH249" s="273"/>
      <c r="AI249" s="273"/>
      <c r="AJ249" s="272"/>
    </row>
    <row r="250" spans="2:36" ht="41.4" x14ac:dyDescent="0.3">
      <c r="B250" s="272"/>
      <c r="C250" s="272"/>
      <c r="D250" s="272"/>
      <c r="E250" s="269"/>
      <c r="F250" s="269"/>
      <c r="G250" s="269"/>
      <c r="H250" s="272"/>
      <c r="I250" s="272"/>
      <c r="J250" s="11" t="s">
        <v>264</v>
      </c>
      <c r="K250" s="7" t="s">
        <v>170</v>
      </c>
      <c r="L250" s="7" t="s">
        <v>171</v>
      </c>
      <c r="M250" s="7">
        <v>2</v>
      </c>
      <c r="N250" s="273"/>
      <c r="O250" s="272"/>
      <c r="P250" s="272"/>
      <c r="Q250" s="272"/>
      <c r="R250" s="297"/>
      <c r="S250" s="297"/>
      <c r="T250" s="283"/>
      <c r="U250" s="361"/>
      <c r="V250" s="281"/>
      <c r="W250" s="281"/>
      <c r="X250" s="281"/>
      <c r="Y250" s="281"/>
      <c r="Z250" s="281"/>
      <c r="AA250" s="281"/>
      <c r="AB250" s="281"/>
      <c r="AC250" s="273"/>
      <c r="AD250" s="296"/>
      <c r="AE250" s="296"/>
      <c r="AF250" s="272"/>
      <c r="AG250" s="273"/>
      <c r="AH250" s="273"/>
      <c r="AI250" s="273"/>
      <c r="AJ250" s="272"/>
    </row>
    <row r="251" spans="2:36" ht="27.6" x14ac:dyDescent="0.3">
      <c r="B251" s="272"/>
      <c r="C251" s="272"/>
      <c r="D251" s="272"/>
      <c r="E251" s="269"/>
      <c r="F251" s="269"/>
      <c r="G251" s="269"/>
      <c r="H251" s="272"/>
      <c r="I251" s="272"/>
      <c r="J251" s="11" t="s">
        <v>172</v>
      </c>
      <c r="K251" s="7" t="s">
        <v>173</v>
      </c>
      <c r="L251" s="7" t="s">
        <v>171</v>
      </c>
      <c r="M251" s="71">
        <v>2</v>
      </c>
      <c r="N251" s="273"/>
      <c r="O251" s="272"/>
      <c r="P251" s="272"/>
      <c r="Q251" s="272"/>
      <c r="R251" s="297"/>
      <c r="S251" s="297"/>
      <c r="T251" s="283"/>
      <c r="U251" s="361"/>
      <c r="V251" s="281"/>
      <c r="W251" s="281"/>
      <c r="X251" s="281"/>
      <c r="Y251" s="281"/>
      <c r="Z251" s="281"/>
      <c r="AA251" s="281"/>
      <c r="AB251" s="281"/>
      <c r="AC251" s="273"/>
      <c r="AD251" s="296"/>
      <c r="AE251" s="296"/>
      <c r="AF251" s="272"/>
      <c r="AG251" s="273"/>
      <c r="AH251" s="273"/>
      <c r="AI251" s="273"/>
      <c r="AJ251" s="272"/>
    </row>
    <row r="252" spans="2:36" s="188" customFormat="1" ht="95.1" hidden="1" customHeight="1" x14ac:dyDescent="0.3">
      <c r="B252" s="272" t="s">
        <v>421</v>
      </c>
      <c r="C252" s="272" t="s">
        <v>422</v>
      </c>
      <c r="D252" s="272" t="s">
        <v>158</v>
      </c>
      <c r="E252" s="269" t="s">
        <v>68</v>
      </c>
      <c r="F252" s="269" t="s">
        <v>186</v>
      </c>
      <c r="G252" s="269" t="s">
        <v>202</v>
      </c>
      <c r="H252" s="272" t="s">
        <v>71</v>
      </c>
      <c r="I252" s="272" t="s">
        <v>80</v>
      </c>
      <c r="J252" s="389" t="s">
        <v>163</v>
      </c>
      <c r="K252" s="223" t="s">
        <v>164</v>
      </c>
      <c r="L252" s="223" t="s">
        <v>106</v>
      </c>
      <c r="M252" s="223">
        <v>2</v>
      </c>
      <c r="N252" s="273" t="s">
        <v>160</v>
      </c>
      <c r="O252" s="272" t="s">
        <v>416</v>
      </c>
      <c r="P252" s="272" t="s">
        <v>76</v>
      </c>
      <c r="Q252" s="272" t="s">
        <v>77</v>
      </c>
      <c r="R252" s="297" t="s">
        <v>78</v>
      </c>
      <c r="S252" s="297" t="s">
        <v>161</v>
      </c>
      <c r="T252" s="283">
        <f>V252+Y252</f>
        <v>117700</v>
      </c>
      <c r="U252" s="361" t="s">
        <v>135</v>
      </c>
      <c r="V252" s="256">
        <v>100045</v>
      </c>
      <c r="W252" s="281" t="s">
        <v>80</v>
      </c>
      <c r="X252" s="281" t="s">
        <v>80</v>
      </c>
      <c r="Y252" s="281">
        <v>17655</v>
      </c>
      <c r="Z252" s="281" t="s">
        <v>135</v>
      </c>
      <c r="AA252" s="281" t="s">
        <v>80</v>
      </c>
      <c r="AB252" s="281">
        <v>50442.86</v>
      </c>
      <c r="AC252" s="273" t="s">
        <v>204</v>
      </c>
      <c r="AD252" s="296" t="s">
        <v>80</v>
      </c>
      <c r="AE252" s="296">
        <f>V252+Y252</f>
        <v>117700</v>
      </c>
      <c r="AF252" s="273" t="s">
        <v>80</v>
      </c>
      <c r="AG252" s="273" t="s">
        <v>34</v>
      </c>
      <c r="AH252" s="273" t="s">
        <v>288</v>
      </c>
      <c r="AI252" s="273" t="s">
        <v>463</v>
      </c>
      <c r="AJ252" s="273"/>
    </row>
    <row r="253" spans="2:36" s="38" customFormat="1" ht="86.1" customHeight="1" x14ac:dyDescent="0.3">
      <c r="B253" s="383"/>
      <c r="C253" s="272"/>
      <c r="D253" s="272"/>
      <c r="E253" s="269"/>
      <c r="F253" s="269"/>
      <c r="G253" s="269"/>
      <c r="H253" s="272"/>
      <c r="I253" s="272"/>
      <c r="J253" s="390"/>
      <c r="K253" s="225"/>
      <c r="L253" s="225"/>
      <c r="M253" s="225"/>
      <c r="N253" s="273"/>
      <c r="O253" s="272"/>
      <c r="P253" s="272"/>
      <c r="Q253" s="272"/>
      <c r="R253" s="297"/>
      <c r="S253" s="297"/>
      <c r="T253" s="283"/>
      <c r="U253" s="361"/>
      <c r="V253" s="257"/>
      <c r="W253" s="281"/>
      <c r="X253" s="281"/>
      <c r="Y253" s="281"/>
      <c r="Z253" s="281"/>
      <c r="AA253" s="281"/>
      <c r="AB253" s="281"/>
      <c r="AC253" s="273"/>
      <c r="AD253" s="296"/>
      <c r="AE253" s="296"/>
      <c r="AF253" s="272"/>
      <c r="AG253" s="273"/>
      <c r="AH253" s="525"/>
      <c r="AI253" s="525"/>
      <c r="AJ253" s="272"/>
    </row>
    <row r="254" spans="2:36" s="38" customFormat="1" ht="77.7" customHeight="1" x14ac:dyDescent="0.3">
      <c r="B254" s="383"/>
      <c r="C254" s="272"/>
      <c r="D254" s="272"/>
      <c r="E254" s="269"/>
      <c r="F254" s="269"/>
      <c r="G254" s="269"/>
      <c r="H254" s="272"/>
      <c r="I254" s="272"/>
      <c r="J254" s="11" t="s">
        <v>179</v>
      </c>
      <c r="K254" s="7" t="s">
        <v>180</v>
      </c>
      <c r="L254" s="7" t="s">
        <v>106</v>
      </c>
      <c r="M254" s="71">
        <v>12</v>
      </c>
      <c r="N254" s="273"/>
      <c r="O254" s="272"/>
      <c r="P254" s="272"/>
      <c r="Q254" s="272"/>
      <c r="R254" s="297"/>
      <c r="S254" s="297"/>
      <c r="T254" s="283"/>
      <c r="U254" s="361"/>
      <c r="V254" s="258"/>
      <c r="W254" s="281"/>
      <c r="X254" s="281"/>
      <c r="Y254" s="281"/>
      <c r="Z254" s="281"/>
      <c r="AA254" s="281"/>
      <c r="AB254" s="281"/>
      <c r="AC254" s="273"/>
      <c r="AD254" s="296"/>
      <c r="AE254" s="296"/>
      <c r="AF254" s="272"/>
      <c r="AG254" s="273"/>
      <c r="AH254" s="525"/>
      <c r="AI254" s="525"/>
      <c r="AJ254" s="272"/>
    </row>
    <row r="255" spans="2:36" s="38" customFormat="1" ht="132" customHeight="1" x14ac:dyDescent="0.3">
      <c r="B255" s="223" t="s">
        <v>521</v>
      </c>
      <c r="C255" s="272" t="s">
        <v>526</v>
      </c>
      <c r="D255" s="223" t="s">
        <v>158</v>
      </c>
      <c r="E255" s="247" t="s">
        <v>68</v>
      </c>
      <c r="F255" s="278" t="s">
        <v>186</v>
      </c>
      <c r="G255" s="247" t="s">
        <v>202</v>
      </c>
      <c r="H255" s="279" t="s">
        <v>71</v>
      </c>
      <c r="I255" s="279" t="s">
        <v>80</v>
      </c>
      <c r="J255" s="11" t="s">
        <v>263</v>
      </c>
      <c r="K255" s="7" t="s">
        <v>159</v>
      </c>
      <c r="L255" s="7" t="s">
        <v>116</v>
      </c>
      <c r="M255" s="7">
        <v>40</v>
      </c>
      <c r="N255" s="280" t="s">
        <v>160</v>
      </c>
      <c r="O255" s="269" t="s">
        <v>525</v>
      </c>
      <c r="P255" s="223" t="s">
        <v>76</v>
      </c>
      <c r="Q255" s="223" t="s">
        <v>77</v>
      </c>
      <c r="R255" s="250" t="s">
        <v>78</v>
      </c>
      <c r="S255" s="250" t="s">
        <v>161</v>
      </c>
      <c r="T255" s="253">
        <f>V255+Y255</f>
        <v>41084.17</v>
      </c>
      <c r="U255" s="253" t="s">
        <v>135</v>
      </c>
      <c r="V255" s="281">
        <v>34921.54</v>
      </c>
      <c r="W255" s="281" t="s">
        <v>135</v>
      </c>
      <c r="X255" s="281" t="s">
        <v>135</v>
      </c>
      <c r="Y255" s="517">
        <v>6162.63</v>
      </c>
      <c r="Z255" s="256"/>
      <c r="AA255" s="256"/>
      <c r="AB255" s="256">
        <v>10594.03</v>
      </c>
      <c r="AC255" s="229" t="s">
        <v>204</v>
      </c>
      <c r="AD255" s="259" t="s">
        <v>80</v>
      </c>
      <c r="AE255" s="259">
        <f>V255+Y255</f>
        <v>41084.17</v>
      </c>
      <c r="AF255" s="229" t="s">
        <v>80</v>
      </c>
      <c r="AG255" s="229" t="s">
        <v>34</v>
      </c>
      <c r="AH255" s="273" t="s">
        <v>229</v>
      </c>
      <c r="AI255" s="273" t="s">
        <v>213</v>
      </c>
      <c r="AJ255" s="229"/>
    </row>
    <row r="256" spans="2:36" s="38" customFormat="1" ht="86.1" customHeight="1" x14ac:dyDescent="0.3">
      <c r="B256" s="224"/>
      <c r="C256" s="272"/>
      <c r="D256" s="224"/>
      <c r="E256" s="248"/>
      <c r="F256" s="248"/>
      <c r="G256" s="248"/>
      <c r="H256" s="224"/>
      <c r="I256" s="224"/>
      <c r="J256" s="11" t="s">
        <v>163</v>
      </c>
      <c r="K256" s="7" t="s">
        <v>164</v>
      </c>
      <c r="L256" s="7" t="s">
        <v>106</v>
      </c>
      <c r="M256" s="7">
        <v>1</v>
      </c>
      <c r="N256" s="230"/>
      <c r="O256" s="269"/>
      <c r="P256" s="224"/>
      <c r="Q256" s="224"/>
      <c r="R256" s="251"/>
      <c r="S256" s="251"/>
      <c r="T256" s="254"/>
      <c r="U256" s="254"/>
      <c r="V256" s="281"/>
      <c r="W256" s="281"/>
      <c r="X256" s="281"/>
      <c r="Y256" s="518"/>
      <c r="Z256" s="257"/>
      <c r="AA256" s="257"/>
      <c r="AB256" s="257"/>
      <c r="AC256" s="230"/>
      <c r="AD256" s="260"/>
      <c r="AE256" s="260"/>
      <c r="AF256" s="224"/>
      <c r="AG256" s="230"/>
      <c r="AH256" s="273"/>
      <c r="AI256" s="273"/>
      <c r="AJ256" s="224"/>
    </row>
    <row r="257" spans="2:36" s="38" customFormat="1" ht="59.1" customHeight="1" x14ac:dyDescent="0.3">
      <c r="B257" s="225"/>
      <c r="C257" s="272"/>
      <c r="D257" s="225"/>
      <c r="E257" s="249"/>
      <c r="F257" s="249"/>
      <c r="G257" s="249"/>
      <c r="H257" s="225"/>
      <c r="I257" s="225"/>
      <c r="J257" s="11" t="s">
        <v>179</v>
      </c>
      <c r="K257" s="7" t="s">
        <v>180</v>
      </c>
      <c r="L257" s="7" t="s">
        <v>106</v>
      </c>
      <c r="M257" s="71">
        <v>21</v>
      </c>
      <c r="N257" s="231"/>
      <c r="O257" s="269"/>
      <c r="P257" s="225"/>
      <c r="Q257" s="225"/>
      <c r="R257" s="252"/>
      <c r="S257" s="252"/>
      <c r="T257" s="255"/>
      <c r="U257" s="255"/>
      <c r="V257" s="281"/>
      <c r="W257" s="281"/>
      <c r="X257" s="281"/>
      <c r="Y257" s="519"/>
      <c r="Z257" s="258"/>
      <c r="AA257" s="258"/>
      <c r="AB257" s="258"/>
      <c r="AC257" s="231"/>
      <c r="AD257" s="261"/>
      <c r="AE257" s="261"/>
      <c r="AF257" s="225"/>
      <c r="AG257" s="231"/>
      <c r="AH257" s="273"/>
      <c r="AI257" s="273"/>
      <c r="AJ257" s="225"/>
    </row>
    <row r="258" spans="2:36" s="38" customFormat="1" ht="132" customHeight="1" x14ac:dyDescent="0.3">
      <c r="B258" s="223" t="s">
        <v>522</v>
      </c>
      <c r="C258" s="272" t="s">
        <v>531</v>
      </c>
      <c r="D258" s="223" t="s">
        <v>158</v>
      </c>
      <c r="E258" s="247" t="s">
        <v>68</v>
      </c>
      <c r="F258" s="278" t="s">
        <v>186</v>
      </c>
      <c r="G258" s="247" t="s">
        <v>202</v>
      </c>
      <c r="H258" s="279" t="s">
        <v>71</v>
      </c>
      <c r="I258" s="279" t="s">
        <v>80</v>
      </c>
      <c r="J258" s="11" t="s">
        <v>263</v>
      </c>
      <c r="K258" s="7" t="s">
        <v>159</v>
      </c>
      <c r="L258" s="7" t="s">
        <v>116</v>
      </c>
      <c r="M258" s="7">
        <v>40</v>
      </c>
      <c r="N258" s="280" t="s">
        <v>160</v>
      </c>
      <c r="O258" s="223" t="s">
        <v>527</v>
      </c>
      <c r="P258" s="223" t="s">
        <v>76</v>
      </c>
      <c r="Q258" s="223" t="s">
        <v>77</v>
      </c>
      <c r="R258" s="250" t="s">
        <v>78</v>
      </c>
      <c r="S258" s="250" t="s">
        <v>161</v>
      </c>
      <c r="T258" s="253">
        <f>V258+Y258</f>
        <v>486989.2</v>
      </c>
      <c r="U258" s="253" t="s">
        <v>135</v>
      </c>
      <c r="V258" s="256">
        <v>413940.82</v>
      </c>
      <c r="W258" s="256" t="s">
        <v>135</v>
      </c>
      <c r="X258" s="256" t="s">
        <v>135</v>
      </c>
      <c r="Y258" s="256">
        <v>73048.38</v>
      </c>
      <c r="Z258" s="256" t="s">
        <v>135</v>
      </c>
      <c r="AA258" s="256" t="s">
        <v>135</v>
      </c>
      <c r="AB258" s="281">
        <v>125575.86</v>
      </c>
      <c r="AC258" s="229" t="s">
        <v>204</v>
      </c>
      <c r="AD258" s="259" t="s">
        <v>80</v>
      </c>
      <c r="AE258" s="259">
        <f>V258+Y258</f>
        <v>486989.2</v>
      </c>
      <c r="AF258" s="229" t="s">
        <v>80</v>
      </c>
      <c r="AG258" s="229" t="s">
        <v>34</v>
      </c>
      <c r="AH258" s="273" t="s">
        <v>229</v>
      </c>
      <c r="AI258" s="273" t="s">
        <v>213</v>
      </c>
      <c r="AJ258" s="229"/>
    </row>
    <row r="259" spans="2:36" s="38" customFormat="1" ht="86.1" customHeight="1" x14ac:dyDescent="0.3">
      <c r="B259" s="224"/>
      <c r="C259" s="267"/>
      <c r="D259" s="224"/>
      <c r="E259" s="248"/>
      <c r="F259" s="248"/>
      <c r="G259" s="248"/>
      <c r="H259" s="224"/>
      <c r="I259" s="224"/>
      <c r="J259" s="11" t="s">
        <v>163</v>
      </c>
      <c r="K259" s="7" t="s">
        <v>164</v>
      </c>
      <c r="L259" s="7" t="s">
        <v>106</v>
      </c>
      <c r="M259" s="7">
        <v>8</v>
      </c>
      <c r="N259" s="230"/>
      <c r="O259" s="224"/>
      <c r="P259" s="224"/>
      <c r="Q259" s="224"/>
      <c r="R259" s="251"/>
      <c r="S259" s="251"/>
      <c r="T259" s="254"/>
      <c r="U259" s="254"/>
      <c r="V259" s="257"/>
      <c r="W259" s="257"/>
      <c r="X259" s="257"/>
      <c r="Y259" s="257"/>
      <c r="Z259" s="257"/>
      <c r="AA259" s="257"/>
      <c r="AB259" s="281"/>
      <c r="AC259" s="230"/>
      <c r="AD259" s="260"/>
      <c r="AE259" s="260"/>
      <c r="AF259" s="224"/>
      <c r="AG259" s="230"/>
      <c r="AH259" s="273"/>
      <c r="AI259" s="273"/>
      <c r="AJ259" s="224"/>
    </row>
    <row r="260" spans="2:36" s="38" customFormat="1" ht="59.1" customHeight="1" x14ac:dyDescent="0.3">
      <c r="B260" s="225"/>
      <c r="C260" s="267"/>
      <c r="D260" s="225"/>
      <c r="E260" s="249"/>
      <c r="F260" s="249"/>
      <c r="G260" s="249"/>
      <c r="H260" s="225"/>
      <c r="I260" s="225"/>
      <c r="J260" s="11" t="s">
        <v>179</v>
      </c>
      <c r="K260" s="7" t="s">
        <v>180</v>
      </c>
      <c r="L260" s="7" t="s">
        <v>106</v>
      </c>
      <c r="M260" s="71">
        <v>269</v>
      </c>
      <c r="N260" s="231"/>
      <c r="O260" s="225"/>
      <c r="P260" s="225"/>
      <c r="Q260" s="225"/>
      <c r="R260" s="252"/>
      <c r="S260" s="252"/>
      <c r="T260" s="255"/>
      <c r="U260" s="255"/>
      <c r="V260" s="258"/>
      <c r="W260" s="258"/>
      <c r="X260" s="258"/>
      <c r="Y260" s="258"/>
      <c r="Z260" s="258"/>
      <c r="AA260" s="258"/>
      <c r="AB260" s="281"/>
      <c r="AC260" s="231"/>
      <c r="AD260" s="261"/>
      <c r="AE260" s="261"/>
      <c r="AF260" s="225"/>
      <c r="AG260" s="231"/>
      <c r="AH260" s="273"/>
      <c r="AI260" s="273"/>
      <c r="AJ260" s="225"/>
    </row>
    <row r="261" spans="2:36" s="38" customFormat="1" ht="132" customHeight="1" x14ac:dyDescent="0.3">
      <c r="B261" s="223" t="s">
        <v>523</v>
      </c>
      <c r="C261" s="223" t="s">
        <v>532</v>
      </c>
      <c r="D261" s="223" t="s">
        <v>158</v>
      </c>
      <c r="E261" s="247" t="s">
        <v>68</v>
      </c>
      <c r="F261" s="278" t="s">
        <v>186</v>
      </c>
      <c r="G261" s="247" t="s">
        <v>202</v>
      </c>
      <c r="H261" s="279" t="s">
        <v>71</v>
      </c>
      <c r="I261" s="279" t="s">
        <v>80</v>
      </c>
      <c r="J261" s="11" t="s">
        <v>263</v>
      </c>
      <c r="K261" s="7" t="s">
        <v>159</v>
      </c>
      <c r="L261" s="7" t="s">
        <v>116</v>
      </c>
      <c r="M261" s="7">
        <v>40</v>
      </c>
      <c r="N261" s="280" t="s">
        <v>160</v>
      </c>
      <c r="O261" s="223" t="s">
        <v>528</v>
      </c>
      <c r="P261" s="223" t="s">
        <v>76</v>
      </c>
      <c r="Q261" s="223" t="s">
        <v>77</v>
      </c>
      <c r="R261" s="250" t="s">
        <v>78</v>
      </c>
      <c r="S261" s="250" t="s">
        <v>161</v>
      </c>
      <c r="T261" s="253">
        <f>V261+Y261</f>
        <v>120000</v>
      </c>
      <c r="U261" s="253" t="s">
        <v>135</v>
      </c>
      <c r="V261" s="256">
        <v>102000</v>
      </c>
      <c r="W261" s="256" t="s">
        <v>135</v>
      </c>
      <c r="X261" s="281" t="s">
        <v>135</v>
      </c>
      <c r="Y261" s="256">
        <v>18000</v>
      </c>
      <c r="Z261" s="256" t="s">
        <v>135</v>
      </c>
      <c r="AA261" s="256" t="s">
        <v>135</v>
      </c>
      <c r="AB261" s="281">
        <v>30943.4</v>
      </c>
      <c r="AC261" s="229" t="s">
        <v>204</v>
      </c>
      <c r="AD261" s="259" t="s">
        <v>80</v>
      </c>
      <c r="AE261" s="259">
        <f>V261+Y261</f>
        <v>120000</v>
      </c>
      <c r="AF261" s="229" t="s">
        <v>80</v>
      </c>
      <c r="AG261" s="229" t="s">
        <v>34</v>
      </c>
      <c r="AH261" s="229" t="s">
        <v>215</v>
      </c>
      <c r="AI261" s="229" t="s">
        <v>216</v>
      </c>
      <c r="AJ261" s="229"/>
    </row>
    <row r="262" spans="2:36" s="38" customFormat="1" ht="86.1" customHeight="1" x14ac:dyDescent="0.3">
      <c r="B262" s="224"/>
      <c r="C262" s="224"/>
      <c r="D262" s="224"/>
      <c r="E262" s="248"/>
      <c r="F262" s="248"/>
      <c r="G262" s="248"/>
      <c r="H262" s="224"/>
      <c r="I262" s="224"/>
      <c r="J262" s="11" t="s">
        <v>163</v>
      </c>
      <c r="K262" s="7" t="s">
        <v>164</v>
      </c>
      <c r="L262" s="7" t="s">
        <v>106</v>
      </c>
      <c r="M262" s="7">
        <v>2</v>
      </c>
      <c r="N262" s="230"/>
      <c r="O262" s="224"/>
      <c r="P262" s="224"/>
      <c r="Q262" s="224"/>
      <c r="R262" s="251"/>
      <c r="S262" s="251"/>
      <c r="T262" s="254"/>
      <c r="U262" s="254"/>
      <c r="V262" s="257"/>
      <c r="W262" s="257"/>
      <c r="X262" s="281"/>
      <c r="Y262" s="257"/>
      <c r="Z262" s="257"/>
      <c r="AA262" s="257"/>
      <c r="AB262" s="281"/>
      <c r="AC262" s="230"/>
      <c r="AD262" s="260"/>
      <c r="AE262" s="260"/>
      <c r="AF262" s="224"/>
      <c r="AG262" s="230"/>
      <c r="AH262" s="230"/>
      <c r="AI262" s="230"/>
      <c r="AJ262" s="224"/>
    </row>
    <row r="263" spans="2:36" s="38" customFormat="1" ht="59.1" customHeight="1" x14ac:dyDescent="0.3">
      <c r="B263" s="225"/>
      <c r="C263" s="225"/>
      <c r="D263" s="225"/>
      <c r="E263" s="249"/>
      <c r="F263" s="249"/>
      <c r="G263" s="249"/>
      <c r="H263" s="225"/>
      <c r="I263" s="225"/>
      <c r="J263" s="11" t="s">
        <v>179</v>
      </c>
      <c r="K263" s="7" t="s">
        <v>180</v>
      </c>
      <c r="L263" s="7" t="s">
        <v>106</v>
      </c>
      <c r="M263" s="71">
        <v>10</v>
      </c>
      <c r="N263" s="231"/>
      <c r="O263" s="225"/>
      <c r="P263" s="225"/>
      <c r="Q263" s="225"/>
      <c r="R263" s="252"/>
      <c r="S263" s="252"/>
      <c r="T263" s="255"/>
      <c r="U263" s="255"/>
      <c r="V263" s="258"/>
      <c r="W263" s="258"/>
      <c r="X263" s="281"/>
      <c r="Y263" s="258"/>
      <c r="Z263" s="258"/>
      <c r="AA263" s="258"/>
      <c r="AB263" s="281"/>
      <c r="AC263" s="231"/>
      <c r="AD263" s="261"/>
      <c r="AE263" s="261"/>
      <c r="AF263" s="225"/>
      <c r="AG263" s="231"/>
      <c r="AH263" s="231"/>
      <c r="AI263" s="231"/>
      <c r="AJ263" s="225"/>
    </row>
    <row r="264" spans="2:36" s="38" customFormat="1" ht="132" customHeight="1" x14ac:dyDescent="0.3">
      <c r="B264" s="223" t="s">
        <v>524</v>
      </c>
      <c r="C264" s="272" t="s">
        <v>533</v>
      </c>
      <c r="D264" s="223" t="s">
        <v>158</v>
      </c>
      <c r="E264" s="247" t="s">
        <v>68</v>
      </c>
      <c r="F264" s="278" t="s">
        <v>186</v>
      </c>
      <c r="G264" s="247" t="s">
        <v>202</v>
      </c>
      <c r="H264" s="279" t="s">
        <v>71</v>
      </c>
      <c r="I264" s="279" t="s">
        <v>80</v>
      </c>
      <c r="J264" s="11" t="s">
        <v>263</v>
      </c>
      <c r="K264" s="7" t="s">
        <v>159</v>
      </c>
      <c r="L264" s="7" t="s">
        <v>116</v>
      </c>
      <c r="M264" s="7">
        <v>40</v>
      </c>
      <c r="N264" s="280" t="s">
        <v>160</v>
      </c>
      <c r="O264" s="223" t="s">
        <v>529</v>
      </c>
      <c r="P264" s="223" t="s">
        <v>76</v>
      </c>
      <c r="Q264" s="223" t="s">
        <v>77</v>
      </c>
      <c r="R264" s="250" t="s">
        <v>78</v>
      </c>
      <c r="S264" s="250" t="s">
        <v>161</v>
      </c>
      <c r="T264" s="253">
        <f>V264+Y264</f>
        <v>20000</v>
      </c>
      <c r="U264" s="253" t="s">
        <v>135</v>
      </c>
      <c r="V264" s="256">
        <v>17000</v>
      </c>
      <c r="W264" s="256" t="s">
        <v>135</v>
      </c>
      <c r="X264" s="256" t="s">
        <v>135</v>
      </c>
      <c r="Y264" s="256">
        <v>3000</v>
      </c>
      <c r="Z264" s="256" t="s">
        <v>135</v>
      </c>
      <c r="AA264" s="256" t="s">
        <v>135</v>
      </c>
      <c r="AB264" s="256">
        <v>5157.2299999999996</v>
      </c>
      <c r="AC264" s="229" t="s">
        <v>204</v>
      </c>
      <c r="AD264" s="259" t="s">
        <v>80</v>
      </c>
      <c r="AE264" s="259">
        <f>V264+Y264</f>
        <v>20000</v>
      </c>
      <c r="AF264" s="229" t="s">
        <v>80</v>
      </c>
      <c r="AG264" s="229" t="s">
        <v>34</v>
      </c>
      <c r="AH264" s="229" t="s">
        <v>215</v>
      </c>
      <c r="AI264" s="229" t="s">
        <v>216</v>
      </c>
      <c r="AJ264" s="229"/>
    </row>
    <row r="265" spans="2:36" s="38" customFormat="1" ht="86.1" customHeight="1" x14ac:dyDescent="0.3">
      <c r="B265" s="224"/>
      <c r="C265" s="612"/>
      <c r="D265" s="224"/>
      <c r="E265" s="248"/>
      <c r="F265" s="248"/>
      <c r="G265" s="248"/>
      <c r="H265" s="224"/>
      <c r="I265" s="224"/>
      <c r="J265" s="11" t="s">
        <v>163</v>
      </c>
      <c r="K265" s="7" t="s">
        <v>164</v>
      </c>
      <c r="L265" s="7" t="s">
        <v>106</v>
      </c>
      <c r="M265" s="7">
        <v>1</v>
      </c>
      <c r="N265" s="230"/>
      <c r="O265" s="224"/>
      <c r="P265" s="224"/>
      <c r="Q265" s="224"/>
      <c r="R265" s="251"/>
      <c r="S265" s="251"/>
      <c r="T265" s="254"/>
      <c r="U265" s="254"/>
      <c r="V265" s="257"/>
      <c r="W265" s="257"/>
      <c r="X265" s="257"/>
      <c r="Y265" s="257"/>
      <c r="Z265" s="257"/>
      <c r="AA265" s="257"/>
      <c r="AB265" s="257"/>
      <c r="AC265" s="230"/>
      <c r="AD265" s="260"/>
      <c r="AE265" s="260"/>
      <c r="AF265" s="224"/>
      <c r="AG265" s="230"/>
      <c r="AH265" s="230"/>
      <c r="AI265" s="230"/>
      <c r="AJ265" s="224"/>
    </row>
    <row r="266" spans="2:36" s="38" customFormat="1" ht="59.1" customHeight="1" x14ac:dyDescent="0.3">
      <c r="B266" s="225"/>
      <c r="C266" s="612"/>
      <c r="D266" s="225"/>
      <c r="E266" s="249"/>
      <c r="F266" s="249"/>
      <c r="G266" s="249"/>
      <c r="H266" s="225"/>
      <c r="I266" s="225"/>
      <c r="J266" s="11" t="s">
        <v>179</v>
      </c>
      <c r="K266" s="7" t="s">
        <v>180</v>
      </c>
      <c r="L266" s="7" t="s">
        <v>106</v>
      </c>
      <c r="M266" s="71">
        <v>20</v>
      </c>
      <c r="N266" s="231"/>
      <c r="O266" s="225"/>
      <c r="P266" s="225"/>
      <c r="Q266" s="225"/>
      <c r="R266" s="252"/>
      <c r="S266" s="252"/>
      <c r="T266" s="255"/>
      <c r="U266" s="255"/>
      <c r="V266" s="258"/>
      <c r="W266" s="258"/>
      <c r="X266" s="258"/>
      <c r="Y266" s="258"/>
      <c r="Z266" s="258"/>
      <c r="AA266" s="258"/>
      <c r="AB266" s="258"/>
      <c r="AC266" s="231"/>
      <c r="AD266" s="261"/>
      <c r="AE266" s="261"/>
      <c r="AF266" s="225"/>
      <c r="AG266" s="231"/>
      <c r="AH266" s="231"/>
      <c r="AI266" s="231"/>
      <c r="AJ266" s="225"/>
    </row>
    <row r="267" spans="2:36" ht="52.2" customHeight="1" x14ac:dyDescent="0.3">
      <c r="B267" s="300" t="s">
        <v>1239</v>
      </c>
      <c r="C267" s="300" t="s">
        <v>534</v>
      </c>
      <c r="D267" s="300" t="s">
        <v>67</v>
      </c>
      <c r="E267" s="317" t="s">
        <v>68</v>
      </c>
      <c r="F267" s="317" t="s">
        <v>184</v>
      </c>
      <c r="G267" s="317" t="s">
        <v>70</v>
      </c>
      <c r="H267" s="300" t="s">
        <v>71</v>
      </c>
      <c r="I267" s="300" t="s">
        <v>80</v>
      </c>
      <c r="J267" s="20" t="s">
        <v>165</v>
      </c>
      <c r="K267" s="27" t="s">
        <v>166</v>
      </c>
      <c r="L267" s="27" t="s">
        <v>167</v>
      </c>
      <c r="M267" s="27">
        <v>3</v>
      </c>
      <c r="N267" s="282" t="s">
        <v>160</v>
      </c>
      <c r="O267" s="300" t="s">
        <v>530</v>
      </c>
      <c r="P267" s="300" t="s">
        <v>76</v>
      </c>
      <c r="Q267" s="300" t="s">
        <v>77</v>
      </c>
      <c r="R267" s="337" t="s">
        <v>78</v>
      </c>
      <c r="S267" s="337" t="s">
        <v>161</v>
      </c>
      <c r="T267" s="361">
        <f>V267+Y267</f>
        <v>212250</v>
      </c>
      <c r="U267" s="361" t="s">
        <v>135</v>
      </c>
      <c r="V267" s="365">
        <v>180412.5</v>
      </c>
      <c r="W267" s="365" t="s">
        <v>135</v>
      </c>
      <c r="X267" s="365" t="s">
        <v>135</v>
      </c>
      <c r="Y267" s="523">
        <v>31837.5</v>
      </c>
      <c r="Z267" s="365" t="s">
        <v>135</v>
      </c>
      <c r="AA267" s="365" t="s">
        <v>135</v>
      </c>
      <c r="AB267" s="526">
        <v>54731.13</v>
      </c>
      <c r="AC267" s="282" t="s">
        <v>81</v>
      </c>
      <c r="AD267" s="319" t="s">
        <v>80</v>
      </c>
      <c r="AE267" s="319">
        <f>V267+Y267</f>
        <v>212250</v>
      </c>
      <c r="AF267" s="282" t="s">
        <v>80</v>
      </c>
      <c r="AG267" s="282" t="s">
        <v>34</v>
      </c>
      <c r="AH267" s="282" t="s">
        <v>302</v>
      </c>
      <c r="AI267" s="282" t="s">
        <v>306</v>
      </c>
      <c r="AJ267" s="282"/>
    </row>
    <row r="268" spans="2:36" ht="59.7" customHeight="1" x14ac:dyDescent="0.3">
      <c r="B268" s="300"/>
      <c r="C268" s="300"/>
      <c r="D268" s="300"/>
      <c r="E268" s="317"/>
      <c r="F268" s="317"/>
      <c r="G268" s="317"/>
      <c r="H268" s="300"/>
      <c r="I268" s="300"/>
      <c r="J268" s="20" t="s">
        <v>168</v>
      </c>
      <c r="K268" s="27" t="s">
        <v>169</v>
      </c>
      <c r="L268" s="27" t="s">
        <v>106</v>
      </c>
      <c r="M268" s="27">
        <v>3</v>
      </c>
      <c r="N268" s="282"/>
      <c r="O268" s="300"/>
      <c r="P268" s="300"/>
      <c r="Q268" s="300"/>
      <c r="R268" s="337"/>
      <c r="S268" s="337"/>
      <c r="T268" s="361"/>
      <c r="U268" s="361"/>
      <c r="V268" s="365"/>
      <c r="W268" s="365"/>
      <c r="X268" s="365"/>
      <c r="Y268" s="523"/>
      <c r="Z268" s="365"/>
      <c r="AA268" s="365"/>
      <c r="AB268" s="527"/>
      <c r="AC268" s="282"/>
      <c r="AD268" s="319"/>
      <c r="AE268" s="319"/>
      <c r="AF268" s="300"/>
      <c r="AG268" s="282"/>
      <c r="AH268" s="282"/>
      <c r="AI268" s="282"/>
      <c r="AJ268" s="300"/>
    </row>
    <row r="269" spans="2:36" ht="57.6" customHeight="1" x14ac:dyDescent="0.3">
      <c r="B269" s="300"/>
      <c r="C269" s="300"/>
      <c r="D269" s="300"/>
      <c r="E269" s="317"/>
      <c r="F269" s="317"/>
      <c r="G269" s="317"/>
      <c r="H269" s="300"/>
      <c r="I269" s="300"/>
      <c r="J269" s="20" t="s">
        <v>264</v>
      </c>
      <c r="K269" s="27" t="s">
        <v>170</v>
      </c>
      <c r="L269" s="27" t="s">
        <v>171</v>
      </c>
      <c r="M269" s="27">
        <v>3</v>
      </c>
      <c r="N269" s="282"/>
      <c r="O269" s="300"/>
      <c r="P269" s="300"/>
      <c r="Q269" s="300"/>
      <c r="R269" s="337"/>
      <c r="S269" s="337"/>
      <c r="T269" s="361"/>
      <c r="U269" s="361"/>
      <c r="V269" s="365"/>
      <c r="W269" s="365"/>
      <c r="X269" s="365"/>
      <c r="Y269" s="523"/>
      <c r="Z269" s="365"/>
      <c r="AA269" s="365"/>
      <c r="AB269" s="527"/>
      <c r="AC269" s="282"/>
      <c r="AD269" s="319"/>
      <c r="AE269" s="319"/>
      <c r="AF269" s="300"/>
      <c r="AG269" s="282"/>
      <c r="AH269" s="282"/>
      <c r="AI269" s="282"/>
      <c r="AJ269" s="300"/>
    </row>
    <row r="270" spans="2:36" ht="39" customHeight="1" x14ac:dyDescent="0.3">
      <c r="B270" s="300"/>
      <c r="C270" s="300"/>
      <c r="D270" s="300"/>
      <c r="E270" s="317"/>
      <c r="F270" s="317"/>
      <c r="G270" s="317"/>
      <c r="H270" s="300"/>
      <c r="I270" s="300"/>
      <c r="J270" s="20" t="s">
        <v>172</v>
      </c>
      <c r="K270" s="27" t="s">
        <v>173</v>
      </c>
      <c r="L270" s="27" t="s">
        <v>171</v>
      </c>
      <c r="M270" s="69">
        <v>3</v>
      </c>
      <c r="N270" s="282"/>
      <c r="O270" s="300"/>
      <c r="P270" s="300"/>
      <c r="Q270" s="300"/>
      <c r="R270" s="337"/>
      <c r="S270" s="337"/>
      <c r="T270" s="361"/>
      <c r="U270" s="361"/>
      <c r="V270" s="365"/>
      <c r="W270" s="365"/>
      <c r="X270" s="365"/>
      <c r="Y270" s="523"/>
      <c r="Z270" s="365"/>
      <c r="AA270" s="365"/>
      <c r="AB270" s="528"/>
      <c r="AC270" s="282"/>
      <c r="AD270" s="319"/>
      <c r="AE270" s="319"/>
      <c r="AF270" s="300"/>
      <c r="AG270" s="282"/>
      <c r="AH270" s="282"/>
      <c r="AI270" s="282"/>
      <c r="AJ270" s="300"/>
    </row>
    <row r="271" spans="2:36" s="38" customFormat="1" ht="132" customHeight="1" x14ac:dyDescent="0.3">
      <c r="B271" s="223" t="s">
        <v>1017</v>
      </c>
      <c r="C271" s="272" t="s">
        <v>526</v>
      </c>
      <c r="D271" s="223" t="s">
        <v>158</v>
      </c>
      <c r="E271" s="247" t="s">
        <v>68</v>
      </c>
      <c r="F271" s="278" t="s">
        <v>186</v>
      </c>
      <c r="G271" s="247" t="s">
        <v>202</v>
      </c>
      <c r="H271" s="279" t="s">
        <v>71</v>
      </c>
      <c r="I271" s="279" t="s">
        <v>80</v>
      </c>
      <c r="J271" s="11" t="s">
        <v>263</v>
      </c>
      <c r="K271" s="7" t="s">
        <v>159</v>
      </c>
      <c r="L271" s="7" t="s">
        <v>116</v>
      </c>
      <c r="M271" s="7">
        <v>40</v>
      </c>
      <c r="N271" s="280" t="s">
        <v>160</v>
      </c>
      <c r="O271" s="269" t="s">
        <v>525</v>
      </c>
      <c r="P271" s="223" t="s">
        <v>76</v>
      </c>
      <c r="Q271" s="223" t="s">
        <v>77</v>
      </c>
      <c r="R271" s="250" t="s">
        <v>78</v>
      </c>
      <c r="S271" s="250" t="s">
        <v>161</v>
      </c>
      <c r="T271" s="253">
        <f>V271+Y271</f>
        <v>82179.83</v>
      </c>
      <c r="U271" s="253" t="s">
        <v>135</v>
      </c>
      <c r="V271" s="281">
        <v>69852.86</v>
      </c>
      <c r="W271" s="281" t="s">
        <v>135</v>
      </c>
      <c r="X271" s="281" t="s">
        <v>135</v>
      </c>
      <c r="Y271" s="517">
        <v>12326.97</v>
      </c>
      <c r="Z271" s="256" t="s">
        <v>135</v>
      </c>
      <c r="AA271" s="256" t="s">
        <v>135</v>
      </c>
      <c r="AB271" s="256">
        <v>21191.03</v>
      </c>
      <c r="AC271" s="229" t="s">
        <v>204</v>
      </c>
      <c r="AD271" s="259" t="s">
        <v>80</v>
      </c>
      <c r="AE271" s="259">
        <f>V271+Y271</f>
        <v>82179.83</v>
      </c>
      <c r="AF271" s="229" t="s">
        <v>80</v>
      </c>
      <c r="AG271" s="229" t="s">
        <v>34</v>
      </c>
      <c r="AH271" s="273" t="s">
        <v>411</v>
      </c>
      <c r="AI271" s="273" t="s">
        <v>303</v>
      </c>
      <c r="AJ271" s="229"/>
    </row>
    <row r="272" spans="2:36" s="38" customFormat="1" ht="86.1" customHeight="1" x14ac:dyDescent="0.3">
      <c r="B272" s="224"/>
      <c r="C272" s="272"/>
      <c r="D272" s="224"/>
      <c r="E272" s="248"/>
      <c r="F272" s="248"/>
      <c r="G272" s="248"/>
      <c r="H272" s="224"/>
      <c r="I272" s="224"/>
      <c r="J272" s="11" t="s">
        <v>163</v>
      </c>
      <c r="K272" s="7" t="s">
        <v>164</v>
      </c>
      <c r="L272" s="7" t="s">
        <v>106</v>
      </c>
      <c r="M272" s="7">
        <v>2</v>
      </c>
      <c r="N272" s="230"/>
      <c r="O272" s="269"/>
      <c r="P272" s="224"/>
      <c r="Q272" s="224"/>
      <c r="R272" s="251"/>
      <c r="S272" s="251"/>
      <c r="T272" s="254"/>
      <c r="U272" s="254"/>
      <c r="V272" s="281"/>
      <c r="W272" s="281"/>
      <c r="X272" s="281"/>
      <c r="Y272" s="518"/>
      <c r="Z272" s="257"/>
      <c r="AA272" s="257"/>
      <c r="AB272" s="257"/>
      <c r="AC272" s="230"/>
      <c r="AD272" s="260"/>
      <c r="AE272" s="260"/>
      <c r="AF272" s="224"/>
      <c r="AG272" s="230"/>
      <c r="AH272" s="273"/>
      <c r="AI272" s="273"/>
      <c r="AJ272" s="224"/>
    </row>
    <row r="273" spans="2:36" s="38" customFormat="1" ht="59.1" customHeight="1" x14ac:dyDescent="0.3">
      <c r="B273" s="225"/>
      <c r="C273" s="272"/>
      <c r="D273" s="225"/>
      <c r="E273" s="249"/>
      <c r="F273" s="249"/>
      <c r="G273" s="249"/>
      <c r="H273" s="225"/>
      <c r="I273" s="225"/>
      <c r="J273" s="11" t="s">
        <v>179</v>
      </c>
      <c r="K273" s="7" t="s">
        <v>180</v>
      </c>
      <c r="L273" s="7" t="s">
        <v>106</v>
      </c>
      <c r="M273" s="71">
        <v>43</v>
      </c>
      <c r="N273" s="231"/>
      <c r="O273" s="269"/>
      <c r="P273" s="225"/>
      <c r="Q273" s="225"/>
      <c r="R273" s="252"/>
      <c r="S273" s="252"/>
      <c r="T273" s="255"/>
      <c r="U273" s="255"/>
      <c r="V273" s="281"/>
      <c r="W273" s="281"/>
      <c r="X273" s="281"/>
      <c r="Y273" s="519"/>
      <c r="Z273" s="258"/>
      <c r="AA273" s="258"/>
      <c r="AB273" s="258"/>
      <c r="AC273" s="231"/>
      <c r="AD273" s="261"/>
      <c r="AE273" s="261"/>
      <c r="AF273" s="225"/>
      <c r="AG273" s="231"/>
      <c r="AH273" s="273"/>
      <c r="AI273" s="273"/>
      <c r="AJ273" s="225"/>
    </row>
    <row r="274" spans="2:36" s="38" customFormat="1" ht="132" customHeight="1" x14ac:dyDescent="0.3">
      <c r="B274" s="223" t="s">
        <v>1018</v>
      </c>
      <c r="C274" s="272" t="s">
        <v>531</v>
      </c>
      <c r="D274" s="223" t="s">
        <v>158</v>
      </c>
      <c r="E274" s="247" t="s">
        <v>68</v>
      </c>
      <c r="F274" s="278" t="s">
        <v>186</v>
      </c>
      <c r="G274" s="247" t="s">
        <v>202</v>
      </c>
      <c r="H274" s="279" t="s">
        <v>71</v>
      </c>
      <c r="I274" s="279" t="s">
        <v>80</v>
      </c>
      <c r="J274" s="11" t="s">
        <v>263</v>
      </c>
      <c r="K274" s="7" t="s">
        <v>159</v>
      </c>
      <c r="L274" s="7" t="s">
        <v>116</v>
      </c>
      <c r="M274" s="7">
        <v>40</v>
      </c>
      <c r="N274" s="280" t="s">
        <v>160</v>
      </c>
      <c r="O274" s="223" t="s">
        <v>527</v>
      </c>
      <c r="P274" s="223" t="s">
        <v>76</v>
      </c>
      <c r="Q274" s="223" t="s">
        <v>77</v>
      </c>
      <c r="R274" s="250" t="s">
        <v>78</v>
      </c>
      <c r="S274" s="250" t="s">
        <v>161</v>
      </c>
      <c r="T274" s="253">
        <f>V274+Y274</f>
        <v>37493.199999999997</v>
      </c>
      <c r="U274" s="253" t="s">
        <v>135</v>
      </c>
      <c r="V274" s="256">
        <v>31869.22</v>
      </c>
      <c r="W274" s="256" t="s">
        <v>135</v>
      </c>
      <c r="X274" s="256" t="s">
        <v>135</v>
      </c>
      <c r="Y274" s="256">
        <v>5623.98</v>
      </c>
      <c r="Z274" s="256" t="s">
        <v>135</v>
      </c>
      <c r="AA274" s="256" t="s">
        <v>135</v>
      </c>
      <c r="AB274" s="281">
        <v>9668.0300000000007</v>
      </c>
      <c r="AC274" s="229" t="s">
        <v>204</v>
      </c>
      <c r="AD274" s="259" t="s">
        <v>80</v>
      </c>
      <c r="AE274" s="259">
        <f>V274+Y274</f>
        <v>37493.199999999997</v>
      </c>
      <c r="AF274" s="229" t="s">
        <v>80</v>
      </c>
      <c r="AG274" s="229" t="s">
        <v>34</v>
      </c>
      <c r="AH274" s="273" t="s">
        <v>411</v>
      </c>
      <c r="AI274" s="273" t="s">
        <v>302</v>
      </c>
      <c r="AJ274" s="229"/>
    </row>
    <row r="275" spans="2:36" s="38" customFormat="1" ht="86.1" customHeight="1" x14ac:dyDescent="0.3">
      <c r="B275" s="224"/>
      <c r="C275" s="267"/>
      <c r="D275" s="224"/>
      <c r="E275" s="248"/>
      <c r="F275" s="248"/>
      <c r="G275" s="248"/>
      <c r="H275" s="224"/>
      <c r="I275" s="224"/>
      <c r="J275" s="11" t="s">
        <v>163</v>
      </c>
      <c r="K275" s="7" t="s">
        <v>164</v>
      </c>
      <c r="L275" s="7" t="s">
        <v>106</v>
      </c>
      <c r="M275" s="7">
        <v>1</v>
      </c>
      <c r="N275" s="230"/>
      <c r="O275" s="224"/>
      <c r="P275" s="224"/>
      <c r="Q275" s="224"/>
      <c r="R275" s="251"/>
      <c r="S275" s="251"/>
      <c r="T275" s="254"/>
      <c r="U275" s="254"/>
      <c r="V275" s="257"/>
      <c r="W275" s="257"/>
      <c r="X275" s="257"/>
      <c r="Y275" s="257"/>
      <c r="Z275" s="257"/>
      <c r="AA275" s="257"/>
      <c r="AB275" s="281"/>
      <c r="AC275" s="230"/>
      <c r="AD275" s="260"/>
      <c r="AE275" s="260"/>
      <c r="AF275" s="224"/>
      <c r="AG275" s="230"/>
      <c r="AH275" s="273"/>
      <c r="AI275" s="273"/>
      <c r="AJ275" s="224"/>
    </row>
    <row r="276" spans="2:36" s="38" customFormat="1" ht="59.1" customHeight="1" x14ac:dyDescent="0.3">
      <c r="B276" s="225"/>
      <c r="C276" s="267"/>
      <c r="D276" s="225"/>
      <c r="E276" s="249"/>
      <c r="F276" s="249"/>
      <c r="G276" s="249"/>
      <c r="H276" s="225"/>
      <c r="I276" s="225"/>
      <c r="J276" s="11" t="s">
        <v>179</v>
      </c>
      <c r="K276" s="7" t="s">
        <v>180</v>
      </c>
      <c r="L276" s="7" t="s">
        <v>106</v>
      </c>
      <c r="M276" s="71">
        <v>21</v>
      </c>
      <c r="N276" s="231"/>
      <c r="O276" s="225"/>
      <c r="P276" s="225"/>
      <c r="Q276" s="225"/>
      <c r="R276" s="252"/>
      <c r="S276" s="252"/>
      <c r="T276" s="255"/>
      <c r="U276" s="255"/>
      <c r="V276" s="258"/>
      <c r="W276" s="258"/>
      <c r="X276" s="258"/>
      <c r="Y276" s="258"/>
      <c r="Z276" s="258"/>
      <c r="AA276" s="258"/>
      <c r="AB276" s="281"/>
      <c r="AC276" s="231"/>
      <c r="AD276" s="261"/>
      <c r="AE276" s="261"/>
      <c r="AF276" s="225"/>
      <c r="AG276" s="231"/>
      <c r="AH276" s="273"/>
      <c r="AI276" s="273"/>
      <c r="AJ276" s="225"/>
    </row>
    <row r="277" spans="2:36" ht="52.2" customHeight="1" x14ac:dyDescent="0.3">
      <c r="B277" s="272" t="s">
        <v>1262</v>
      </c>
      <c r="C277" s="272" t="s">
        <v>534</v>
      </c>
      <c r="D277" s="272" t="s">
        <v>67</v>
      </c>
      <c r="E277" s="269" t="s">
        <v>68</v>
      </c>
      <c r="F277" s="269" t="s">
        <v>184</v>
      </c>
      <c r="G277" s="269" t="s">
        <v>70</v>
      </c>
      <c r="H277" s="272" t="s">
        <v>71</v>
      </c>
      <c r="I277" s="272" t="s">
        <v>80</v>
      </c>
      <c r="J277" s="11" t="s">
        <v>165</v>
      </c>
      <c r="K277" s="7" t="s">
        <v>166</v>
      </c>
      <c r="L277" s="7" t="s">
        <v>167</v>
      </c>
      <c r="M277" s="7">
        <v>3</v>
      </c>
      <c r="N277" s="273" t="s">
        <v>160</v>
      </c>
      <c r="O277" s="272" t="s">
        <v>530</v>
      </c>
      <c r="P277" s="272" t="s">
        <v>76</v>
      </c>
      <c r="Q277" s="272" t="s">
        <v>77</v>
      </c>
      <c r="R277" s="297" t="s">
        <v>78</v>
      </c>
      <c r="S277" s="297" t="s">
        <v>161</v>
      </c>
      <c r="T277" s="283">
        <f>V277+Y277</f>
        <v>212250</v>
      </c>
      <c r="U277" s="283" t="s">
        <v>135</v>
      </c>
      <c r="V277" s="281">
        <v>180412.5</v>
      </c>
      <c r="W277" s="281" t="s">
        <v>135</v>
      </c>
      <c r="X277" s="281" t="s">
        <v>135</v>
      </c>
      <c r="Y277" s="524">
        <v>31837.5</v>
      </c>
      <c r="Z277" s="281" t="s">
        <v>135</v>
      </c>
      <c r="AA277" s="281" t="s">
        <v>135</v>
      </c>
      <c r="AB277" s="351">
        <v>54731.13</v>
      </c>
      <c r="AC277" s="273" t="s">
        <v>81</v>
      </c>
      <c r="AD277" s="296" t="s">
        <v>80</v>
      </c>
      <c r="AE277" s="296">
        <f>V277+Y277</f>
        <v>212250</v>
      </c>
      <c r="AF277" s="273" t="s">
        <v>80</v>
      </c>
      <c r="AG277" s="273" t="s">
        <v>34</v>
      </c>
      <c r="AH277" s="273" t="s">
        <v>222</v>
      </c>
      <c r="AI277" s="273" t="s">
        <v>288</v>
      </c>
      <c r="AJ277" s="273"/>
    </row>
    <row r="278" spans="2:36" ht="59.7" customHeight="1" x14ac:dyDescent="0.3">
      <c r="B278" s="272"/>
      <c r="C278" s="272"/>
      <c r="D278" s="272"/>
      <c r="E278" s="269"/>
      <c r="F278" s="269"/>
      <c r="G278" s="269"/>
      <c r="H278" s="272"/>
      <c r="I278" s="272"/>
      <c r="J278" s="11" t="s">
        <v>168</v>
      </c>
      <c r="K278" s="7" t="s">
        <v>169</v>
      </c>
      <c r="L278" s="7" t="s">
        <v>106</v>
      </c>
      <c r="M278" s="7">
        <v>3</v>
      </c>
      <c r="N278" s="273"/>
      <c r="O278" s="272"/>
      <c r="P278" s="272"/>
      <c r="Q278" s="272"/>
      <c r="R278" s="297"/>
      <c r="S278" s="297"/>
      <c r="T278" s="283"/>
      <c r="U278" s="283"/>
      <c r="V278" s="281"/>
      <c r="W278" s="281"/>
      <c r="X278" s="281"/>
      <c r="Y278" s="524"/>
      <c r="Z278" s="281"/>
      <c r="AA278" s="281"/>
      <c r="AB278" s="352"/>
      <c r="AC278" s="273"/>
      <c r="AD278" s="296"/>
      <c r="AE278" s="296"/>
      <c r="AF278" s="272"/>
      <c r="AG278" s="273"/>
      <c r="AH278" s="273"/>
      <c r="AI278" s="273"/>
      <c r="AJ278" s="272"/>
    </row>
    <row r="279" spans="2:36" ht="57.6" customHeight="1" x14ac:dyDescent="0.3">
      <c r="B279" s="272"/>
      <c r="C279" s="272"/>
      <c r="D279" s="272"/>
      <c r="E279" s="269"/>
      <c r="F279" s="269"/>
      <c r="G279" s="269"/>
      <c r="H279" s="272"/>
      <c r="I279" s="272"/>
      <c r="J279" s="11" t="s">
        <v>264</v>
      </c>
      <c r="K279" s="7" t="s">
        <v>170</v>
      </c>
      <c r="L279" s="7" t="s">
        <v>171</v>
      </c>
      <c r="M279" s="7">
        <v>3</v>
      </c>
      <c r="N279" s="273"/>
      <c r="O279" s="272"/>
      <c r="P279" s="272"/>
      <c r="Q279" s="272"/>
      <c r="R279" s="297"/>
      <c r="S279" s="297"/>
      <c r="T279" s="283"/>
      <c r="U279" s="283"/>
      <c r="V279" s="281"/>
      <c r="W279" s="281"/>
      <c r="X279" s="281"/>
      <c r="Y279" s="524"/>
      <c r="Z279" s="281"/>
      <c r="AA279" s="281"/>
      <c r="AB279" s="352"/>
      <c r="AC279" s="273"/>
      <c r="AD279" s="296"/>
      <c r="AE279" s="296"/>
      <c r="AF279" s="272"/>
      <c r="AG279" s="273"/>
      <c r="AH279" s="273"/>
      <c r="AI279" s="273"/>
      <c r="AJ279" s="272"/>
    </row>
    <row r="280" spans="2:36" ht="39" customHeight="1" x14ac:dyDescent="0.3">
      <c r="B280" s="272"/>
      <c r="C280" s="272"/>
      <c r="D280" s="272"/>
      <c r="E280" s="269"/>
      <c r="F280" s="269"/>
      <c r="G280" s="269"/>
      <c r="H280" s="272"/>
      <c r="I280" s="272"/>
      <c r="J280" s="11" t="s">
        <v>172</v>
      </c>
      <c r="K280" s="7" t="s">
        <v>173</v>
      </c>
      <c r="L280" s="7" t="s">
        <v>171</v>
      </c>
      <c r="M280" s="71">
        <v>3</v>
      </c>
      <c r="N280" s="273"/>
      <c r="O280" s="272"/>
      <c r="P280" s="272"/>
      <c r="Q280" s="272"/>
      <c r="R280" s="297"/>
      <c r="S280" s="297"/>
      <c r="T280" s="283"/>
      <c r="U280" s="283"/>
      <c r="V280" s="281"/>
      <c r="W280" s="281"/>
      <c r="X280" s="281"/>
      <c r="Y280" s="524"/>
      <c r="Z280" s="281"/>
      <c r="AA280" s="281"/>
      <c r="AB280" s="353"/>
      <c r="AC280" s="273"/>
      <c r="AD280" s="296"/>
      <c r="AE280" s="296"/>
      <c r="AF280" s="272"/>
      <c r="AG280" s="273"/>
      <c r="AH280" s="273"/>
      <c r="AI280" s="273"/>
      <c r="AJ280" s="272"/>
    </row>
    <row r="281" spans="2:36" s="38" customFormat="1" ht="132" customHeight="1" x14ac:dyDescent="0.3">
      <c r="B281" s="223" t="s">
        <v>1240</v>
      </c>
      <c r="C281" s="272" t="s">
        <v>1241</v>
      </c>
      <c r="D281" s="223" t="s">
        <v>158</v>
      </c>
      <c r="E281" s="247" t="s">
        <v>68</v>
      </c>
      <c r="F281" s="278" t="s">
        <v>186</v>
      </c>
      <c r="G281" s="247" t="s">
        <v>202</v>
      </c>
      <c r="H281" s="279" t="s">
        <v>71</v>
      </c>
      <c r="I281" s="279" t="s">
        <v>80</v>
      </c>
      <c r="J281" s="11" t="s">
        <v>263</v>
      </c>
      <c r="K281" s="7" t="s">
        <v>159</v>
      </c>
      <c r="L281" s="7" t="s">
        <v>116</v>
      </c>
      <c r="M281" s="7">
        <v>40</v>
      </c>
      <c r="N281" s="280" t="s">
        <v>160</v>
      </c>
      <c r="O281" s="269" t="s">
        <v>525</v>
      </c>
      <c r="P281" s="223" t="s">
        <v>76</v>
      </c>
      <c r="Q281" s="223" t="s">
        <v>77</v>
      </c>
      <c r="R281" s="250" t="s">
        <v>78</v>
      </c>
      <c r="S281" s="250" t="s">
        <v>161</v>
      </c>
      <c r="T281" s="253">
        <f>V281+Y281</f>
        <v>45197.59</v>
      </c>
      <c r="U281" s="253" t="s">
        <v>135</v>
      </c>
      <c r="V281" s="281">
        <v>38417.96</v>
      </c>
      <c r="W281" s="281" t="s">
        <v>135</v>
      </c>
      <c r="X281" s="281" t="s">
        <v>135</v>
      </c>
      <c r="Y281" s="517">
        <v>6779.63</v>
      </c>
      <c r="Z281" s="256" t="s">
        <v>135</v>
      </c>
      <c r="AA281" s="256" t="s">
        <v>135</v>
      </c>
      <c r="AB281" s="256">
        <v>11654.72</v>
      </c>
      <c r="AC281" s="229" t="s">
        <v>204</v>
      </c>
      <c r="AD281" s="259" t="s">
        <v>80</v>
      </c>
      <c r="AE281" s="259">
        <f>V281+Y281</f>
        <v>45197.59</v>
      </c>
      <c r="AF281" s="229" t="s">
        <v>80</v>
      </c>
      <c r="AG281" s="229" t="s">
        <v>34</v>
      </c>
      <c r="AH281" s="273" t="s">
        <v>1242</v>
      </c>
      <c r="AI281" s="273" t="s">
        <v>288</v>
      </c>
      <c r="AJ281" s="229"/>
    </row>
    <row r="282" spans="2:36" s="38" customFormat="1" ht="86.1" customHeight="1" x14ac:dyDescent="0.3">
      <c r="B282" s="224"/>
      <c r="C282" s="272"/>
      <c r="D282" s="224"/>
      <c r="E282" s="248"/>
      <c r="F282" s="248"/>
      <c r="G282" s="248"/>
      <c r="H282" s="224"/>
      <c r="I282" s="224"/>
      <c r="J282" s="11" t="s">
        <v>163</v>
      </c>
      <c r="K282" s="7" t="s">
        <v>164</v>
      </c>
      <c r="L282" s="7" t="s">
        <v>106</v>
      </c>
      <c r="M282" s="7">
        <v>1</v>
      </c>
      <c r="N282" s="230"/>
      <c r="O282" s="269"/>
      <c r="P282" s="224"/>
      <c r="Q282" s="224"/>
      <c r="R282" s="251"/>
      <c r="S282" s="251"/>
      <c r="T282" s="254"/>
      <c r="U282" s="254"/>
      <c r="V282" s="281"/>
      <c r="W282" s="281"/>
      <c r="X282" s="281"/>
      <c r="Y282" s="518"/>
      <c r="Z282" s="257"/>
      <c r="AA282" s="257"/>
      <c r="AB282" s="257"/>
      <c r="AC282" s="230"/>
      <c r="AD282" s="260"/>
      <c r="AE282" s="260"/>
      <c r="AF282" s="224"/>
      <c r="AG282" s="230"/>
      <c r="AH282" s="273"/>
      <c r="AI282" s="273"/>
      <c r="AJ282" s="224"/>
    </row>
    <row r="283" spans="2:36" s="38" customFormat="1" ht="59.1" customHeight="1" x14ac:dyDescent="0.3">
      <c r="B283" s="225"/>
      <c r="C283" s="272"/>
      <c r="D283" s="225"/>
      <c r="E283" s="249"/>
      <c r="F283" s="249"/>
      <c r="G283" s="249"/>
      <c r="H283" s="225"/>
      <c r="I283" s="225"/>
      <c r="J283" s="11" t="s">
        <v>179</v>
      </c>
      <c r="K283" s="7" t="s">
        <v>180</v>
      </c>
      <c r="L283" s="7" t="s">
        <v>106</v>
      </c>
      <c r="M283" s="71">
        <v>23</v>
      </c>
      <c r="N283" s="231"/>
      <c r="O283" s="269"/>
      <c r="P283" s="225"/>
      <c r="Q283" s="225"/>
      <c r="R283" s="252"/>
      <c r="S283" s="252"/>
      <c r="T283" s="255"/>
      <c r="U283" s="255"/>
      <c r="V283" s="281"/>
      <c r="W283" s="281"/>
      <c r="X283" s="281"/>
      <c r="Y283" s="519"/>
      <c r="Z283" s="258"/>
      <c r="AA283" s="258"/>
      <c r="AB283" s="258"/>
      <c r="AC283" s="231"/>
      <c r="AD283" s="261"/>
      <c r="AE283" s="261"/>
      <c r="AF283" s="225"/>
      <c r="AG283" s="231"/>
      <c r="AH283" s="273"/>
      <c r="AI283" s="273"/>
      <c r="AJ283" s="225"/>
    </row>
    <row r="284" spans="2:36" s="38" customFormat="1" ht="132" customHeight="1" x14ac:dyDescent="0.3">
      <c r="B284" s="223" t="s">
        <v>265</v>
      </c>
      <c r="C284" s="223" t="s">
        <v>266</v>
      </c>
      <c r="D284" s="223" t="s">
        <v>158</v>
      </c>
      <c r="E284" s="247" t="s">
        <v>68</v>
      </c>
      <c r="F284" s="278" t="s">
        <v>186</v>
      </c>
      <c r="G284" s="247" t="s">
        <v>202</v>
      </c>
      <c r="H284" s="279" t="s">
        <v>71</v>
      </c>
      <c r="I284" s="279" t="s">
        <v>80</v>
      </c>
      <c r="J284" s="11" t="s">
        <v>263</v>
      </c>
      <c r="K284" s="7" t="s">
        <v>159</v>
      </c>
      <c r="L284" s="7" t="s">
        <v>116</v>
      </c>
      <c r="M284" s="7">
        <v>40</v>
      </c>
      <c r="N284" s="280" t="s">
        <v>160</v>
      </c>
      <c r="O284" s="223" t="s">
        <v>272</v>
      </c>
      <c r="P284" s="223" t="s">
        <v>76</v>
      </c>
      <c r="Q284" s="223" t="s">
        <v>77</v>
      </c>
      <c r="R284" s="250" t="s">
        <v>78</v>
      </c>
      <c r="S284" s="250" t="s">
        <v>161</v>
      </c>
      <c r="T284" s="253">
        <f>V284+Y284</f>
        <v>330505.10000000003</v>
      </c>
      <c r="U284" s="253">
        <f>T284/M285</f>
        <v>165252.55000000002</v>
      </c>
      <c r="V284" s="256">
        <v>280929.34000000003</v>
      </c>
      <c r="W284" s="256" t="s">
        <v>80</v>
      </c>
      <c r="X284" s="256" t="s">
        <v>80</v>
      </c>
      <c r="Y284" s="256">
        <v>49575.76</v>
      </c>
      <c r="Z284" s="256" t="s">
        <v>135</v>
      </c>
      <c r="AA284" s="256" t="s">
        <v>80</v>
      </c>
      <c r="AB284" s="256">
        <v>26797.72</v>
      </c>
      <c r="AC284" s="229" t="s">
        <v>204</v>
      </c>
      <c r="AD284" s="259" t="s">
        <v>80</v>
      </c>
      <c r="AE284" s="259">
        <f>V284+Y284</f>
        <v>330505.10000000003</v>
      </c>
      <c r="AF284" s="229" t="s">
        <v>80</v>
      </c>
      <c r="AG284" s="229" t="s">
        <v>34</v>
      </c>
      <c r="AH284" s="280" t="s">
        <v>229</v>
      </c>
      <c r="AI284" s="229" t="s">
        <v>212</v>
      </c>
      <c r="AJ284" s="229"/>
    </row>
    <row r="285" spans="2:36" s="38" customFormat="1" ht="86.1" customHeight="1" x14ac:dyDescent="0.3">
      <c r="B285" s="224"/>
      <c r="C285" s="224"/>
      <c r="D285" s="224"/>
      <c r="E285" s="248"/>
      <c r="F285" s="248"/>
      <c r="G285" s="248"/>
      <c r="H285" s="224"/>
      <c r="I285" s="224"/>
      <c r="J285" s="11" t="s">
        <v>163</v>
      </c>
      <c r="K285" s="7" t="s">
        <v>164</v>
      </c>
      <c r="L285" s="7" t="s">
        <v>106</v>
      </c>
      <c r="M285" s="7">
        <v>2</v>
      </c>
      <c r="N285" s="230"/>
      <c r="O285" s="224"/>
      <c r="P285" s="224"/>
      <c r="Q285" s="224"/>
      <c r="R285" s="251"/>
      <c r="S285" s="251"/>
      <c r="T285" s="254"/>
      <c r="U285" s="254"/>
      <c r="V285" s="257"/>
      <c r="W285" s="257"/>
      <c r="X285" s="257"/>
      <c r="Y285" s="257"/>
      <c r="Z285" s="257"/>
      <c r="AA285" s="257"/>
      <c r="AB285" s="257"/>
      <c r="AC285" s="230"/>
      <c r="AD285" s="260"/>
      <c r="AE285" s="260"/>
      <c r="AF285" s="224"/>
      <c r="AG285" s="230"/>
      <c r="AH285" s="230"/>
      <c r="AI285" s="230"/>
      <c r="AJ285" s="224"/>
    </row>
    <row r="286" spans="2:36" s="38" customFormat="1" ht="59.1" customHeight="1" x14ac:dyDescent="0.3">
      <c r="B286" s="225"/>
      <c r="C286" s="225"/>
      <c r="D286" s="225"/>
      <c r="E286" s="249"/>
      <c r="F286" s="249"/>
      <c r="G286" s="249"/>
      <c r="H286" s="225"/>
      <c r="I286" s="225"/>
      <c r="J286" s="11" t="s">
        <v>179</v>
      </c>
      <c r="K286" s="7" t="s">
        <v>180</v>
      </c>
      <c r="L286" s="7" t="s">
        <v>106</v>
      </c>
      <c r="M286" s="71">
        <v>240</v>
      </c>
      <c r="N286" s="231"/>
      <c r="O286" s="225"/>
      <c r="P286" s="225"/>
      <c r="Q286" s="225"/>
      <c r="R286" s="252"/>
      <c r="S286" s="252"/>
      <c r="T286" s="255"/>
      <c r="U286" s="255"/>
      <c r="V286" s="258"/>
      <c r="W286" s="258"/>
      <c r="X286" s="258"/>
      <c r="Y286" s="258"/>
      <c r="Z286" s="258"/>
      <c r="AA286" s="258"/>
      <c r="AB286" s="258"/>
      <c r="AC286" s="231"/>
      <c r="AD286" s="261"/>
      <c r="AE286" s="261"/>
      <c r="AF286" s="225"/>
      <c r="AG286" s="231"/>
      <c r="AH286" s="231"/>
      <c r="AI286" s="231"/>
      <c r="AJ286" s="225"/>
    </row>
    <row r="287" spans="2:36" s="38" customFormat="1" ht="132" customHeight="1" x14ac:dyDescent="0.3">
      <c r="B287" s="272" t="s">
        <v>1130</v>
      </c>
      <c r="C287" s="300" t="s">
        <v>269</v>
      </c>
      <c r="D287" s="300" t="s">
        <v>158</v>
      </c>
      <c r="E287" s="317" t="s">
        <v>68</v>
      </c>
      <c r="F287" s="317" t="s">
        <v>186</v>
      </c>
      <c r="G287" s="317" t="s">
        <v>202</v>
      </c>
      <c r="H287" s="300" t="s">
        <v>71</v>
      </c>
      <c r="I287" s="300" t="s">
        <v>80</v>
      </c>
      <c r="J287" s="20" t="s">
        <v>263</v>
      </c>
      <c r="K287" s="27" t="s">
        <v>159</v>
      </c>
      <c r="L287" s="27" t="s">
        <v>116</v>
      </c>
      <c r="M287" s="27">
        <v>40</v>
      </c>
      <c r="N287" s="282" t="s">
        <v>160</v>
      </c>
      <c r="O287" s="300" t="s">
        <v>272</v>
      </c>
      <c r="P287" s="300" t="s">
        <v>76</v>
      </c>
      <c r="Q287" s="300" t="s">
        <v>77</v>
      </c>
      <c r="R287" s="337" t="s">
        <v>78</v>
      </c>
      <c r="S287" s="337" t="s">
        <v>161</v>
      </c>
      <c r="T287" s="361">
        <f>V287+Y287</f>
        <v>32099.99</v>
      </c>
      <c r="U287" s="361">
        <f>T287</f>
        <v>32099.99</v>
      </c>
      <c r="V287" s="379">
        <v>27284.99</v>
      </c>
      <c r="W287" s="365" t="s">
        <v>80</v>
      </c>
      <c r="X287" s="365" t="s">
        <v>80</v>
      </c>
      <c r="Y287" s="365">
        <v>4815</v>
      </c>
      <c r="Z287" s="365" t="s">
        <v>135</v>
      </c>
      <c r="AA287" s="365" t="s">
        <v>80</v>
      </c>
      <c r="AB287" s="365">
        <v>2602.71</v>
      </c>
      <c r="AC287" s="282" t="s">
        <v>204</v>
      </c>
      <c r="AD287" s="319" t="s">
        <v>80</v>
      </c>
      <c r="AE287" s="319">
        <f>V287+Y287</f>
        <v>32099.99</v>
      </c>
      <c r="AF287" s="282" t="s">
        <v>80</v>
      </c>
      <c r="AG287" s="282" t="s">
        <v>34</v>
      </c>
      <c r="AH287" s="398" t="s">
        <v>229</v>
      </c>
      <c r="AI287" s="338" t="s">
        <v>212</v>
      </c>
      <c r="AJ287" s="282"/>
    </row>
    <row r="288" spans="2:36" s="38" customFormat="1" ht="86.1" customHeight="1" x14ac:dyDescent="0.3">
      <c r="B288" s="272"/>
      <c r="C288" s="300"/>
      <c r="D288" s="300"/>
      <c r="E288" s="317"/>
      <c r="F288" s="317"/>
      <c r="G288" s="317"/>
      <c r="H288" s="300"/>
      <c r="I288" s="300"/>
      <c r="J288" s="20" t="s">
        <v>163</v>
      </c>
      <c r="K288" s="27" t="s">
        <v>164</v>
      </c>
      <c r="L288" s="27" t="s">
        <v>106</v>
      </c>
      <c r="M288" s="27">
        <v>1</v>
      </c>
      <c r="N288" s="282"/>
      <c r="O288" s="300"/>
      <c r="P288" s="300"/>
      <c r="Q288" s="300"/>
      <c r="R288" s="337"/>
      <c r="S288" s="337"/>
      <c r="T288" s="361"/>
      <c r="U288" s="361"/>
      <c r="V288" s="381"/>
      <c r="W288" s="365"/>
      <c r="X288" s="365"/>
      <c r="Y288" s="365"/>
      <c r="Z288" s="365"/>
      <c r="AA288" s="365"/>
      <c r="AB288" s="365"/>
      <c r="AC288" s="282"/>
      <c r="AD288" s="319"/>
      <c r="AE288" s="319"/>
      <c r="AF288" s="300"/>
      <c r="AG288" s="282"/>
      <c r="AH288" s="339"/>
      <c r="AI288" s="339"/>
      <c r="AJ288" s="300"/>
    </row>
    <row r="289" spans="2:36" s="38" customFormat="1" ht="59.1" customHeight="1" x14ac:dyDescent="0.3">
      <c r="B289" s="272"/>
      <c r="C289" s="300"/>
      <c r="D289" s="300"/>
      <c r="E289" s="317"/>
      <c r="F289" s="317"/>
      <c r="G289" s="317"/>
      <c r="H289" s="300"/>
      <c r="I289" s="300"/>
      <c r="J289" s="20" t="s">
        <v>179</v>
      </c>
      <c r="K289" s="27" t="s">
        <v>180</v>
      </c>
      <c r="L289" s="27" t="s">
        <v>106</v>
      </c>
      <c r="M289" s="69">
        <v>40</v>
      </c>
      <c r="N289" s="282"/>
      <c r="O289" s="300"/>
      <c r="P289" s="300"/>
      <c r="Q289" s="300"/>
      <c r="R289" s="337"/>
      <c r="S289" s="337"/>
      <c r="T289" s="361"/>
      <c r="U289" s="361"/>
      <c r="V289" s="382"/>
      <c r="W289" s="365"/>
      <c r="X289" s="365"/>
      <c r="Y289" s="365"/>
      <c r="Z289" s="365"/>
      <c r="AA289" s="365"/>
      <c r="AB289" s="365"/>
      <c r="AC289" s="282"/>
      <c r="AD289" s="319"/>
      <c r="AE289" s="319"/>
      <c r="AF289" s="300"/>
      <c r="AG289" s="282"/>
      <c r="AH289" s="340"/>
      <c r="AI289" s="340"/>
      <c r="AJ289" s="300"/>
    </row>
    <row r="290" spans="2:36" s="38" customFormat="1" ht="132" customHeight="1" x14ac:dyDescent="0.3">
      <c r="B290" s="272" t="s">
        <v>267</v>
      </c>
      <c r="C290" s="272" t="s">
        <v>270</v>
      </c>
      <c r="D290" s="272" t="s">
        <v>158</v>
      </c>
      <c r="E290" s="269" t="s">
        <v>68</v>
      </c>
      <c r="F290" s="269" t="s">
        <v>186</v>
      </c>
      <c r="G290" s="269" t="s">
        <v>202</v>
      </c>
      <c r="H290" s="272" t="s">
        <v>71</v>
      </c>
      <c r="I290" s="272" t="s">
        <v>80</v>
      </c>
      <c r="J290" s="11" t="s">
        <v>263</v>
      </c>
      <c r="K290" s="7" t="s">
        <v>159</v>
      </c>
      <c r="L290" s="7" t="s">
        <v>116</v>
      </c>
      <c r="M290" s="7">
        <v>40</v>
      </c>
      <c r="N290" s="273" t="s">
        <v>160</v>
      </c>
      <c r="O290" s="272" t="s">
        <v>272</v>
      </c>
      <c r="P290" s="272" t="s">
        <v>76</v>
      </c>
      <c r="Q290" s="272" t="s">
        <v>77</v>
      </c>
      <c r="R290" s="297" t="s">
        <v>78</v>
      </c>
      <c r="S290" s="297" t="s">
        <v>161</v>
      </c>
      <c r="T290" s="283">
        <f>V290+Y290</f>
        <v>106999.99</v>
      </c>
      <c r="U290" s="283">
        <v>106999.99</v>
      </c>
      <c r="V290" s="256">
        <v>90949.99</v>
      </c>
      <c r="W290" s="281" t="s">
        <v>80</v>
      </c>
      <c r="X290" s="281" t="s">
        <v>80</v>
      </c>
      <c r="Y290" s="281">
        <v>16050</v>
      </c>
      <c r="Z290" s="281" t="s">
        <v>135</v>
      </c>
      <c r="AA290" s="281" t="s">
        <v>80</v>
      </c>
      <c r="AB290" s="281">
        <v>8675.68</v>
      </c>
      <c r="AC290" s="273" t="s">
        <v>204</v>
      </c>
      <c r="AD290" s="296" t="s">
        <v>80</v>
      </c>
      <c r="AE290" s="296">
        <f>V290+Y290</f>
        <v>106999.99</v>
      </c>
      <c r="AF290" s="273" t="s">
        <v>80</v>
      </c>
      <c r="AG290" s="273" t="s">
        <v>34</v>
      </c>
      <c r="AH290" s="273" t="s">
        <v>212</v>
      </c>
      <c r="AI290" s="273" t="s">
        <v>213</v>
      </c>
      <c r="AJ290" s="273"/>
    </row>
    <row r="291" spans="2:36" s="38" customFormat="1" ht="86.1" customHeight="1" x14ac:dyDescent="0.3">
      <c r="B291" s="272"/>
      <c r="C291" s="272"/>
      <c r="D291" s="272"/>
      <c r="E291" s="269"/>
      <c r="F291" s="269"/>
      <c r="G291" s="269"/>
      <c r="H291" s="272"/>
      <c r="I291" s="272"/>
      <c r="J291" s="11" t="s">
        <v>163</v>
      </c>
      <c r="K291" s="7" t="s">
        <v>164</v>
      </c>
      <c r="L291" s="7" t="s">
        <v>106</v>
      </c>
      <c r="M291" s="7">
        <v>1</v>
      </c>
      <c r="N291" s="273"/>
      <c r="O291" s="272"/>
      <c r="P291" s="272"/>
      <c r="Q291" s="272"/>
      <c r="R291" s="297"/>
      <c r="S291" s="297"/>
      <c r="T291" s="283"/>
      <c r="U291" s="283"/>
      <c r="V291" s="257"/>
      <c r="W291" s="281"/>
      <c r="X291" s="281"/>
      <c r="Y291" s="281"/>
      <c r="Z291" s="281"/>
      <c r="AA291" s="281"/>
      <c r="AB291" s="281"/>
      <c r="AC291" s="273"/>
      <c r="AD291" s="296"/>
      <c r="AE291" s="296"/>
      <c r="AF291" s="272"/>
      <c r="AG291" s="273"/>
      <c r="AH291" s="273"/>
      <c r="AI291" s="273"/>
      <c r="AJ291" s="272"/>
    </row>
    <row r="292" spans="2:36" s="38" customFormat="1" ht="59.1" customHeight="1" x14ac:dyDescent="0.3">
      <c r="B292" s="272"/>
      <c r="C292" s="272"/>
      <c r="D292" s="272"/>
      <c r="E292" s="269"/>
      <c r="F292" s="269"/>
      <c r="G292" s="269"/>
      <c r="H292" s="272"/>
      <c r="I292" s="272"/>
      <c r="J292" s="11" t="s">
        <v>179</v>
      </c>
      <c r="K292" s="7" t="s">
        <v>180</v>
      </c>
      <c r="L292" s="7" t="s">
        <v>106</v>
      </c>
      <c r="M292" s="71">
        <v>36</v>
      </c>
      <c r="N292" s="273"/>
      <c r="O292" s="272"/>
      <c r="P292" s="272"/>
      <c r="Q292" s="272"/>
      <c r="R292" s="297"/>
      <c r="S292" s="297"/>
      <c r="T292" s="283"/>
      <c r="U292" s="283"/>
      <c r="V292" s="258"/>
      <c r="W292" s="281"/>
      <c r="X292" s="281"/>
      <c r="Y292" s="281"/>
      <c r="Z292" s="281"/>
      <c r="AA292" s="281"/>
      <c r="AB292" s="281"/>
      <c r="AC292" s="273"/>
      <c r="AD292" s="296"/>
      <c r="AE292" s="296"/>
      <c r="AF292" s="272"/>
      <c r="AG292" s="273"/>
      <c r="AH292" s="273"/>
      <c r="AI292" s="273"/>
      <c r="AJ292" s="272"/>
    </row>
    <row r="293" spans="2:36" s="38" customFormat="1" ht="89.1" customHeight="1" x14ac:dyDescent="0.3">
      <c r="B293" s="272" t="s">
        <v>1131</v>
      </c>
      <c r="C293" s="300" t="s">
        <v>273</v>
      </c>
      <c r="D293" s="300" t="s">
        <v>158</v>
      </c>
      <c r="E293" s="317" t="s">
        <v>68</v>
      </c>
      <c r="F293" s="317" t="s">
        <v>186</v>
      </c>
      <c r="G293" s="317" t="s">
        <v>202</v>
      </c>
      <c r="H293" s="300" t="s">
        <v>71</v>
      </c>
      <c r="I293" s="300" t="s">
        <v>80</v>
      </c>
      <c r="J293" s="442" t="s">
        <v>263</v>
      </c>
      <c r="K293" s="284" t="s">
        <v>159</v>
      </c>
      <c r="L293" s="284" t="s">
        <v>116</v>
      </c>
      <c r="M293" s="284">
        <v>40</v>
      </c>
      <c r="N293" s="282" t="s">
        <v>160</v>
      </c>
      <c r="O293" s="300" t="s">
        <v>272</v>
      </c>
      <c r="P293" s="300" t="s">
        <v>76</v>
      </c>
      <c r="Q293" s="300" t="s">
        <v>77</v>
      </c>
      <c r="R293" s="337" t="s">
        <v>78</v>
      </c>
      <c r="S293" s="337" t="s">
        <v>161</v>
      </c>
      <c r="T293" s="361">
        <f>V293+Y293</f>
        <v>21400</v>
      </c>
      <c r="U293" s="361">
        <f>T293</f>
        <v>21400</v>
      </c>
      <c r="V293" s="379">
        <v>18190</v>
      </c>
      <c r="W293" s="365" t="s">
        <v>80</v>
      </c>
      <c r="X293" s="365" t="s">
        <v>80</v>
      </c>
      <c r="Y293" s="365">
        <v>3210</v>
      </c>
      <c r="Z293" s="365" t="s">
        <v>135</v>
      </c>
      <c r="AA293" s="365" t="s">
        <v>80</v>
      </c>
      <c r="AB293" s="365">
        <v>1735.14</v>
      </c>
      <c r="AC293" s="282" t="s">
        <v>204</v>
      </c>
      <c r="AD293" s="319" t="s">
        <v>80</v>
      </c>
      <c r="AE293" s="319">
        <f>V293+Y293</f>
        <v>21400</v>
      </c>
      <c r="AF293" s="282" t="s">
        <v>80</v>
      </c>
      <c r="AG293" s="282" t="s">
        <v>34</v>
      </c>
      <c r="AH293" s="282" t="s">
        <v>212</v>
      </c>
      <c r="AI293" s="282" t="s">
        <v>213</v>
      </c>
      <c r="AJ293" s="282"/>
    </row>
    <row r="294" spans="2:36" s="38" customFormat="1" ht="86.1" customHeight="1" x14ac:dyDescent="0.3">
      <c r="B294" s="272"/>
      <c r="C294" s="300"/>
      <c r="D294" s="300"/>
      <c r="E294" s="317"/>
      <c r="F294" s="317"/>
      <c r="G294" s="317"/>
      <c r="H294" s="300"/>
      <c r="I294" s="300"/>
      <c r="J294" s="444"/>
      <c r="K294" s="286"/>
      <c r="L294" s="286"/>
      <c r="M294" s="286"/>
      <c r="N294" s="282"/>
      <c r="O294" s="300"/>
      <c r="P294" s="300"/>
      <c r="Q294" s="300"/>
      <c r="R294" s="337"/>
      <c r="S294" s="337"/>
      <c r="T294" s="361"/>
      <c r="U294" s="361"/>
      <c r="V294" s="381"/>
      <c r="W294" s="365"/>
      <c r="X294" s="365"/>
      <c r="Y294" s="365"/>
      <c r="Z294" s="365"/>
      <c r="AA294" s="365"/>
      <c r="AB294" s="365"/>
      <c r="AC294" s="282"/>
      <c r="AD294" s="319"/>
      <c r="AE294" s="319"/>
      <c r="AF294" s="300"/>
      <c r="AG294" s="282"/>
      <c r="AH294" s="282"/>
      <c r="AI294" s="282"/>
      <c r="AJ294" s="300"/>
    </row>
    <row r="295" spans="2:36" s="38" customFormat="1" ht="59.1" customHeight="1" x14ac:dyDescent="0.3">
      <c r="B295" s="272"/>
      <c r="C295" s="300"/>
      <c r="D295" s="300"/>
      <c r="E295" s="317"/>
      <c r="F295" s="317"/>
      <c r="G295" s="317"/>
      <c r="H295" s="300"/>
      <c r="I295" s="300"/>
      <c r="J295" s="20" t="s">
        <v>179</v>
      </c>
      <c r="K295" s="27" t="s">
        <v>180</v>
      </c>
      <c r="L295" s="27" t="s">
        <v>106</v>
      </c>
      <c r="M295" s="69">
        <v>15</v>
      </c>
      <c r="N295" s="282"/>
      <c r="O295" s="300"/>
      <c r="P295" s="300"/>
      <c r="Q295" s="300"/>
      <c r="R295" s="337"/>
      <c r="S295" s="337"/>
      <c r="T295" s="361"/>
      <c r="U295" s="361"/>
      <c r="V295" s="382"/>
      <c r="W295" s="365"/>
      <c r="X295" s="365"/>
      <c r="Y295" s="365"/>
      <c r="Z295" s="365"/>
      <c r="AA295" s="365"/>
      <c r="AB295" s="365"/>
      <c r="AC295" s="282"/>
      <c r="AD295" s="319"/>
      <c r="AE295" s="319"/>
      <c r="AF295" s="300"/>
      <c r="AG295" s="282"/>
      <c r="AH295" s="282"/>
      <c r="AI295" s="282"/>
      <c r="AJ295" s="300"/>
    </row>
    <row r="296" spans="2:36" ht="52.2" customHeight="1" x14ac:dyDescent="0.3">
      <c r="B296" s="272" t="s">
        <v>268</v>
      </c>
      <c r="C296" s="272" t="s">
        <v>271</v>
      </c>
      <c r="D296" s="272" t="s">
        <v>67</v>
      </c>
      <c r="E296" s="269" t="s">
        <v>68</v>
      </c>
      <c r="F296" s="269" t="s">
        <v>184</v>
      </c>
      <c r="G296" s="269" t="s">
        <v>70</v>
      </c>
      <c r="H296" s="272" t="s">
        <v>71</v>
      </c>
      <c r="I296" s="272" t="s">
        <v>80</v>
      </c>
      <c r="J296" s="11" t="s">
        <v>165</v>
      </c>
      <c r="K296" s="7" t="s">
        <v>166</v>
      </c>
      <c r="L296" s="7" t="s">
        <v>167</v>
      </c>
      <c r="M296" s="7">
        <v>2</v>
      </c>
      <c r="N296" s="273" t="s">
        <v>160</v>
      </c>
      <c r="O296" s="272" t="s">
        <v>272</v>
      </c>
      <c r="P296" s="272" t="s">
        <v>76</v>
      </c>
      <c r="Q296" s="272" t="s">
        <v>77</v>
      </c>
      <c r="R296" s="297" t="s">
        <v>78</v>
      </c>
      <c r="S296" s="297" t="s">
        <v>161</v>
      </c>
      <c r="T296" s="283">
        <f>V296+Y296</f>
        <v>130356.23000000001</v>
      </c>
      <c r="U296" s="283">
        <v>151940</v>
      </c>
      <c r="V296" s="281">
        <v>110802.8</v>
      </c>
      <c r="W296" s="281" t="s">
        <v>80</v>
      </c>
      <c r="X296" s="281" t="s">
        <v>80</v>
      </c>
      <c r="Y296" s="281">
        <v>19553.43</v>
      </c>
      <c r="Z296" s="281" t="s">
        <v>80</v>
      </c>
      <c r="AA296" s="281" t="s">
        <v>80</v>
      </c>
      <c r="AB296" s="281">
        <v>10569.45</v>
      </c>
      <c r="AC296" s="273" t="s">
        <v>81</v>
      </c>
      <c r="AD296" s="296" t="s">
        <v>80</v>
      </c>
      <c r="AE296" s="296">
        <f>V296+Y296</f>
        <v>130356.23000000001</v>
      </c>
      <c r="AF296" s="273" t="s">
        <v>80</v>
      </c>
      <c r="AG296" s="273" t="s">
        <v>34</v>
      </c>
      <c r="AH296" s="273" t="s">
        <v>213</v>
      </c>
      <c r="AI296" s="273" t="s">
        <v>231</v>
      </c>
      <c r="AJ296" s="273"/>
    </row>
    <row r="297" spans="2:36" ht="55.2" x14ac:dyDescent="0.3">
      <c r="B297" s="272"/>
      <c r="C297" s="272"/>
      <c r="D297" s="272"/>
      <c r="E297" s="269"/>
      <c r="F297" s="269"/>
      <c r="G297" s="269"/>
      <c r="H297" s="272"/>
      <c r="I297" s="272"/>
      <c r="J297" s="11" t="s">
        <v>168</v>
      </c>
      <c r="K297" s="7" t="s">
        <v>169</v>
      </c>
      <c r="L297" s="7" t="s">
        <v>106</v>
      </c>
      <c r="M297" s="7">
        <v>1</v>
      </c>
      <c r="N297" s="273"/>
      <c r="O297" s="272"/>
      <c r="P297" s="272"/>
      <c r="Q297" s="272"/>
      <c r="R297" s="297"/>
      <c r="S297" s="297"/>
      <c r="T297" s="283"/>
      <c r="U297" s="283"/>
      <c r="V297" s="281"/>
      <c r="W297" s="281"/>
      <c r="X297" s="281"/>
      <c r="Y297" s="281"/>
      <c r="Z297" s="281"/>
      <c r="AA297" s="281"/>
      <c r="AB297" s="281"/>
      <c r="AC297" s="273"/>
      <c r="AD297" s="296"/>
      <c r="AE297" s="296"/>
      <c r="AF297" s="272"/>
      <c r="AG297" s="273"/>
      <c r="AH297" s="273"/>
      <c r="AI297" s="273"/>
      <c r="AJ297" s="272"/>
    </row>
    <row r="298" spans="2:36" ht="41.4" x14ac:dyDescent="0.3">
      <c r="B298" s="272"/>
      <c r="C298" s="272"/>
      <c r="D298" s="272"/>
      <c r="E298" s="269"/>
      <c r="F298" s="269"/>
      <c r="G298" s="269"/>
      <c r="H298" s="272"/>
      <c r="I298" s="272"/>
      <c r="J298" s="11" t="s">
        <v>264</v>
      </c>
      <c r="K298" s="7" t="s">
        <v>170</v>
      </c>
      <c r="L298" s="7" t="s">
        <v>171</v>
      </c>
      <c r="M298" s="7">
        <v>1</v>
      </c>
      <c r="N298" s="273"/>
      <c r="O298" s="272"/>
      <c r="P298" s="272"/>
      <c r="Q298" s="272"/>
      <c r="R298" s="297"/>
      <c r="S298" s="297"/>
      <c r="T298" s="283"/>
      <c r="U298" s="283"/>
      <c r="V298" s="281"/>
      <c r="W298" s="281"/>
      <c r="X298" s="281"/>
      <c r="Y298" s="281"/>
      <c r="Z298" s="281"/>
      <c r="AA298" s="281"/>
      <c r="AB298" s="281"/>
      <c r="AC298" s="273"/>
      <c r="AD298" s="296"/>
      <c r="AE298" s="296"/>
      <c r="AF298" s="272"/>
      <c r="AG298" s="273"/>
      <c r="AH298" s="273"/>
      <c r="AI298" s="273"/>
      <c r="AJ298" s="272"/>
    </row>
    <row r="299" spans="2:36" ht="27.6" x14ac:dyDescent="0.3">
      <c r="B299" s="272"/>
      <c r="C299" s="272"/>
      <c r="D299" s="272"/>
      <c r="E299" s="269"/>
      <c r="F299" s="269"/>
      <c r="G299" s="269"/>
      <c r="H299" s="272"/>
      <c r="I299" s="272"/>
      <c r="J299" s="11" t="s">
        <v>172</v>
      </c>
      <c r="K299" s="7" t="s">
        <v>173</v>
      </c>
      <c r="L299" s="7" t="s">
        <v>171</v>
      </c>
      <c r="M299" s="7">
        <v>1</v>
      </c>
      <c r="N299" s="273"/>
      <c r="O299" s="272"/>
      <c r="P299" s="272"/>
      <c r="Q299" s="272"/>
      <c r="R299" s="297"/>
      <c r="S299" s="297"/>
      <c r="T299" s="283"/>
      <c r="U299" s="283"/>
      <c r="V299" s="281"/>
      <c r="W299" s="281"/>
      <c r="X299" s="281"/>
      <c r="Y299" s="281"/>
      <c r="Z299" s="281"/>
      <c r="AA299" s="281"/>
      <c r="AB299" s="281"/>
      <c r="AC299" s="273"/>
      <c r="AD299" s="296"/>
      <c r="AE299" s="296"/>
      <c r="AF299" s="272"/>
      <c r="AG299" s="273"/>
      <c r="AH299" s="273"/>
      <c r="AI299" s="273"/>
      <c r="AJ299" s="272"/>
    </row>
    <row r="300" spans="2:36" s="38" customFormat="1" ht="132" customHeight="1" x14ac:dyDescent="0.3">
      <c r="B300" s="223" t="s">
        <v>1013</v>
      </c>
      <c r="C300" s="223" t="s">
        <v>266</v>
      </c>
      <c r="D300" s="223" t="s">
        <v>158</v>
      </c>
      <c r="E300" s="247" t="s">
        <v>68</v>
      </c>
      <c r="F300" s="278" t="s">
        <v>186</v>
      </c>
      <c r="G300" s="247" t="s">
        <v>202</v>
      </c>
      <c r="H300" s="279" t="s">
        <v>71</v>
      </c>
      <c r="I300" s="279" t="s">
        <v>80</v>
      </c>
      <c r="J300" s="11" t="s">
        <v>263</v>
      </c>
      <c r="K300" s="7" t="s">
        <v>159</v>
      </c>
      <c r="L300" s="7" t="s">
        <v>116</v>
      </c>
      <c r="M300" s="7">
        <v>40</v>
      </c>
      <c r="N300" s="280" t="s">
        <v>160</v>
      </c>
      <c r="O300" s="223" t="s">
        <v>272</v>
      </c>
      <c r="P300" s="223" t="s">
        <v>76</v>
      </c>
      <c r="Q300" s="223" t="s">
        <v>77</v>
      </c>
      <c r="R300" s="250" t="s">
        <v>78</v>
      </c>
      <c r="S300" s="250" t="s">
        <v>161</v>
      </c>
      <c r="T300" s="253">
        <f>V300+Y300</f>
        <v>174083.52</v>
      </c>
      <c r="U300" s="253">
        <f>T300/M301</f>
        <v>174083.52</v>
      </c>
      <c r="V300" s="256">
        <v>147970.99</v>
      </c>
      <c r="W300" s="256" t="s">
        <v>80</v>
      </c>
      <c r="X300" s="256" t="s">
        <v>80</v>
      </c>
      <c r="Y300" s="256">
        <v>26112.53</v>
      </c>
      <c r="Z300" s="256" t="s">
        <v>135</v>
      </c>
      <c r="AA300" s="256" t="s">
        <v>80</v>
      </c>
      <c r="AB300" s="256">
        <v>14114.88</v>
      </c>
      <c r="AC300" s="229" t="s">
        <v>204</v>
      </c>
      <c r="AD300" s="259" t="s">
        <v>80</v>
      </c>
      <c r="AE300" s="259">
        <f>V300+Y300</f>
        <v>174083.52</v>
      </c>
      <c r="AF300" s="229" t="s">
        <v>80</v>
      </c>
      <c r="AG300" s="229" t="s">
        <v>34</v>
      </c>
      <c r="AH300" s="280" t="s">
        <v>215</v>
      </c>
      <c r="AI300" s="229" t="s">
        <v>216</v>
      </c>
      <c r="AJ300" s="229"/>
    </row>
    <row r="301" spans="2:36" s="38" customFormat="1" ht="86.1" customHeight="1" x14ac:dyDescent="0.3">
      <c r="B301" s="224"/>
      <c r="C301" s="224"/>
      <c r="D301" s="224"/>
      <c r="E301" s="248"/>
      <c r="F301" s="248"/>
      <c r="G301" s="248"/>
      <c r="H301" s="224"/>
      <c r="I301" s="224"/>
      <c r="J301" s="11" t="s">
        <v>163</v>
      </c>
      <c r="K301" s="7" t="s">
        <v>164</v>
      </c>
      <c r="L301" s="7" t="s">
        <v>106</v>
      </c>
      <c r="M301" s="7">
        <v>1</v>
      </c>
      <c r="N301" s="230"/>
      <c r="O301" s="224"/>
      <c r="P301" s="224"/>
      <c r="Q301" s="224"/>
      <c r="R301" s="251"/>
      <c r="S301" s="251"/>
      <c r="T301" s="254"/>
      <c r="U301" s="254"/>
      <c r="V301" s="257"/>
      <c r="W301" s="257"/>
      <c r="X301" s="257"/>
      <c r="Y301" s="257"/>
      <c r="Z301" s="257"/>
      <c r="AA301" s="257"/>
      <c r="AB301" s="257"/>
      <c r="AC301" s="230"/>
      <c r="AD301" s="260"/>
      <c r="AE301" s="260"/>
      <c r="AF301" s="224"/>
      <c r="AG301" s="230"/>
      <c r="AH301" s="230"/>
      <c r="AI301" s="230"/>
      <c r="AJ301" s="224"/>
    </row>
    <row r="302" spans="2:36" s="38" customFormat="1" ht="59.1" customHeight="1" x14ac:dyDescent="0.3">
      <c r="B302" s="225"/>
      <c r="C302" s="225"/>
      <c r="D302" s="225"/>
      <c r="E302" s="249"/>
      <c r="F302" s="249"/>
      <c r="G302" s="249"/>
      <c r="H302" s="225"/>
      <c r="I302" s="225"/>
      <c r="J302" s="11" t="s">
        <v>179</v>
      </c>
      <c r="K302" s="7" t="s">
        <v>180</v>
      </c>
      <c r="L302" s="7" t="s">
        <v>106</v>
      </c>
      <c r="M302" s="71">
        <v>120</v>
      </c>
      <c r="N302" s="231"/>
      <c r="O302" s="225"/>
      <c r="P302" s="225"/>
      <c r="Q302" s="225"/>
      <c r="R302" s="252"/>
      <c r="S302" s="252"/>
      <c r="T302" s="255"/>
      <c r="U302" s="255"/>
      <c r="V302" s="258"/>
      <c r="W302" s="258"/>
      <c r="X302" s="258"/>
      <c r="Y302" s="258"/>
      <c r="Z302" s="258"/>
      <c r="AA302" s="258"/>
      <c r="AB302" s="258"/>
      <c r="AC302" s="231"/>
      <c r="AD302" s="261"/>
      <c r="AE302" s="261"/>
      <c r="AF302" s="225"/>
      <c r="AG302" s="231"/>
      <c r="AH302" s="231"/>
      <c r="AI302" s="231"/>
      <c r="AJ302" s="225"/>
    </row>
    <row r="303" spans="2:36" s="38" customFormat="1" ht="132" customHeight="1" x14ac:dyDescent="0.3">
      <c r="B303" s="300" t="s">
        <v>1214</v>
      </c>
      <c r="C303" s="300" t="s">
        <v>269</v>
      </c>
      <c r="D303" s="300" t="s">
        <v>158</v>
      </c>
      <c r="E303" s="317" t="s">
        <v>68</v>
      </c>
      <c r="F303" s="317" t="s">
        <v>186</v>
      </c>
      <c r="G303" s="317" t="s">
        <v>202</v>
      </c>
      <c r="H303" s="300" t="s">
        <v>71</v>
      </c>
      <c r="I303" s="300" t="s">
        <v>80</v>
      </c>
      <c r="J303" s="20" t="s">
        <v>263</v>
      </c>
      <c r="K303" s="27" t="s">
        <v>159</v>
      </c>
      <c r="L303" s="27" t="s">
        <v>116</v>
      </c>
      <c r="M303" s="27">
        <v>40</v>
      </c>
      <c r="N303" s="282" t="s">
        <v>160</v>
      </c>
      <c r="O303" s="300" t="s">
        <v>272</v>
      </c>
      <c r="P303" s="300" t="s">
        <v>76</v>
      </c>
      <c r="Q303" s="300" t="s">
        <v>77</v>
      </c>
      <c r="R303" s="337" t="s">
        <v>78</v>
      </c>
      <c r="S303" s="337" t="s">
        <v>161</v>
      </c>
      <c r="T303" s="361">
        <f>V303+Y303</f>
        <v>32099.99</v>
      </c>
      <c r="U303" s="361">
        <f>T303</f>
        <v>32099.99</v>
      </c>
      <c r="V303" s="379">
        <v>27284.99</v>
      </c>
      <c r="W303" s="365" t="s">
        <v>80</v>
      </c>
      <c r="X303" s="365" t="s">
        <v>80</v>
      </c>
      <c r="Y303" s="365">
        <v>4815</v>
      </c>
      <c r="Z303" s="365" t="s">
        <v>135</v>
      </c>
      <c r="AA303" s="365" t="s">
        <v>80</v>
      </c>
      <c r="AB303" s="365">
        <v>2602.71</v>
      </c>
      <c r="AC303" s="282" t="s">
        <v>204</v>
      </c>
      <c r="AD303" s="319" t="s">
        <v>80</v>
      </c>
      <c r="AE303" s="319">
        <f>V303+Y303</f>
        <v>32099.99</v>
      </c>
      <c r="AF303" s="282" t="s">
        <v>80</v>
      </c>
      <c r="AG303" s="282" t="s">
        <v>34</v>
      </c>
      <c r="AH303" s="398" t="s">
        <v>215</v>
      </c>
      <c r="AI303" s="338" t="s">
        <v>216</v>
      </c>
      <c r="AJ303" s="282"/>
    </row>
    <row r="304" spans="2:36" s="38" customFormat="1" ht="86.1" customHeight="1" x14ac:dyDescent="0.3">
      <c r="B304" s="300"/>
      <c r="C304" s="300"/>
      <c r="D304" s="300"/>
      <c r="E304" s="317"/>
      <c r="F304" s="317"/>
      <c r="G304" s="317"/>
      <c r="H304" s="300"/>
      <c r="I304" s="300"/>
      <c r="J304" s="20" t="s">
        <v>163</v>
      </c>
      <c r="K304" s="27" t="s">
        <v>164</v>
      </c>
      <c r="L304" s="27" t="s">
        <v>106</v>
      </c>
      <c r="M304" s="27">
        <v>1</v>
      </c>
      <c r="N304" s="282"/>
      <c r="O304" s="300"/>
      <c r="P304" s="300"/>
      <c r="Q304" s="300"/>
      <c r="R304" s="337"/>
      <c r="S304" s="337"/>
      <c r="T304" s="361"/>
      <c r="U304" s="361"/>
      <c r="V304" s="381"/>
      <c r="W304" s="365"/>
      <c r="X304" s="365"/>
      <c r="Y304" s="365"/>
      <c r="Z304" s="365"/>
      <c r="AA304" s="365"/>
      <c r="AB304" s="365"/>
      <c r="AC304" s="282"/>
      <c r="AD304" s="319"/>
      <c r="AE304" s="319"/>
      <c r="AF304" s="300"/>
      <c r="AG304" s="282"/>
      <c r="AH304" s="339"/>
      <c r="AI304" s="339"/>
      <c r="AJ304" s="300"/>
    </row>
    <row r="305" spans="2:36" s="38" customFormat="1" ht="59.1" customHeight="1" x14ac:dyDescent="0.3">
      <c r="B305" s="300"/>
      <c r="C305" s="300"/>
      <c r="D305" s="300"/>
      <c r="E305" s="317"/>
      <c r="F305" s="317"/>
      <c r="G305" s="317"/>
      <c r="H305" s="300"/>
      <c r="I305" s="300"/>
      <c r="J305" s="20" t="s">
        <v>179</v>
      </c>
      <c r="K305" s="27" t="s">
        <v>180</v>
      </c>
      <c r="L305" s="27" t="s">
        <v>106</v>
      </c>
      <c r="M305" s="69">
        <v>40</v>
      </c>
      <c r="N305" s="282"/>
      <c r="O305" s="300"/>
      <c r="P305" s="300"/>
      <c r="Q305" s="300"/>
      <c r="R305" s="337"/>
      <c r="S305" s="337"/>
      <c r="T305" s="361"/>
      <c r="U305" s="361"/>
      <c r="V305" s="382"/>
      <c r="W305" s="365"/>
      <c r="X305" s="365"/>
      <c r="Y305" s="365"/>
      <c r="Z305" s="365"/>
      <c r="AA305" s="365"/>
      <c r="AB305" s="365"/>
      <c r="AC305" s="282"/>
      <c r="AD305" s="319"/>
      <c r="AE305" s="319"/>
      <c r="AF305" s="300"/>
      <c r="AG305" s="282"/>
      <c r="AH305" s="340"/>
      <c r="AI305" s="340"/>
      <c r="AJ305" s="300"/>
    </row>
    <row r="306" spans="2:36" s="38" customFormat="1" ht="132" customHeight="1" x14ac:dyDescent="0.3">
      <c r="B306" s="272" t="s">
        <v>1014</v>
      </c>
      <c r="C306" s="272" t="s">
        <v>270</v>
      </c>
      <c r="D306" s="272" t="s">
        <v>158</v>
      </c>
      <c r="E306" s="269" t="s">
        <v>68</v>
      </c>
      <c r="F306" s="269" t="s">
        <v>186</v>
      </c>
      <c r="G306" s="269" t="s">
        <v>202</v>
      </c>
      <c r="H306" s="272" t="s">
        <v>71</v>
      </c>
      <c r="I306" s="272" t="s">
        <v>80</v>
      </c>
      <c r="J306" s="11" t="s">
        <v>263</v>
      </c>
      <c r="K306" s="7" t="s">
        <v>159</v>
      </c>
      <c r="L306" s="7" t="s">
        <v>116</v>
      </c>
      <c r="M306" s="7">
        <v>40</v>
      </c>
      <c r="N306" s="273" t="s">
        <v>160</v>
      </c>
      <c r="O306" s="272" t="s">
        <v>272</v>
      </c>
      <c r="P306" s="272" t="s">
        <v>76</v>
      </c>
      <c r="Q306" s="272" t="s">
        <v>77</v>
      </c>
      <c r="R306" s="297" t="s">
        <v>78</v>
      </c>
      <c r="S306" s="297" t="s">
        <v>161</v>
      </c>
      <c r="T306" s="283">
        <f>V306+Y306</f>
        <v>107000</v>
      </c>
      <c r="U306" s="283">
        <f>+T306</f>
        <v>107000</v>
      </c>
      <c r="V306" s="256">
        <v>90950</v>
      </c>
      <c r="W306" s="281" t="s">
        <v>80</v>
      </c>
      <c r="X306" s="281" t="s">
        <v>80</v>
      </c>
      <c r="Y306" s="281">
        <v>16050</v>
      </c>
      <c r="Z306" s="281" t="s">
        <v>135</v>
      </c>
      <c r="AA306" s="281" t="s">
        <v>80</v>
      </c>
      <c r="AB306" s="281">
        <v>8675.68</v>
      </c>
      <c r="AC306" s="273" t="s">
        <v>204</v>
      </c>
      <c r="AD306" s="296" t="s">
        <v>80</v>
      </c>
      <c r="AE306" s="296">
        <f>V306+Y306</f>
        <v>107000</v>
      </c>
      <c r="AF306" s="273" t="s">
        <v>80</v>
      </c>
      <c r="AG306" s="273" t="s">
        <v>34</v>
      </c>
      <c r="AH306" s="273" t="s">
        <v>215</v>
      </c>
      <c r="AI306" s="273" t="s">
        <v>216</v>
      </c>
      <c r="AJ306" s="273"/>
    </row>
    <row r="307" spans="2:36" s="38" customFormat="1" ht="59.1" customHeight="1" x14ac:dyDescent="0.3">
      <c r="B307" s="272"/>
      <c r="C307" s="272"/>
      <c r="D307" s="272"/>
      <c r="E307" s="269"/>
      <c r="F307" s="269"/>
      <c r="G307" s="269"/>
      <c r="H307" s="272"/>
      <c r="I307" s="272"/>
      <c r="J307" s="11" t="s">
        <v>179</v>
      </c>
      <c r="K307" s="7" t="s">
        <v>180</v>
      </c>
      <c r="L307" s="7" t="s">
        <v>106</v>
      </c>
      <c r="M307" s="71">
        <v>9</v>
      </c>
      <c r="N307" s="273"/>
      <c r="O307" s="272"/>
      <c r="P307" s="272"/>
      <c r="Q307" s="272"/>
      <c r="R307" s="297"/>
      <c r="S307" s="297"/>
      <c r="T307" s="283"/>
      <c r="U307" s="283"/>
      <c r="V307" s="258"/>
      <c r="W307" s="281"/>
      <c r="X307" s="281"/>
      <c r="Y307" s="281"/>
      <c r="Z307" s="281"/>
      <c r="AA307" s="281"/>
      <c r="AB307" s="281"/>
      <c r="AC307" s="273"/>
      <c r="AD307" s="296"/>
      <c r="AE307" s="296"/>
      <c r="AF307" s="272"/>
      <c r="AG307" s="273"/>
      <c r="AH307" s="273"/>
      <c r="AI307" s="273"/>
      <c r="AJ307" s="272"/>
    </row>
    <row r="308" spans="2:36" s="38" customFormat="1" ht="89.1" customHeight="1" x14ac:dyDescent="0.3">
      <c r="B308" s="272" t="s">
        <v>1015</v>
      </c>
      <c r="C308" s="272" t="s">
        <v>273</v>
      </c>
      <c r="D308" s="272" t="s">
        <v>158</v>
      </c>
      <c r="E308" s="269" t="s">
        <v>68</v>
      </c>
      <c r="F308" s="269" t="s">
        <v>186</v>
      </c>
      <c r="G308" s="269" t="s">
        <v>202</v>
      </c>
      <c r="H308" s="272" t="s">
        <v>71</v>
      </c>
      <c r="I308" s="272" t="s">
        <v>80</v>
      </c>
      <c r="J308" s="389" t="s">
        <v>263</v>
      </c>
      <c r="K308" s="223" t="s">
        <v>159</v>
      </c>
      <c r="L308" s="223" t="s">
        <v>116</v>
      </c>
      <c r="M308" s="223">
        <v>40</v>
      </c>
      <c r="N308" s="273" t="s">
        <v>160</v>
      </c>
      <c r="O308" s="272" t="s">
        <v>272</v>
      </c>
      <c r="P308" s="272" t="s">
        <v>76</v>
      </c>
      <c r="Q308" s="272" t="s">
        <v>77</v>
      </c>
      <c r="R308" s="297" t="s">
        <v>78</v>
      </c>
      <c r="S308" s="297" t="s">
        <v>161</v>
      </c>
      <c r="T308" s="283">
        <f>V308+Y308</f>
        <v>21400</v>
      </c>
      <c r="U308" s="283">
        <f>T308</f>
        <v>21400</v>
      </c>
      <c r="V308" s="256">
        <v>18190</v>
      </c>
      <c r="W308" s="281" t="s">
        <v>80</v>
      </c>
      <c r="X308" s="281" t="s">
        <v>80</v>
      </c>
      <c r="Y308" s="281">
        <v>3210</v>
      </c>
      <c r="Z308" s="281" t="s">
        <v>135</v>
      </c>
      <c r="AA308" s="281" t="s">
        <v>80</v>
      </c>
      <c r="AB308" s="281">
        <v>1735.14</v>
      </c>
      <c r="AC308" s="273" t="s">
        <v>204</v>
      </c>
      <c r="AD308" s="296" t="s">
        <v>80</v>
      </c>
      <c r="AE308" s="296">
        <f>V308+Y308</f>
        <v>21400</v>
      </c>
      <c r="AF308" s="273" t="s">
        <v>80</v>
      </c>
      <c r="AG308" s="273" t="s">
        <v>34</v>
      </c>
      <c r="AH308" s="273" t="s">
        <v>215</v>
      </c>
      <c r="AI308" s="273" t="s">
        <v>216</v>
      </c>
      <c r="AJ308" s="273"/>
    </row>
    <row r="309" spans="2:36" s="38" customFormat="1" ht="86.1" customHeight="1" x14ac:dyDescent="0.3">
      <c r="B309" s="272"/>
      <c r="C309" s="272"/>
      <c r="D309" s="272"/>
      <c r="E309" s="269"/>
      <c r="F309" s="269"/>
      <c r="G309" s="269"/>
      <c r="H309" s="272"/>
      <c r="I309" s="272"/>
      <c r="J309" s="390"/>
      <c r="K309" s="225"/>
      <c r="L309" s="225"/>
      <c r="M309" s="225"/>
      <c r="N309" s="273"/>
      <c r="O309" s="272"/>
      <c r="P309" s="272"/>
      <c r="Q309" s="272"/>
      <c r="R309" s="297"/>
      <c r="S309" s="297"/>
      <c r="T309" s="283"/>
      <c r="U309" s="283"/>
      <c r="V309" s="257"/>
      <c r="W309" s="281"/>
      <c r="X309" s="281"/>
      <c r="Y309" s="281"/>
      <c r="Z309" s="281"/>
      <c r="AA309" s="281"/>
      <c r="AB309" s="281"/>
      <c r="AC309" s="273"/>
      <c r="AD309" s="296"/>
      <c r="AE309" s="296"/>
      <c r="AF309" s="272"/>
      <c r="AG309" s="273"/>
      <c r="AH309" s="273"/>
      <c r="AI309" s="273"/>
      <c r="AJ309" s="272"/>
    </row>
    <row r="310" spans="2:36" s="38" customFormat="1" ht="59.1" customHeight="1" x14ac:dyDescent="0.3">
      <c r="B310" s="272"/>
      <c r="C310" s="272"/>
      <c r="D310" s="272"/>
      <c r="E310" s="269"/>
      <c r="F310" s="269"/>
      <c r="G310" s="269"/>
      <c r="H310" s="272"/>
      <c r="I310" s="272"/>
      <c r="J310" s="11" t="s">
        <v>179</v>
      </c>
      <c r="K310" s="7" t="s">
        <v>180</v>
      </c>
      <c r="L310" s="7" t="s">
        <v>106</v>
      </c>
      <c r="M310" s="71">
        <v>15</v>
      </c>
      <c r="N310" s="273"/>
      <c r="O310" s="272"/>
      <c r="P310" s="272"/>
      <c r="Q310" s="272"/>
      <c r="R310" s="297"/>
      <c r="S310" s="297"/>
      <c r="T310" s="283"/>
      <c r="U310" s="283"/>
      <c r="V310" s="258"/>
      <c r="W310" s="281"/>
      <c r="X310" s="281"/>
      <c r="Y310" s="281"/>
      <c r="Z310" s="281"/>
      <c r="AA310" s="281"/>
      <c r="AB310" s="281"/>
      <c r="AC310" s="273"/>
      <c r="AD310" s="296"/>
      <c r="AE310" s="296"/>
      <c r="AF310" s="272"/>
      <c r="AG310" s="273"/>
      <c r="AH310" s="273"/>
      <c r="AI310" s="273"/>
      <c r="AJ310" s="272"/>
    </row>
    <row r="311" spans="2:36" ht="52.2" customHeight="1" x14ac:dyDescent="0.3">
      <c r="B311" s="272" t="s">
        <v>1016</v>
      </c>
      <c r="C311" s="272" t="s">
        <v>271</v>
      </c>
      <c r="D311" s="272" t="s">
        <v>67</v>
      </c>
      <c r="E311" s="269" t="s">
        <v>68</v>
      </c>
      <c r="F311" s="269" t="s">
        <v>184</v>
      </c>
      <c r="G311" s="269" t="s">
        <v>70</v>
      </c>
      <c r="H311" s="272" t="s">
        <v>71</v>
      </c>
      <c r="I311" s="272" t="s">
        <v>80</v>
      </c>
      <c r="J311" s="11" t="s">
        <v>165</v>
      </c>
      <c r="K311" s="7" t="s">
        <v>166</v>
      </c>
      <c r="L311" s="7" t="s">
        <v>167</v>
      </c>
      <c r="M311" s="7">
        <v>1</v>
      </c>
      <c r="N311" s="273" t="s">
        <v>160</v>
      </c>
      <c r="O311" s="272" t="s">
        <v>272</v>
      </c>
      <c r="P311" s="272" t="s">
        <v>76</v>
      </c>
      <c r="Q311" s="272" t="s">
        <v>77</v>
      </c>
      <c r="R311" s="297" t="s">
        <v>78</v>
      </c>
      <c r="S311" s="297" t="s">
        <v>161</v>
      </c>
      <c r="T311" s="283">
        <f>V311+Y311</f>
        <v>97553.739999999991</v>
      </c>
      <c r="U311" s="283">
        <f>+T311</f>
        <v>97553.739999999991</v>
      </c>
      <c r="V311" s="281">
        <v>82920.67</v>
      </c>
      <c r="W311" s="281" t="s">
        <v>80</v>
      </c>
      <c r="X311" s="281" t="s">
        <v>80</v>
      </c>
      <c r="Y311" s="281">
        <v>14633.07</v>
      </c>
      <c r="Z311" s="281" t="s">
        <v>80</v>
      </c>
      <c r="AA311" s="281" t="s">
        <v>80</v>
      </c>
      <c r="AB311" s="281">
        <v>7909.77</v>
      </c>
      <c r="AC311" s="273" t="s">
        <v>81</v>
      </c>
      <c r="AD311" s="296" t="s">
        <v>80</v>
      </c>
      <c r="AE311" s="296">
        <f>V311+Y311</f>
        <v>97553.739999999991</v>
      </c>
      <c r="AF311" s="273" t="s">
        <v>80</v>
      </c>
      <c r="AG311" s="273" t="s">
        <v>34</v>
      </c>
      <c r="AH311" s="273" t="s">
        <v>215</v>
      </c>
      <c r="AI311" s="273" t="s">
        <v>216</v>
      </c>
      <c r="AJ311" s="273"/>
    </row>
    <row r="312" spans="2:36" ht="55.2" x14ac:dyDescent="0.3">
      <c r="B312" s="272"/>
      <c r="C312" s="272"/>
      <c r="D312" s="272"/>
      <c r="E312" s="269"/>
      <c r="F312" s="269"/>
      <c r="G312" s="269"/>
      <c r="H312" s="272"/>
      <c r="I312" s="272"/>
      <c r="J312" s="11" t="s">
        <v>168</v>
      </c>
      <c r="K312" s="7" t="s">
        <v>169</v>
      </c>
      <c r="L312" s="7" t="s">
        <v>106</v>
      </c>
      <c r="M312" s="7">
        <v>1</v>
      </c>
      <c r="N312" s="273"/>
      <c r="O312" s="272"/>
      <c r="P312" s="272"/>
      <c r="Q312" s="272"/>
      <c r="R312" s="297"/>
      <c r="S312" s="297"/>
      <c r="T312" s="283"/>
      <c r="U312" s="283"/>
      <c r="V312" s="281"/>
      <c r="W312" s="281"/>
      <c r="X312" s="281"/>
      <c r="Y312" s="281"/>
      <c r="Z312" s="281"/>
      <c r="AA312" s="281"/>
      <c r="AB312" s="281"/>
      <c r="AC312" s="273"/>
      <c r="AD312" s="296"/>
      <c r="AE312" s="296"/>
      <c r="AF312" s="272"/>
      <c r="AG312" s="273"/>
      <c r="AH312" s="273"/>
      <c r="AI312" s="273"/>
      <c r="AJ312" s="272"/>
    </row>
    <row r="313" spans="2:36" ht="41.4" x14ac:dyDescent="0.3">
      <c r="B313" s="272"/>
      <c r="C313" s="272"/>
      <c r="D313" s="272"/>
      <c r="E313" s="269"/>
      <c r="F313" s="269"/>
      <c r="G313" s="269"/>
      <c r="H313" s="272"/>
      <c r="I313" s="272"/>
      <c r="J313" s="11" t="s">
        <v>264</v>
      </c>
      <c r="K313" s="7" t="s">
        <v>170</v>
      </c>
      <c r="L313" s="7" t="s">
        <v>171</v>
      </c>
      <c r="M313" s="7">
        <v>1</v>
      </c>
      <c r="N313" s="273"/>
      <c r="O313" s="272"/>
      <c r="P313" s="272"/>
      <c r="Q313" s="272"/>
      <c r="R313" s="297"/>
      <c r="S313" s="297"/>
      <c r="T313" s="283"/>
      <c r="U313" s="283"/>
      <c r="V313" s="281"/>
      <c r="W313" s="281"/>
      <c r="X313" s="281"/>
      <c r="Y313" s="281"/>
      <c r="Z313" s="281"/>
      <c r="AA313" s="281"/>
      <c r="AB313" s="281"/>
      <c r="AC313" s="273"/>
      <c r="AD313" s="296"/>
      <c r="AE313" s="296"/>
      <c r="AF313" s="272"/>
      <c r="AG313" s="273"/>
      <c r="AH313" s="273"/>
      <c r="AI313" s="273"/>
      <c r="AJ313" s="272"/>
    </row>
    <row r="314" spans="2:36" ht="65.25" customHeight="1" x14ac:dyDescent="0.3">
      <c r="B314" s="272"/>
      <c r="C314" s="272"/>
      <c r="D314" s="272"/>
      <c r="E314" s="269"/>
      <c r="F314" s="269"/>
      <c r="G314" s="269"/>
      <c r="H314" s="272"/>
      <c r="I314" s="272"/>
      <c r="J314" s="11" t="s">
        <v>172</v>
      </c>
      <c r="K314" s="7" t="s">
        <v>173</v>
      </c>
      <c r="L314" s="7" t="s">
        <v>171</v>
      </c>
      <c r="M314" s="7">
        <v>1</v>
      </c>
      <c r="N314" s="273"/>
      <c r="O314" s="272"/>
      <c r="P314" s="272"/>
      <c r="Q314" s="272"/>
      <c r="R314" s="297"/>
      <c r="S314" s="297"/>
      <c r="T314" s="283"/>
      <c r="U314" s="283"/>
      <c r="V314" s="281"/>
      <c r="W314" s="281"/>
      <c r="X314" s="281"/>
      <c r="Y314" s="281"/>
      <c r="Z314" s="281"/>
      <c r="AA314" s="281"/>
      <c r="AB314" s="281"/>
      <c r="AC314" s="273"/>
      <c r="AD314" s="296"/>
      <c r="AE314" s="296"/>
      <c r="AF314" s="272"/>
      <c r="AG314" s="273"/>
      <c r="AH314" s="273"/>
      <c r="AI314" s="273"/>
      <c r="AJ314" s="272"/>
    </row>
    <row r="315" spans="2:36" s="38" customFormat="1" ht="96.6" x14ac:dyDescent="0.3">
      <c r="B315" s="272" t="s">
        <v>1213</v>
      </c>
      <c r="C315" s="272" t="s">
        <v>269</v>
      </c>
      <c r="D315" s="272" t="s">
        <v>158</v>
      </c>
      <c r="E315" s="269" t="s">
        <v>68</v>
      </c>
      <c r="F315" s="269" t="s">
        <v>186</v>
      </c>
      <c r="G315" s="269" t="s">
        <v>202</v>
      </c>
      <c r="H315" s="272" t="s">
        <v>71</v>
      </c>
      <c r="I315" s="272" t="s">
        <v>80</v>
      </c>
      <c r="J315" s="11" t="s">
        <v>263</v>
      </c>
      <c r="K315" s="7" t="s">
        <v>159</v>
      </c>
      <c r="L315" s="7" t="s">
        <v>116</v>
      </c>
      <c r="M315" s="7">
        <v>40</v>
      </c>
      <c r="N315" s="273" t="s">
        <v>160</v>
      </c>
      <c r="O315" s="272" t="s">
        <v>272</v>
      </c>
      <c r="P315" s="272" t="s">
        <v>76</v>
      </c>
      <c r="Q315" s="272" t="s">
        <v>77</v>
      </c>
      <c r="R315" s="297" t="s">
        <v>78</v>
      </c>
      <c r="S315" s="297" t="s">
        <v>161</v>
      </c>
      <c r="T315" s="283">
        <f>V315+Y315</f>
        <v>32099.99</v>
      </c>
      <c r="U315" s="283">
        <f>T315</f>
        <v>32099.99</v>
      </c>
      <c r="V315" s="256">
        <v>27284.99</v>
      </c>
      <c r="W315" s="281" t="s">
        <v>80</v>
      </c>
      <c r="X315" s="281" t="s">
        <v>80</v>
      </c>
      <c r="Y315" s="281">
        <v>4815</v>
      </c>
      <c r="Z315" s="281" t="s">
        <v>135</v>
      </c>
      <c r="AA315" s="281" t="s">
        <v>80</v>
      </c>
      <c r="AB315" s="281">
        <v>2602.71</v>
      </c>
      <c r="AC315" s="273" t="s">
        <v>204</v>
      </c>
      <c r="AD315" s="296" t="s">
        <v>80</v>
      </c>
      <c r="AE315" s="296">
        <f>V315+Y315</f>
        <v>32099.99</v>
      </c>
      <c r="AF315" s="273" t="s">
        <v>80</v>
      </c>
      <c r="AG315" s="273" t="s">
        <v>34</v>
      </c>
      <c r="AH315" s="280" t="s">
        <v>221</v>
      </c>
      <c r="AI315" s="229" t="s">
        <v>222</v>
      </c>
      <c r="AJ315" s="273"/>
    </row>
    <row r="316" spans="2:36" s="38" customFormat="1" ht="62.4" customHeight="1" x14ac:dyDescent="0.3">
      <c r="B316" s="272"/>
      <c r="C316" s="272"/>
      <c r="D316" s="272"/>
      <c r="E316" s="269"/>
      <c r="F316" s="269"/>
      <c r="G316" s="269"/>
      <c r="H316" s="272"/>
      <c r="I316" s="272"/>
      <c r="J316" s="11" t="s">
        <v>163</v>
      </c>
      <c r="K316" s="7" t="s">
        <v>164</v>
      </c>
      <c r="L316" s="7" t="s">
        <v>106</v>
      </c>
      <c r="M316" s="7">
        <v>1</v>
      </c>
      <c r="N316" s="273"/>
      <c r="O316" s="272"/>
      <c r="P316" s="272"/>
      <c r="Q316" s="272"/>
      <c r="R316" s="297"/>
      <c r="S316" s="297"/>
      <c r="T316" s="283"/>
      <c r="U316" s="283"/>
      <c r="V316" s="257"/>
      <c r="W316" s="281"/>
      <c r="X316" s="281"/>
      <c r="Y316" s="281"/>
      <c r="Z316" s="281"/>
      <c r="AA316" s="281"/>
      <c r="AB316" s="281"/>
      <c r="AC316" s="273"/>
      <c r="AD316" s="296"/>
      <c r="AE316" s="296"/>
      <c r="AF316" s="272"/>
      <c r="AG316" s="273"/>
      <c r="AH316" s="230"/>
      <c r="AI316" s="230"/>
      <c r="AJ316" s="272"/>
    </row>
    <row r="317" spans="2:36" s="38" customFormat="1" ht="59.1" customHeight="1" x14ac:dyDescent="0.3">
      <c r="B317" s="272"/>
      <c r="C317" s="272"/>
      <c r="D317" s="272"/>
      <c r="E317" s="269"/>
      <c r="F317" s="269"/>
      <c r="G317" s="269"/>
      <c r="H317" s="272"/>
      <c r="I317" s="272"/>
      <c r="J317" s="11" t="s">
        <v>179</v>
      </c>
      <c r="K317" s="7" t="s">
        <v>180</v>
      </c>
      <c r="L317" s="7" t="s">
        <v>106</v>
      </c>
      <c r="M317" s="71">
        <v>40</v>
      </c>
      <c r="N317" s="273"/>
      <c r="O317" s="272"/>
      <c r="P317" s="272"/>
      <c r="Q317" s="272"/>
      <c r="R317" s="297"/>
      <c r="S317" s="297"/>
      <c r="T317" s="283"/>
      <c r="U317" s="283"/>
      <c r="V317" s="258"/>
      <c r="W317" s="281"/>
      <c r="X317" s="281"/>
      <c r="Y317" s="281"/>
      <c r="Z317" s="281"/>
      <c r="AA317" s="281"/>
      <c r="AB317" s="281"/>
      <c r="AC317" s="273"/>
      <c r="AD317" s="296"/>
      <c r="AE317" s="296"/>
      <c r="AF317" s="272"/>
      <c r="AG317" s="273"/>
      <c r="AH317" s="231"/>
      <c r="AI317" s="231"/>
      <c r="AJ317" s="272"/>
    </row>
    <row r="318" spans="2:36" s="38" customFormat="1" ht="132" customHeight="1" x14ac:dyDescent="0.3">
      <c r="B318" s="223" t="s">
        <v>339</v>
      </c>
      <c r="C318" s="223" t="s">
        <v>340</v>
      </c>
      <c r="D318" s="223" t="s">
        <v>158</v>
      </c>
      <c r="E318" s="247" t="s">
        <v>68</v>
      </c>
      <c r="F318" s="278" t="s">
        <v>186</v>
      </c>
      <c r="G318" s="247" t="s">
        <v>202</v>
      </c>
      <c r="H318" s="279" t="s">
        <v>71</v>
      </c>
      <c r="I318" s="279" t="s">
        <v>80</v>
      </c>
      <c r="J318" s="11" t="s">
        <v>263</v>
      </c>
      <c r="K318" s="7" t="s">
        <v>159</v>
      </c>
      <c r="L318" s="7" t="s">
        <v>116</v>
      </c>
      <c r="M318" s="7">
        <v>40</v>
      </c>
      <c r="N318" s="280" t="s">
        <v>160</v>
      </c>
      <c r="O318" s="223" t="s">
        <v>343</v>
      </c>
      <c r="P318" s="223" t="s">
        <v>76</v>
      </c>
      <c r="Q318" s="223" t="s">
        <v>77</v>
      </c>
      <c r="R318" s="250" t="s">
        <v>78</v>
      </c>
      <c r="S318" s="250" t="s">
        <v>161</v>
      </c>
      <c r="T318" s="253">
        <f>V318+Y318</f>
        <v>96904.05</v>
      </c>
      <c r="U318" s="253" t="s">
        <v>80</v>
      </c>
      <c r="V318" s="256">
        <v>82368.44</v>
      </c>
      <c r="W318" s="256" t="s">
        <v>80</v>
      </c>
      <c r="X318" s="256" t="s">
        <v>80</v>
      </c>
      <c r="Y318" s="256">
        <v>14535.61</v>
      </c>
      <c r="Z318" s="256" t="s">
        <v>135</v>
      </c>
      <c r="AA318" s="256" t="s">
        <v>80</v>
      </c>
      <c r="AB318" s="256">
        <v>10767.12</v>
      </c>
      <c r="AC318" s="229" t="s">
        <v>204</v>
      </c>
      <c r="AD318" s="259" t="s">
        <v>80</v>
      </c>
      <c r="AE318" s="259">
        <f>V318+Y318</f>
        <v>96904.05</v>
      </c>
      <c r="AF318" s="229" t="s">
        <v>80</v>
      </c>
      <c r="AG318" s="229" t="s">
        <v>34</v>
      </c>
      <c r="AH318" s="280" t="s">
        <v>205</v>
      </c>
      <c r="AI318" s="229" t="s">
        <v>212</v>
      </c>
      <c r="AJ318" s="229"/>
    </row>
    <row r="319" spans="2:36" s="38" customFormat="1" ht="64.2" customHeight="1" x14ac:dyDescent="0.3">
      <c r="B319" s="224"/>
      <c r="C319" s="224"/>
      <c r="D319" s="224"/>
      <c r="E319" s="248"/>
      <c r="F319" s="248"/>
      <c r="G319" s="248"/>
      <c r="H319" s="224"/>
      <c r="I319" s="224"/>
      <c r="J319" s="11" t="s">
        <v>163</v>
      </c>
      <c r="K319" s="7" t="s">
        <v>164</v>
      </c>
      <c r="L319" s="7" t="s">
        <v>106</v>
      </c>
      <c r="M319" s="7">
        <v>4</v>
      </c>
      <c r="N319" s="230"/>
      <c r="O319" s="224"/>
      <c r="P319" s="224"/>
      <c r="Q319" s="224"/>
      <c r="R319" s="251"/>
      <c r="S319" s="251"/>
      <c r="T319" s="254"/>
      <c r="U319" s="254"/>
      <c r="V319" s="257"/>
      <c r="W319" s="257"/>
      <c r="X319" s="257"/>
      <c r="Y319" s="257"/>
      <c r="Z319" s="257"/>
      <c r="AA319" s="257"/>
      <c r="AB319" s="257"/>
      <c r="AC319" s="230"/>
      <c r="AD319" s="260"/>
      <c r="AE319" s="260"/>
      <c r="AF319" s="224"/>
      <c r="AG319" s="230"/>
      <c r="AH319" s="230"/>
      <c r="AI319" s="230"/>
      <c r="AJ319" s="224"/>
    </row>
    <row r="320" spans="2:36" s="38" customFormat="1" ht="59.1" customHeight="1" x14ac:dyDescent="0.3">
      <c r="B320" s="225"/>
      <c r="C320" s="225"/>
      <c r="D320" s="225"/>
      <c r="E320" s="249"/>
      <c r="F320" s="249"/>
      <c r="G320" s="249"/>
      <c r="H320" s="225"/>
      <c r="I320" s="225"/>
      <c r="J320" s="11" t="s">
        <v>179</v>
      </c>
      <c r="K320" s="7" t="s">
        <v>180</v>
      </c>
      <c r="L320" s="7" t="s">
        <v>106</v>
      </c>
      <c r="M320" s="71">
        <v>120</v>
      </c>
      <c r="N320" s="231"/>
      <c r="O320" s="225"/>
      <c r="P320" s="225"/>
      <c r="Q320" s="225"/>
      <c r="R320" s="252"/>
      <c r="S320" s="252"/>
      <c r="T320" s="255"/>
      <c r="U320" s="255"/>
      <c r="V320" s="258"/>
      <c r="W320" s="258"/>
      <c r="X320" s="258"/>
      <c r="Y320" s="258"/>
      <c r="Z320" s="258"/>
      <c r="AA320" s="258"/>
      <c r="AB320" s="258"/>
      <c r="AC320" s="231"/>
      <c r="AD320" s="261"/>
      <c r="AE320" s="261"/>
      <c r="AF320" s="225"/>
      <c r="AG320" s="231"/>
      <c r="AH320" s="231"/>
      <c r="AI320" s="231"/>
      <c r="AJ320" s="225"/>
    </row>
    <row r="321" spans="2:36" s="38" customFormat="1" ht="112.5" customHeight="1" x14ac:dyDescent="0.3">
      <c r="B321" s="272" t="s">
        <v>341</v>
      </c>
      <c r="C321" s="272" t="s">
        <v>342</v>
      </c>
      <c r="D321" s="272" t="s">
        <v>158</v>
      </c>
      <c r="E321" s="269" t="s">
        <v>68</v>
      </c>
      <c r="F321" s="269" t="s">
        <v>186</v>
      </c>
      <c r="G321" s="269" t="s">
        <v>202</v>
      </c>
      <c r="H321" s="272" t="s">
        <v>71</v>
      </c>
      <c r="I321" s="272" t="s">
        <v>80</v>
      </c>
      <c r="J321" s="11" t="s">
        <v>263</v>
      </c>
      <c r="K321" s="7" t="s">
        <v>159</v>
      </c>
      <c r="L321" s="7" t="s">
        <v>116</v>
      </c>
      <c r="M321" s="7">
        <v>40</v>
      </c>
      <c r="N321" s="273" t="s">
        <v>160</v>
      </c>
      <c r="O321" s="272" t="s">
        <v>343</v>
      </c>
      <c r="P321" s="272" t="s">
        <v>76</v>
      </c>
      <c r="Q321" s="272" t="s">
        <v>77</v>
      </c>
      <c r="R321" s="297" t="s">
        <v>78</v>
      </c>
      <c r="S321" s="297" t="s">
        <v>161</v>
      </c>
      <c r="T321" s="283">
        <f>V321+Y321</f>
        <v>19624.909999999996</v>
      </c>
      <c r="U321" s="283" t="s">
        <v>80</v>
      </c>
      <c r="V321" s="256">
        <v>16681.169999999998</v>
      </c>
      <c r="W321" s="281" t="s">
        <v>80</v>
      </c>
      <c r="X321" s="281" t="s">
        <v>80</v>
      </c>
      <c r="Y321" s="281">
        <v>2943.74</v>
      </c>
      <c r="Z321" s="281" t="s">
        <v>135</v>
      </c>
      <c r="AA321" s="281" t="s">
        <v>80</v>
      </c>
      <c r="AB321" s="281">
        <v>2180.54</v>
      </c>
      <c r="AC321" s="273" t="s">
        <v>204</v>
      </c>
      <c r="AD321" s="296" t="s">
        <v>80</v>
      </c>
      <c r="AE321" s="296">
        <f>V321+Y321</f>
        <v>19624.909999999996</v>
      </c>
      <c r="AF321" s="273" t="s">
        <v>80</v>
      </c>
      <c r="AG321" s="273" t="s">
        <v>34</v>
      </c>
      <c r="AH321" s="273" t="s">
        <v>205</v>
      </c>
      <c r="AI321" s="273" t="s">
        <v>212</v>
      </c>
      <c r="AJ321" s="273"/>
    </row>
    <row r="322" spans="2:36" s="38" customFormat="1" ht="86.1" customHeight="1" x14ac:dyDescent="0.3">
      <c r="B322" s="272"/>
      <c r="C322" s="272"/>
      <c r="D322" s="272"/>
      <c r="E322" s="269"/>
      <c r="F322" s="269"/>
      <c r="G322" s="269"/>
      <c r="H322" s="272"/>
      <c r="I322" s="272"/>
      <c r="J322" s="11" t="s">
        <v>163</v>
      </c>
      <c r="K322" s="7" t="s">
        <v>164</v>
      </c>
      <c r="L322" s="7" t="s">
        <v>106</v>
      </c>
      <c r="M322" s="7">
        <v>2</v>
      </c>
      <c r="N322" s="273"/>
      <c r="O322" s="272"/>
      <c r="P322" s="272"/>
      <c r="Q322" s="272"/>
      <c r="R322" s="297"/>
      <c r="S322" s="297"/>
      <c r="T322" s="283"/>
      <c r="U322" s="283"/>
      <c r="V322" s="257"/>
      <c r="W322" s="281"/>
      <c r="X322" s="281"/>
      <c r="Y322" s="281"/>
      <c r="Z322" s="281"/>
      <c r="AA322" s="281"/>
      <c r="AB322" s="281"/>
      <c r="AC322" s="273"/>
      <c r="AD322" s="296"/>
      <c r="AE322" s="296"/>
      <c r="AF322" s="272"/>
      <c r="AG322" s="273"/>
      <c r="AH322" s="273"/>
      <c r="AI322" s="273"/>
      <c r="AJ322" s="272"/>
    </row>
    <row r="323" spans="2:36" s="38" customFormat="1" ht="59.1" customHeight="1" x14ac:dyDescent="0.3">
      <c r="B323" s="272"/>
      <c r="C323" s="272"/>
      <c r="D323" s="272"/>
      <c r="E323" s="269"/>
      <c r="F323" s="269"/>
      <c r="G323" s="269"/>
      <c r="H323" s="272"/>
      <c r="I323" s="272"/>
      <c r="J323" s="11" t="s">
        <v>179</v>
      </c>
      <c r="K323" s="7" t="s">
        <v>180</v>
      </c>
      <c r="L323" s="7" t="s">
        <v>106</v>
      </c>
      <c r="M323" s="71">
        <v>37</v>
      </c>
      <c r="N323" s="273"/>
      <c r="O323" s="272"/>
      <c r="P323" s="272"/>
      <c r="Q323" s="272"/>
      <c r="R323" s="297"/>
      <c r="S323" s="297"/>
      <c r="T323" s="283"/>
      <c r="U323" s="283"/>
      <c r="V323" s="258"/>
      <c r="W323" s="281"/>
      <c r="X323" s="281"/>
      <c r="Y323" s="281"/>
      <c r="Z323" s="281"/>
      <c r="AA323" s="281"/>
      <c r="AB323" s="281"/>
      <c r="AC323" s="273"/>
      <c r="AD323" s="296"/>
      <c r="AE323" s="296"/>
      <c r="AF323" s="272"/>
      <c r="AG323" s="273"/>
      <c r="AH323" s="273"/>
      <c r="AI323" s="273"/>
      <c r="AJ323" s="272"/>
    </row>
    <row r="324" spans="2:36" s="38" customFormat="1" ht="132" customHeight="1" x14ac:dyDescent="0.3">
      <c r="B324" s="272" t="s">
        <v>344</v>
      </c>
      <c r="C324" s="272" t="s">
        <v>345</v>
      </c>
      <c r="D324" s="272" t="s">
        <v>158</v>
      </c>
      <c r="E324" s="269" t="s">
        <v>68</v>
      </c>
      <c r="F324" s="269" t="s">
        <v>186</v>
      </c>
      <c r="G324" s="269" t="s">
        <v>202</v>
      </c>
      <c r="H324" s="272" t="s">
        <v>71</v>
      </c>
      <c r="I324" s="272" t="s">
        <v>80</v>
      </c>
      <c r="J324" s="11" t="s">
        <v>263</v>
      </c>
      <c r="K324" s="7" t="s">
        <v>159</v>
      </c>
      <c r="L324" s="7" t="s">
        <v>116</v>
      </c>
      <c r="M324" s="7">
        <v>40</v>
      </c>
      <c r="N324" s="273" t="s">
        <v>160</v>
      </c>
      <c r="O324" s="272" t="s">
        <v>343</v>
      </c>
      <c r="P324" s="272" t="s">
        <v>76</v>
      </c>
      <c r="Q324" s="272" t="s">
        <v>77</v>
      </c>
      <c r="R324" s="297" t="s">
        <v>78</v>
      </c>
      <c r="S324" s="297" t="s">
        <v>161</v>
      </c>
      <c r="T324" s="283">
        <f>V324+Y324</f>
        <v>27069.22</v>
      </c>
      <c r="U324" s="283" t="s">
        <v>80</v>
      </c>
      <c r="V324" s="256">
        <v>23008.84</v>
      </c>
      <c r="W324" s="281" t="s">
        <v>80</v>
      </c>
      <c r="X324" s="281" t="s">
        <v>80</v>
      </c>
      <c r="Y324" s="281">
        <v>4060.38</v>
      </c>
      <c r="Z324" s="281" t="s">
        <v>135</v>
      </c>
      <c r="AA324" s="281" t="s">
        <v>80</v>
      </c>
      <c r="AB324" s="281">
        <v>3007.69</v>
      </c>
      <c r="AC324" s="273" t="s">
        <v>204</v>
      </c>
      <c r="AD324" s="296" t="s">
        <v>80</v>
      </c>
      <c r="AE324" s="296">
        <f>V324+Y324</f>
        <v>27069.22</v>
      </c>
      <c r="AF324" s="273" t="s">
        <v>80</v>
      </c>
      <c r="AG324" s="273" t="s">
        <v>34</v>
      </c>
      <c r="AH324" s="273" t="s">
        <v>205</v>
      </c>
      <c r="AI324" s="273" t="s">
        <v>212</v>
      </c>
      <c r="AJ324" s="273"/>
    </row>
    <row r="325" spans="2:36" s="38" customFormat="1" ht="86.1" customHeight="1" x14ac:dyDescent="0.3">
      <c r="B325" s="272"/>
      <c r="C325" s="272"/>
      <c r="D325" s="272"/>
      <c r="E325" s="269"/>
      <c r="F325" s="269"/>
      <c r="G325" s="269"/>
      <c r="H325" s="272"/>
      <c r="I325" s="272"/>
      <c r="J325" s="11" t="s">
        <v>163</v>
      </c>
      <c r="K325" s="7" t="s">
        <v>164</v>
      </c>
      <c r="L325" s="7" t="s">
        <v>106</v>
      </c>
      <c r="M325" s="7">
        <v>2</v>
      </c>
      <c r="N325" s="273"/>
      <c r="O325" s="272"/>
      <c r="P325" s="272"/>
      <c r="Q325" s="272"/>
      <c r="R325" s="297"/>
      <c r="S325" s="297"/>
      <c r="T325" s="283"/>
      <c r="U325" s="283"/>
      <c r="V325" s="257"/>
      <c r="W325" s="281"/>
      <c r="X325" s="281"/>
      <c r="Y325" s="281"/>
      <c r="Z325" s="281"/>
      <c r="AA325" s="281"/>
      <c r="AB325" s="281"/>
      <c r="AC325" s="273"/>
      <c r="AD325" s="296"/>
      <c r="AE325" s="296"/>
      <c r="AF325" s="272"/>
      <c r="AG325" s="273"/>
      <c r="AH325" s="273"/>
      <c r="AI325" s="273"/>
      <c r="AJ325" s="272"/>
    </row>
    <row r="326" spans="2:36" s="38" customFormat="1" ht="59.1" customHeight="1" x14ac:dyDescent="0.3">
      <c r="B326" s="272"/>
      <c r="C326" s="272"/>
      <c r="D326" s="272"/>
      <c r="E326" s="269"/>
      <c r="F326" s="269"/>
      <c r="G326" s="269"/>
      <c r="H326" s="272"/>
      <c r="I326" s="272"/>
      <c r="J326" s="11" t="s">
        <v>179</v>
      </c>
      <c r="K326" s="7" t="s">
        <v>180</v>
      </c>
      <c r="L326" s="7" t="s">
        <v>106</v>
      </c>
      <c r="M326" s="71">
        <v>6</v>
      </c>
      <c r="N326" s="273"/>
      <c r="O326" s="272"/>
      <c r="P326" s="272"/>
      <c r="Q326" s="272"/>
      <c r="R326" s="297"/>
      <c r="S326" s="297"/>
      <c r="T326" s="283"/>
      <c r="U326" s="283"/>
      <c r="V326" s="258"/>
      <c r="W326" s="281"/>
      <c r="X326" s="281"/>
      <c r="Y326" s="281"/>
      <c r="Z326" s="281"/>
      <c r="AA326" s="281"/>
      <c r="AB326" s="281"/>
      <c r="AC326" s="273"/>
      <c r="AD326" s="296"/>
      <c r="AE326" s="296"/>
      <c r="AF326" s="272"/>
      <c r="AG326" s="273"/>
      <c r="AH326" s="273"/>
      <c r="AI326" s="273"/>
      <c r="AJ326" s="272"/>
    </row>
    <row r="327" spans="2:36" ht="52.2" customHeight="1" x14ac:dyDescent="0.3">
      <c r="B327" s="272" t="s">
        <v>346</v>
      </c>
      <c r="C327" s="272" t="s">
        <v>347</v>
      </c>
      <c r="D327" s="272" t="s">
        <v>67</v>
      </c>
      <c r="E327" s="269" t="s">
        <v>68</v>
      </c>
      <c r="F327" s="269" t="s">
        <v>184</v>
      </c>
      <c r="G327" s="269" t="s">
        <v>70</v>
      </c>
      <c r="H327" s="272" t="s">
        <v>71</v>
      </c>
      <c r="I327" s="272" t="s">
        <v>80</v>
      </c>
      <c r="J327" s="11" t="s">
        <v>165</v>
      </c>
      <c r="K327" s="7" t="s">
        <v>166</v>
      </c>
      <c r="L327" s="7" t="s">
        <v>167</v>
      </c>
      <c r="M327" s="7">
        <v>1.5</v>
      </c>
      <c r="N327" s="273" t="s">
        <v>160</v>
      </c>
      <c r="O327" s="272" t="s">
        <v>348</v>
      </c>
      <c r="P327" s="272" t="s">
        <v>76</v>
      </c>
      <c r="Q327" s="272" t="s">
        <v>77</v>
      </c>
      <c r="R327" s="297" t="s">
        <v>78</v>
      </c>
      <c r="S327" s="297" t="s">
        <v>161</v>
      </c>
      <c r="T327" s="283">
        <f>V327+Y327</f>
        <v>107998.52</v>
      </c>
      <c r="U327" s="283" t="s">
        <v>80</v>
      </c>
      <c r="V327" s="281">
        <v>91798.74</v>
      </c>
      <c r="W327" s="281" t="s">
        <v>80</v>
      </c>
      <c r="X327" s="281" t="s">
        <v>80</v>
      </c>
      <c r="Y327" s="281">
        <v>16199.78</v>
      </c>
      <c r="Z327" s="281" t="s">
        <v>80</v>
      </c>
      <c r="AA327" s="281" t="s">
        <v>80</v>
      </c>
      <c r="AB327" s="281">
        <v>11999.84</v>
      </c>
      <c r="AC327" s="273" t="s">
        <v>81</v>
      </c>
      <c r="AD327" s="296" t="s">
        <v>80</v>
      </c>
      <c r="AE327" s="296">
        <f>V327+Y327</f>
        <v>107998.52</v>
      </c>
      <c r="AF327" s="273" t="s">
        <v>80</v>
      </c>
      <c r="AG327" s="273" t="s">
        <v>34</v>
      </c>
      <c r="AH327" s="273" t="s">
        <v>205</v>
      </c>
      <c r="AI327" s="273" t="s">
        <v>212</v>
      </c>
      <c r="AJ327" s="273"/>
    </row>
    <row r="328" spans="2:36" ht="55.2" x14ac:dyDescent="0.3">
      <c r="B328" s="272"/>
      <c r="C328" s="272"/>
      <c r="D328" s="272"/>
      <c r="E328" s="269"/>
      <c r="F328" s="269"/>
      <c r="G328" s="269"/>
      <c r="H328" s="272"/>
      <c r="I328" s="272"/>
      <c r="J328" s="11" t="s">
        <v>168</v>
      </c>
      <c r="K328" s="7" t="s">
        <v>169</v>
      </c>
      <c r="L328" s="7" t="s">
        <v>106</v>
      </c>
      <c r="M328" s="7">
        <v>1</v>
      </c>
      <c r="N328" s="273"/>
      <c r="O328" s="272"/>
      <c r="P328" s="272"/>
      <c r="Q328" s="272"/>
      <c r="R328" s="297"/>
      <c r="S328" s="297"/>
      <c r="T328" s="283"/>
      <c r="U328" s="283"/>
      <c r="V328" s="281"/>
      <c r="W328" s="281"/>
      <c r="X328" s="281"/>
      <c r="Y328" s="281"/>
      <c r="Z328" s="281"/>
      <c r="AA328" s="281"/>
      <c r="AB328" s="281"/>
      <c r="AC328" s="273"/>
      <c r="AD328" s="296"/>
      <c r="AE328" s="296"/>
      <c r="AF328" s="272"/>
      <c r="AG328" s="273"/>
      <c r="AH328" s="273"/>
      <c r="AI328" s="273"/>
      <c r="AJ328" s="272"/>
    </row>
    <row r="329" spans="2:36" ht="41.4" x14ac:dyDescent="0.3">
      <c r="B329" s="272"/>
      <c r="C329" s="272"/>
      <c r="D329" s="272"/>
      <c r="E329" s="269"/>
      <c r="F329" s="269"/>
      <c r="G329" s="269"/>
      <c r="H329" s="272"/>
      <c r="I329" s="272"/>
      <c r="J329" s="11" t="s">
        <v>264</v>
      </c>
      <c r="K329" s="7" t="s">
        <v>170</v>
      </c>
      <c r="L329" s="7" t="s">
        <v>171</v>
      </c>
      <c r="M329" s="7">
        <v>1</v>
      </c>
      <c r="N329" s="273"/>
      <c r="O329" s="272"/>
      <c r="P329" s="272"/>
      <c r="Q329" s="272"/>
      <c r="R329" s="297"/>
      <c r="S329" s="297"/>
      <c r="T329" s="283"/>
      <c r="U329" s="283"/>
      <c r="V329" s="281"/>
      <c r="W329" s="281"/>
      <c r="X329" s="281"/>
      <c r="Y329" s="281"/>
      <c r="Z329" s="281"/>
      <c r="AA329" s="281"/>
      <c r="AB329" s="281"/>
      <c r="AC329" s="273"/>
      <c r="AD329" s="296"/>
      <c r="AE329" s="296"/>
      <c r="AF329" s="272"/>
      <c r="AG329" s="273"/>
      <c r="AH329" s="273"/>
      <c r="AI329" s="273"/>
      <c r="AJ329" s="272"/>
    </row>
    <row r="330" spans="2:36" ht="44.1" customHeight="1" x14ac:dyDescent="0.3">
      <c r="B330" s="272"/>
      <c r="C330" s="272"/>
      <c r="D330" s="272"/>
      <c r="E330" s="269"/>
      <c r="F330" s="269"/>
      <c r="G330" s="269"/>
      <c r="H330" s="272"/>
      <c r="I330" s="272"/>
      <c r="J330" s="11" t="s">
        <v>172</v>
      </c>
      <c r="K330" s="7" t="s">
        <v>173</v>
      </c>
      <c r="L330" s="7" t="s">
        <v>171</v>
      </c>
      <c r="M330" s="71">
        <v>1</v>
      </c>
      <c r="N330" s="273"/>
      <c r="O330" s="272"/>
      <c r="P330" s="272"/>
      <c r="Q330" s="272"/>
      <c r="R330" s="297"/>
      <c r="S330" s="297"/>
      <c r="T330" s="283"/>
      <c r="U330" s="283"/>
      <c r="V330" s="281"/>
      <c r="W330" s="281"/>
      <c r="X330" s="281"/>
      <c r="Y330" s="281"/>
      <c r="Z330" s="281"/>
      <c r="AA330" s="281"/>
      <c r="AB330" s="281"/>
      <c r="AC330" s="273"/>
      <c r="AD330" s="296"/>
      <c r="AE330" s="296"/>
      <c r="AF330" s="272"/>
      <c r="AG330" s="273"/>
      <c r="AH330" s="273"/>
      <c r="AI330" s="273"/>
      <c r="AJ330" s="272"/>
    </row>
    <row r="331" spans="2:36" s="38" customFormat="1" ht="89.1" customHeight="1" x14ac:dyDescent="0.3">
      <c r="B331" s="272" t="s">
        <v>349</v>
      </c>
      <c r="C331" s="272" t="s">
        <v>340</v>
      </c>
      <c r="D331" s="272" t="s">
        <v>158</v>
      </c>
      <c r="E331" s="269" t="s">
        <v>68</v>
      </c>
      <c r="F331" s="269" t="s">
        <v>186</v>
      </c>
      <c r="G331" s="269" t="s">
        <v>202</v>
      </c>
      <c r="H331" s="272" t="s">
        <v>71</v>
      </c>
      <c r="I331" s="272" t="s">
        <v>80</v>
      </c>
      <c r="J331" s="28" t="s">
        <v>263</v>
      </c>
      <c r="K331" s="14" t="s">
        <v>159</v>
      </c>
      <c r="L331" s="14" t="s">
        <v>116</v>
      </c>
      <c r="M331" s="14">
        <v>40</v>
      </c>
      <c r="N331" s="273" t="s">
        <v>160</v>
      </c>
      <c r="O331" s="272" t="s">
        <v>343</v>
      </c>
      <c r="P331" s="272" t="s">
        <v>76</v>
      </c>
      <c r="Q331" s="272" t="s">
        <v>77</v>
      </c>
      <c r="R331" s="297" t="s">
        <v>78</v>
      </c>
      <c r="S331" s="297" t="s">
        <v>161</v>
      </c>
      <c r="T331" s="283">
        <f>V331+Y331</f>
        <v>146095.95000000001</v>
      </c>
      <c r="U331" s="283" t="s">
        <v>80</v>
      </c>
      <c r="V331" s="256">
        <v>124181.56</v>
      </c>
      <c r="W331" s="281" t="s">
        <v>80</v>
      </c>
      <c r="X331" s="281" t="s">
        <v>80</v>
      </c>
      <c r="Y331" s="281">
        <v>21914.39</v>
      </c>
      <c r="Z331" s="281" t="s">
        <v>135</v>
      </c>
      <c r="AA331" s="281" t="s">
        <v>80</v>
      </c>
      <c r="AB331" s="281">
        <v>16232.88</v>
      </c>
      <c r="AC331" s="273" t="s">
        <v>204</v>
      </c>
      <c r="AD331" s="296" t="s">
        <v>80</v>
      </c>
      <c r="AE331" s="296">
        <f>V331+Y331</f>
        <v>146095.95000000001</v>
      </c>
      <c r="AF331" s="273" t="s">
        <v>80</v>
      </c>
      <c r="AG331" s="273" t="s">
        <v>34</v>
      </c>
      <c r="AH331" s="273" t="s">
        <v>216</v>
      </c>
      <c r="AI331" s="273" t="s">
        <v>234</v>
      </c>
      <c r="AJ331" s="273"/>
    </row>
    <row r="332" spans="2:36" s="38" customFormat="1" ht="86.1" customHeight="1" x14ac:dyDescent="0.3">
      <c r="B332" s="272"/>
      <c r="C332" s="272"/>
      <c r="D332" s="272"/>
      <c r="E332" s="269"/>
      <c r="F332" s="269"/>
      <c r="G332" s="269"/>
      <c r="H332" s="272"/>
      <c r="I332" s="272"/>
      <c r="J332" s="11" t="s">
        <v>163</v>
      </c>
      <c r="K332" s="7" t="s">
        <v>164</v>
      </c>
      <c r="L332" s="7" t="s">
        <v>106</v>
      </c>
      <c r="M332" s="7">
        <v>4</v>
      </c>
      <c r="N332" s="273"/>
      <c r="O332" s="272"/>
      <c r="P332" s="272"/>
      <c r="Q332" s="272"/>
      <c r="R332" s="297"/>
      <c r="S332" s="297"/>
      <c r="T332" s="283"/>
      <c r="U332" s="283"/>
      <c r="V332" s="257"/>
      <c r="W332" s="281"/>
      <c r="X332" s="281"/>
      <c r="Y332" s="281"/>
      <c r="Z332" s="281"/>
      <c r="AA332" s="281"/>
      <c r="AB332" s="281"/>
      <c r="AC332" s="273"/>
      <c r="AD332" s="296"/>
      <c r="AE332" s="296"/>
      <c r="AF332" s="272"/>
      <c r="AG332" s="273"/>
      <c r="AH332" s="273"/>
      <c r="AI332" s="273"/>
      <c r="AJ332" s="272"/>
    </row>
    <row r="333" spans="2:36" s="38" customFormat="1" ht="88.5" customHeight="1" x14ac:dyDescent="0.3">
      <c r="B333" s="272"/>
      <c r="C333" s="272"/>
      <c r="D333" s="272"/>
      <c r="E333" s="269"/>
      <c r="F333" s="269"/>
      <c r="G333" s="269"/>
      <c r="H333" s="272"/>
      <c r="I333" s="272"/>
      <c r="J333" s="11" t="s">
        <v>179</v>
      </c>
      <c r="K333" s="7" t="s">
        <v>180</v>
      </c>
      <c r="L333" s="7" t="s">
        <v>106</v>
      </c>
      <c r="M333" s="71">
        <v>116</v>
      </c>
      <c r="N333" s="273"/>
      <c r="O333" s="272"/>
      <c r="P333" s="272"/>
      <c r="Q333" s="272"/>
      <c r="R333" s="297"/>
      <c r="S333" s="297"/>
      <c r="T333" s="283"/>
      <c r="U333" s="283"/>
      <c r="V333" s="258"/>
      <c r="W333" s="281"/>
      <c r="X333" s="281"/>
      <c r="Y333" s="281"/>
      <c r="Z333" s="281"/>
      <c r="AA333" s="281"/>
      <c r="AB333" s="281"/>
      <c r="AC333" s="273"/>
      <c r="AD333" s="296"/>
      <c r="AE333" s="296"/>
      <c r="AF333" s="272"/>
      <c r="AG333" s="273"/>
      <c r="AH333" s="273"/>
      <c r="AI333" s="273"/>
      <c r="AJ333" s="272"/>
    </row>
    <row r="334" spans="2:36" s="38" customFormat="1" ht="89.1" customHeight="1" x14ac:dyDescent="0.3">
      <c r="B334" s="272" t="s">
        <v>351</v>
      </c>
      <c r="C334" s="272" t="s">
        <v>342</v>
      </c>
      <c r="D334" s="272" t="s">
        <v>158</v>
      </c>
      <c r="E334" s="269" t="s">
        <v>68</v>
      </c>
      <c r="F334" s="269" t="s">
        <v>186</v>
      </c>
      <c r="G334" s="269" t="s">
        <v>202</v>
      </c>
      <c r="H334" s="272" t="s">
        <v>71</v>
      </c>
      <c r="I334" s="272" t="s">
        <v>80</v>
      </c>
      <c r="J334" s="28" t="s">
        <v>263</v>
      </c>
      <c r="K334" s="14" t="s">
        <v>159</v>
      </c>
      <c r="L334" s="14" t="s">
        <v>116</v>
      </c>
      <c r="M334" s="14">
        <v>40</v>
      </c>
      <c r="N334" s="273" t="s">
        <v>160</v>
      </c>
      <c r="O334" s="272" t="s">
        <v>343</v>
      </c>
      <c r="P334" s="272" t="s">
        <v>76</v>
      </c>
      <c r="Q334" s="272" t="s">
        <v>77</v>
      </c>
      <c r="R334" s="297" t="s">
        <v>78</v>
      </c>
      <c r="S334" s="297" t="s">
        <v>161</v>
      </c>
      <c r="T334" s="283">
        <f>+V334+Y334</f>
        <v>56345.11</v>
      </c>
      <c r="U334" s="283" t="s">
        <v>80</v>
      </c>
      <c r="V334" s="256">
        <v>47893.34</v>
      </c>
      <c r="W334" s="281" t="s">
        <v>80</v>
      </c>
      <c r="X334" s="281" t="s">
        <v>80</v>
      </c>
      <c r="Y334" s="281">
        <v>8451.77</v>
      </c>
      <c r="Z334" s="281" t="s">
        <v>135</v>
      </c>
      <c r="AA334" s="281" t="s">
        <v>80</v>
      </c>
      <c r="AB334" s="281">
        <v>6260.57</v>
      </c>
      <c r="AC334" s="273" t="s">
        <v>204</v>
      </c>
      <c r="AD334" s="296" t="s">
        <v>80</v>
      </c>
      <c r="AE334" s="296">
        <f>V334+Y334</f>
        <v>56345.11</v>
      </c>
      <c r="AF334" s="273" t="s">
        <v>80</v>
      </c>
      <c r="AG334" s="273" t="s">
        <v>34</v>
      </c>
      <c r="AH334" s="273" t="s">
        <v>216</v>
      </c>
      <c r="AI334" s="273" t="s">
        <v>234</v>
      </c>
      <c r="AJ334" s="273"/>
    </row>
    <row r="335" spans="2:36" s="38" customFormat="1" ht="86.1" customHeight="1" x14ac:dyDescent="0.3">
      <c r="B335" s="272"/>
      <c r="C335" s="272"/>
      <c r="D335" s="272"/>
      <c r="E335" s="269"/>
      <c r="F335" s="269"/>
      <c r="G335" s="269"/>
      <c r="H335" s="272"/>
      <c r="I335" s="272"/>
      <c r="J335" s="11" t="s">
        <v>163</v>
      </c>
      <c r="K335" s="7" t="s">
        <v>164</v>
      </c>
      <c r="L335" s="7" t="s">
        <v>106</v>
      </c>
      <c r="M335" s="7">
        <v>2</v>
      </c>
      <c r="N335" s="273"/>
      <c r="O335" s="272"/>
      <c r="P335" s="272"/>
      <c r="Q335" s="272"/>
      <c r="R335" s="297"/>
      <c r="S335" s="297"/>
      <c r="T335" s="283"/>
      <c r="U335" s="283"/>
      <c r="V335" s="257"/>
      <c r="W335" s="281"/>
      <c r="X335" s="281"/>
      <c r="Y335" s="281"/>
      <c r="Z335" s="281"/>
      <c r="AA335" s="281"/>
      <c r="AB335" s="281"/>
      <c r="AC335" s="273"/>
      <c r="AD335" s="296"/>
      <c r="AE335" s="296"/>
      <c r="AF335" s="272"/>
      <c r="AG335" s="273"/>
      <c r="AH335" s="273"/>
      <c r="AI335" s="273"/>
      <c r="AJ335" s="272"/>
    </row>
    <row r="336" spans="2:36" s="38" customFormat="1" ht="50.7" customHeight="1" x14ac:dyDescent="0.3">
      <c r="B336" s="272"/>
      <c r="C336" s="272"/>
      <c r="D336" s="272"/>
      <c r="E336" s="269"/>
      <c r="F336" s="269"/>
      <c r="G336" s="269"/>
      <c r="H336" s="272"/>
      <c r="I336" s="272"/>
      <c r="J336" s="11" t="s">
        <v>179</v>
      </c>
      <c r="K336" s="7" t="s">
        <v>180</v>
      </c>
      <c r="L336" s="7" t="s">
        <v>106</v>
      </c>
      <c r="M336" s="71">
        <v>34</v>
      </c>
      <c r="N336" s="273"/>
      <c r="O336" s="272"/>
      <c r="P336" s="272"/>
      <c r="Q336" s="272"/>
      <c r="R336" s="297"/>
      <c r="S336" s="297"/>
      <c r="T336" s="283"/>
      <c r="U336" s="283"/>
      <c r="V336" s="258"/>
      <c r="W336" s="281"/>
      <c r="X336" s="281"/>
      <c r="Y336" s="281"/>
      <c r="Z336" s="281"/>
      <c r="AA336" s="281"/>
      <c r="AB336" s="281"/>
      <c r="AC336" s="273"/>
      <c r="AD336" s="296"/>
      <c r="AE336" s="296"/>
      <c r="AF336" s="272"/>
      <c r="AG336" s="273"/>
      <c r="AH336" s="273"/>
      <c r="AI336" s="273"/>
      <c r="AJ336" s="272"/>
    </row>
    <row r="337" spans="2:36" s="38" customFormat="1" ht="89.1" customHeight="1" x14ac:dyDescent="0.3">
      <c r="B337" s="272" t="s">
        <v>352</v>
      </c>
      <c r="C337" s="272" t="s">
        <v>345</v>
      </c>
      <c r="D337" s="272" t="s">
        <v>158</v>
      </c>
      <c r="E337" s="269" t="s">
        <v>68</v>
      </c>
      <c r="F337" s="269" t="s">
        <v>186</v>
      </c>
      <c r="G337" s="269" t="s">
        <v>202</v>
      </c>
      <c r="H337" s="272" t="s">
        <v>71</v>
      </c>
      <c r="I337" s="272" t="s">
        <v>80</v>
      </c>
      <c r="J337" s="11" t="s">
        <v>263</v>
      </c>
      <c r="K337" s="7" t="s">
        <v>159</v>
      </c>
      <c r="L337" s="7" t="s">
        <v>116</v>
      </c>
      <c r="M337" s="71">
        <v>40</v>
      </c>
      <c r="N337" s="273" t="s">
        <v>160</v>
      </c>
      <c r="O337" s="272" t="s">
        <v>343</v>
      </c>
      <c r="P337" s="272" t="s">
        <v>76</v>
      </c>
      <c r="Q337" s="272" t="s">
        <v>77</v>
      </c>
      <c r="R337" s="297" t="s">
        <v>78</v>
      </c>
      <c r="S337" s="297" t="s">
        <v>161</v>
      </c>
      <c r="T337" s="283">
        <f>V337+Y337</f>
        <v>84331.72</v>
      </c>
      <c r="U337" s="283" t="s">
        <v>80</v>
      </c>
      <c r="V337" s="256">
        <v>71681.960000000006</v>
      </c>
      <c r="W337" s="281" t="s">
        <v>80</v>
      </c>
      <c r="X337" s="281" t="s">
        <v>80</v>
      </c>
      <c r="Y337" s="281">
        <v>12649.76</v>
      </c>
      <c r="Z337" s="281" t="s">
        <v>135</v>
      </c>
      <c r="AA337" s="281" t="s">
        <v>80</v>
      </c>
      <c r="AB337" s="281">
        <v>9370.19</v>
      </c>
      <c r="AC337" s="273" t="s">
        <v>204</v>
      </c>
      <c r="AD337" s="296" t="s">
        <v>80</v>
      </c>
      <c r="AE337" s="296">
        <f>V337+Y337</f>
        <v>84331.72</v>
      </c>
      <c r="AF337" s="273" t="s">
        <v>80</v>
      </c>
      <c r="AG337" s="273" t="s">
        <v>34</v>
      </c>
      <c r="AH337" s="273" t="s">
        <v>216</v>
      </c>
      <c r="AI337" s="273" t="s">
        <v>234</v>
      </c>
      <c r="AJ337" s="273"/>
    </row>
    <row r="338" spans="2:36" s="38" customFormat="1" ht="86.1" customHeight="1" x14ac:dyDescent="0.3">
      <c r="B338" s="272"/>
      <c r="C338" s="272"/>
      <c r="D338" s="272"/>
      <c r="E338" s="269"/>
      <c r="F338" s="269"/>
      <c r="G338" s="269"/>
      <c r="H338" s="272"/>
      <c r="I338" s="272"/>
      <c r="J338" s="11" t="s">
        <v>163</v>
      </c>
      <c r="K338" s="7" t="s">
        <v>164</v>
      </c>
      <c r="L338" s="7" t="s">
        <v>106</v>
      </c>
      <c r="M338" s="71">
        <v>1</v>
      </c>
      <c r="N338" s="273"/>
      <c r="O338" s="272"/>
      <c r="P338" s="272"/>
      <c r="Q338" s="272"/>
      <c r="R338" s="297"/>
      <c r="S338" s="297"/>
      <c r="T338" s="283"/>
      <c r="U338" s="283"/>
      <c r="V338" s="257"/>
      <c r="W338" s="281"/>
      <c r="X338" s="281"/>
      <c r="Y338" s="281"/>
      <c r="Z338" s="281"/>
      <c r="AA338" s="281"/>
      <c r="AB338" s="281"/>
      <c r="AC338" s="273"/>
      <c r="AD338" s="296"/>
      <c r="AE338" s="296"/>
      <c r="AF338" s="272"/>
      <c r="AG338" s="273"/>
      <c r="AH338" s="273"/>
      <c r="AI338" s="273"/>
      <c r="AJ338" s="272"/>
    </row>
    <row r="339" spans="2:36" s="38" customFormat="1" ht="54" customHeight="1" x14ac:dyDescent="0.3">
      <c r="B339" s="272"/>
      <c r="C339" s="272"/>
      <c r="D339" s="272"/>
      <c r="E339" s="269"/>
      <c r="F339" s="269"/>
      <c r="G339" s="269"/>
      <c r="H339" s="272"/>
      <c r="I339" s="272"/>
      <c r="J339" s="11" t="s">
        <v>179</v>
      </c>
      <c r="K339" s="7" t="s">
        <v>180</v>
      </c>
      <c r="L339" s="7" t="s">
        <v>106</v>
      </c>
      <c r="M339" s="71">
        <v>3</v>
      </c>
      <c r="N339" s="273"/>
      <c r="O339" s="272"/>
      <c r="P339" s="272"/>
      <c r="Q339" s="272"/>
      <c r="R339" s="297"/>
      <c r="S339" s="297"/>
      <c r="T339" s="283"/>
      <c r="U339" s="283"/>
      <c r="V339" s="258"/>
      <c r="W339" s="281"/>
      <c r="X339" s="281"/>
      <c r="Y339" s="281"/>
      <c r="Z339" s="281"/>
      <c r="AA339" s="281"/>
      <c r="AB339" s="281"/>
      <c r="AC339" s="273"/>
      <c r="AD339" s="296"/>
      <c r="AE339" s="296"/>
      <c r="AF339" s="272"/>
      <c r="AG339" s="273"/>
      <c r="AH339" s="273"/>
      <c r="AI339" s="273"/>
      <c r="AJ339" s="272"/>
    </row>
    <row r="340" spans="2:36" s="38" customFormat="1" ht="89.1" customHeight="1" x14ac:dyDescent="0.3">
      <c r="B340" s="272" t="s">
        <v>353</v>
      </c>
      <c r="C340" s="272" t="s">
        <v>340</v>
      </c>
      <c r="D340" s="272" t="s">
        <v>158</v>
      </c>
      <c r="E340" s="269" t="s">
        <v>68</v>
      </c>
      <c r="F340" s="269" t="s">
        <v>186</v>
      </c>
      <c r="G340" s="269" t="s">
        <v>202</v>
      </c>
      <c r="H340" s="272" t="s">
        <v>71</v>
      </c>
      <c r="I340" s="272" t="s">
        <v>80</v>
      </c>
      <c r="J340" s="11" t="s">
        <v>263</v>
      </c>
      <c r="K340" s="7" t="s">
        <v>159</v>
      </c>
      <c r="L340" s="7" t="s">
        <v>116</v>
      </c>
      <c r="M340" s="71">
        <v>40</v>
      </c>
      <c r="N340" s="273" t="s">
        <v>160</v>
      </c>
      <c r="O340" s="272" t="s">
        <v>343</v>
      </c>
      <c r="P340" s="272" t="s">
        <v>76</v>
      </c>
      <c r="Q340" s="272" t="s">
        <v>77</v>
      </c>
      <c r="R340" s="297" t="s">
        <v>78</v>
      </c>
      <c r="S340" s="297" t="s">
        <v>161</v>
      </c>
      <c r="T340" s="283">
        <f>V340+Y340</f>
        <v>96400.34</v>
      </c>
      <c r="U340" s="283" t="s">
        <v>80</v>
      </c>
      <c r="V340" s="256">
        <v>81940.289999999994</v>
      </c>
      <c r="W340" s="281" t="s">
        <v>80</v>
      </c>
      <c r="X340" s="281" t="s">
        <v>80</v>
      </c>
      <c r="Y340" s="281">
        <v>14460.05</v>
      </c>
      <c r="Z340" s="281" t="s">
        <v>135</v>
      </c>
      <c r="AA340" s="281" t="s">
        <v>80</v>
      </c>
      <c r="AB340" s="281">
        <v>10711.15</v>
      </c>
      <c r="AC340" s="273" t="s">
        <v>204</v>
      </c>
      <c r="AD340" s="296" t="s">
        <v>80</v>
      </c>
      <c r="AE340" s="296">
        <f>V340+Y340</f>
        <v>96400.34</v>
      </c>
      <c r="AF340" s="273" t="s">
        <v>80</v>
      </c>
      <c r="AG340" s="273" t="s">
        <v>34</v>
      </c>
      <c r="AH340" s="273" t="s">
        <v>303</v>
      </c>
      <c r="AI340" s="273" t="s">
        <v>306</v>
      </c>
      <c r="AJ340" s="273"/>
    </row>
    <row r="341" spans="2:36" s="38" customFormat="1" ht="86.1" customHeight="1" x14ac:dyDescent="0.3">
      <c r="B341" s="272"/>
      <c r="C341" s="272"/>
      <c r="D341" s="272"/>
      <c r="E341" s="269"/>
      <c r="F341" s="269"/>
      <c r="G341" s="269"/>
      <c r="H341" s="272"/>
      <c r="I341" s="272"/>
      <c r="J341" s="11" t="s">
        <v>163</v>
      </c>
      <c r="K341" s="7" t="s">
        <v>164</v>
      </c>
      <c r="L341" s="7" t="s">
        <v>106</v>
      </c>
      <c r="M341" s="71">
        <v>2</v>
      </c>
      <c r="N341" s="273"/>
      <c r="O341" s="272"/>
      <c r="P341" s="272"/>
      <c r="Q341" s="272"/>
      <c r="R341" s="297"/>
      <c r="S341" s="297"/>
      <c r="T341" s="283"/>
      <c r="U341" s="283"/>
      <c r="V341" s="257"/>
      <c r="W341" s="281"/>
      <c r="X341" s="281"/>
      <c r="Y341" s="281"/>
      <c r="Z341" s="281"/>
      <c r="AA341" s="281"/>
      <c r="AB341" s="281"/>
      <c r="AC341" s="273"/>
      <c r="AD341" s="296"/>
      <c r="AE341" s="296"/>
      <c r="AF341" s="272"/>
      <c r="AG341" s="273"/>
      <c r="AH341" s="273"/>
      <c r="AI341" s="273"/>
      <c r="AJ341" s="272"/>
    </row>
    <row r="342" spans="2:36" s="38" customFormat="1" ht="88.5" customHeight="1" x14ac:dyDescent="0.3">
      <c r="B342" s="272"/>
      <c r="C342" s="272"/>
      <c r="D342" s="272"/>
      <c r="E342" s="269"/>
      <c r="F342" s="269"/>
      <c r="G342" s="269"/>
      <c r="H342" s="272"/>
      <c r="I342" s="272"/>
      <c r="J342" s="11" t="s">
        <v>179</v>
      </c>
      <c r="K342" s="7" t="s">
        <v>180</v>
      </c>
      <c r="L342" s="7" t="s">
        <v>106</v>
      </c>
      <c r="M342" s="71">
        <v>35</v>
      </c>
      <c r="N342" s="273"/>
      <c r="O342" s="272"/>
      <c r="P342" s="272"/>
      <c r="Q342" s="272"/>
      <c r="R342" s="297"/>
      <c r="S342" s="297"/>
      <c r="T342" s="283"/>
      <c r="U342" s="283"/>
      <c r="V342" s="258"/>
      <c r="W342" s="281"/>
      <c r="X342" s="281"/>
      <c r="Y342" s="281"/>
      <c r="Z342" s="281"/>
      <c r="AA342" s="281"/>
      <c r="AB342" s="281"/>
      <c r="AC342" s="273"/>
      <c r="AD342" s="296"/>
      <c r="AE342" s="296"/>
      <c r="AF342" s="272"/>
      <c r="AG342" s="273"/>
      <c r="AH342" s="273"/>
      <c r="AI342" s="273"/>
      <c r="AJ342" s="272"/>
    </row>
    <row r="343" spans="2:36" ht="41.4" x14ac:dyDescent="0.3">
      <c r="B343" s="272" t="s">
        <v>354</v>
      </c>
      <c r="C343" s="272" t="s">
        <v>347</v>
      </c>
      <c r="D343" s="272" t="s">
        <v>67</v>
      </c>
      <c r="E343" s="269" t="s">
        <v>68</v>
      </c>
      <c r="F343" s="269" t="s">
        <v>184</v>
      </c>
      <c r="G343" s="269" t="s">
        <v>70</v>
      </c>
      <c r="H343" s="272" t="s">
        <v>71</v>
      </c>
      <c r="I343" s="272" t="s">
        <v>80</v>
      </c>
      <c r="J343" s="11" t="s">
        <v>165</v>
      </c>
      <c r="K343" s="7" t="s">
        <v>166</v>
      </c>
      <c r="L343" s="7" t="s">
        <v>167</v>
      </c>
      <c r="M343" s="7">
        <v>1</v>
      </c>
      <c r="N343" s="273" t="s">
        <v>160</v>
      </c>
      <c r="O343" s="272" t="s">
        <v>348</v>
      </c>
      <c r="P343" s="272" t="s">
        <v>76</v>
      </c>
      <c r="Q343" s="272" t="s">
        <v>77</v>
      </c>
      <c r="R343" s="297" t="s">
        <v>78</v>
      </c>
      <c r="S343" s="297" t="s">
        <v>161</v>
      </c>
      <c r="T343" s="283">
        <f>V343+Y343</f>
        <v>81926.48</v>
      </c>
      <c r="U343" s="283" t="s">
        <v>80</v>
      </c>
      <c r="V343" s="281">
        <v>69637.509999999995</v>
      </c>
      <c r="W343" s="281" t="s">
        <v>80</v>
      </c>
      <c r="X343" s="281" t="s">
        <v>80</v>
      </c>
      <c r="Y343" s="281">
        <v>12288.97</v>
      </c>
      <c r="Z343" s="281" t="s">
        <v>80</v>
      </c>
      <c r="AA343" s="281" t="s">
        <v>80</v>
      </c>
      <c r="AB343" s="281">
        <v>9102.94</v>
      </c>
      <c r="AC343" s="273" t="s">
        <v>81</v>
      </c>
      <c r="AD343" s="296" t="s">
        <v>80</v>
      </c>
      <c r="AE343" s="296">
        <f>V343+Y343</f>
        <v>81926.48</v>
      </c>
      <c r="AF343" s="273" t="s">
        <v>80</v>
      </c>
      <c r="AG343" s="273" t="s">
        <v>34</v>
      </c>
      <c r="AH343" s="273" t="s">
        <v>216</v>
      </c>
      <c r="AI343" s="273" t="s">
        <v>464</v>
      </c>
      <c r="AJ343" s="273"/>
    </row>
    <row r="344" spans="2:36" ht="55.2" x14ac:dyDescent="0.3">
      <c r="B344" s="272"/>
      <c r="C344" s="272"/>
      <c r="D344" s="272"/>
      <c r="E344" s="269"/>
      <c r="F344" s="269"/>
      <c r="G344" s="269"/>
      <c r="H344" s="272"/>
      <c r="I344" s="272"/>
      <c r="J344" s="11" t="s">
        <v>168</v>
      </c>
      <c r="K344" s="7" t="s">
        <v>169</v>
      </c>
      <c r="L344" s="7" t="s">
        <v>106</v>
      </c>
      <c r="M344" s="7">
        <v>1</v>
      </c>
      <c r="N344" s="273"/>
      <c r="O344" s="272"/>
      <c r="P344" s="272"/>
      <c r="Q344" s="272"/>
      <c r="R344" s="297"/>
      <c r="S344" s="297"/>
      <c r="T344" s="283"/>
      <c r="U344" s="283"/>
      <c r="V344" s="281"/>
      <c r="W344" s="281"/>
      <c r="X344" s="281"/>
      <c r="Y344" s="281"/>
      <c r="Z344" s="281"/>
      <c r="AA344" s="281"/>
      <c r="AB344" s="281"/>
      <c r="AC344" s="273"/>
      <c r="AD344" s="296"/>
      <c r="AE344" s="296"/>
      <c r="AF344" s="272"/>
      <c r="AG344" s="273"/>
      <c r="AH344" s="273"/>
      <c r="AI344" s="273"/>
      <c r="AJ344" s="272"/>
    </row>
    <row r="345" spans="2:36" ht="41.4" x14ac:dyDescent="0.3">
      <c r="B345" s="272"/>
      <c r="C345" s="272"/>
      <c r="D345" s="272"/>
      <c r="E345" s="269"/>
      <c r="F345" s="269"/>
      <c r="G345" s="269"/>
      <c r="H345" s="272"/>
      <c r="I345" s="272"/>
      <c r="J345" s="11" t="s">
        <v>264</v>
      </c>
      <c r="K345" s="7" t="s">
        <v>170</v>
      </c>
      <c r="L345" s="7" t="s">
        <v>171</v>
      </c>
      <c r="M345" s="7">
        <v>1</v>
      </c>
      <c r="N345" s="273"/>
      <c r="O345" s="272"/>
      <c r="P345" s="272"/>
      <c r="Q345" s="272"/>
      <c r="R345" s="297"/>
      <c r="S345" s="297"/>
      <c r="T345" s="283"/>
      <c r="U345" s="283"/>
      <c r="V345" s="281"/>
      <c r="W345" s="281"/>
      <c r="X345" s="281"/>
      <c r="Y345" s="281"/>
      <c r="Z345" s="281"/>
      <c r="AA345" s="281"/>
      <c r="AB345" s="281"/>
      <c r="AC345" s="273"/>
      <c r="AD345" s="296"/>
      <c r="AE345" s="296"/>
      <c r="AF345" s="272"/>
      <c r="AG345" s="273"/>
      <c r="AH345" s="273"/>
      <c r="AI345" s="273"/>
      <c r="AJ345" s="272"/>
    </row>
    <row r="346" spans="2:36" ht="40.5" customHeight="1" x14ac:dyDescent="0.3">
      <c r="B346" s="272"/>
      <c r="C346" s="272"/>
      <c r="D346" s="272"/>
      <c r="E346" s="269"/>
      <c r="F346" s="269"/>
      <c r="G346" s="269"/>
      <c r="H346" s="272"/>
      <c r="I346" s="272"/>
      <c r="J346" s="11" t="s">
        <v>172</v>
      </c>
      <c r="K346" s="7" t="s">
        <v>173</v>
      </c>
      <c r="L346" s="7" t="s">
        <v>171</v>
      </c>
      <c r="M346" s="71">
        <v>1</v>
      </c>
      <c r="N346" s="273"/>
      <c r="O346" s="272"/>
      <c r="P346" s="272"/>
      <c r="Q346" s="272"/>
      <c r="R346" s="297"/>
      <c r="S346" s="297"/>
      <c r="T346" s="283"/>
      <c r="U346" s="283"/>
      <c r="V346" s="281"/>
      <c r="W346" s="281"/>
      <c r="X346" s="281"/>
      <c r="Y346" s="281"/>
      <c r="Z346" s="281"/>
      <c r="AA346" s="281"/>
      <c r="AB346" s="281"/>
      <c r="AC346" s="273"/>
      <c r="AD346" s="296"/>
      <c r="AE346" s="296"/>
      <c r="AF346" s="272"/>
      <c r="AG346" s="273"/>
      <c r="AH346" s="273"/>
      <c r="AI346" s="273"/>
      <c r="AJ346" s="272"/>
    </row>
    <row r="347" spans="2:36" s="38" customFormat="1" ht="89.1" customHeight="1" x14ac:dyDescent="0.3">
      <c r="B347" s="272" t="s">
        <v>1052</v>
      </c>
      <c r="C347" s="272" t="s">
        <v>342</v>
      </c>
      <c r="D347" s="272" t="s">
        <v>158</v>
      </c>
      <c r="E347" s="269" t="s">
        <v>68</v>
      </c>
      <c r="F347" s="269" t="s">
        <v>186</v>
      </c>
      <c r="G347" s="269" t="s">
        <v>202</v>
      </c>
      <c r="H347" s="272" t="s">
        <v>71</v>
      </c>
      <c r="I347" s="272" t="s">
        <v>80</v>
      </c>
      <c r="J347" s="28" t="s">
        <v>263</v>
      </c>
      <c r="K347" s="14" t="s">
        <v>159</v>
      </c>
      <c r="L347" s="14" t="s">
        <v>116</v>
      </c>
      <c r="M347" s="14">
        <v>40</v>
      </c>
      <c r="N347" s="273" t="s">
        <v>160</v>
      </c>
      <c r="O347" s="272" t="s">
        <v>343</v>
      </c>
      <c r="P347" s="272" t="s">
        <v>76</v>
      </c>
      <c r="Q347" s="272" t="s">
        <v>77</v>
      </c>
      <c r="R347" s="297" t="s">
        <v>78</v>
      </c>
      <c r="S347" s="297" t="s">
        <v>161</v>
      </c>
      <c r="T347" s="283">
        <f>+V347+Y347</f>
        <v>75970</v>
      </c>
      <c r="U347" s="283" t="s">
        <v>80</v>
      </c>
      <c r="V347" s="235">
        <v>64574.5</v>
      </c>
      <c r="W347" s="281" t="s">
        <v>80</v>
      </c>
      <c r="X347" s="281" t="s">
        <v>80</v>
      </c>
      <c r="Y347" s="235">
        <v>11395.5</v>
      </c>
      <c r="Z347" s="281" t="s">
        <v>135</v>
      </c>
      <c r="AA347" s="281" t="s">
        <v>80</v>
      </c>
      <c r="AB347" s="281">
        <v>8441.1200000000008</v>
      </c>
      <c r="AC347" s="273" t="s">
        <v>204</v>
      </c>
      <c r="AD347" s="296" t="s">
        <v>80</v>
      </c>
      <c r="AE347" s="296">
        <f>V347+Y347</f>
        <v>75970</v>
      </c>
      <c r="AF347" s="273" t="s">
        <v>80</v>
      </c>
      <c r="AG347" s="273" t="s">
        <v>34</v>
      </c>
      <c r="AH347" s="273" t="s">
        <v>303</v>
      </c>
      <c r="AI347" s="273" t="s">
        <v>306</v>
      </c>
      <c r="AJ347" s="273"/>
    </row>
    <row r="348" spans="2:36" s="38" customFormat="1" ht="86.1" customHeight="1" x14ac:dyDescent="0.3">
      <c r="B348" s="272"/>
      <c r="C348" s="272"/>
      <c r="D348" s="272"/>
      <c r="E348" s="269"/>
      <c r="F348" s="269"/>
      <c r="G348" s="269"/>
      <c r="H348" s="272"/>
      <c r="I348" s="272"/>
      <c r="J348" s="11" t="s">
        <v>163</v>
      </c>
      <c r="K348" s="7" t="s">
        <v>164</v>
      </c>
      <c r="L348" s="7" t="s">
        <v>106</v>
      </c>
      <c r="M348" s="7">
        <v>4</v>
      </c>
      <c r="N348" s="273"/>
      <c r="O348" s="272"/>
      <c r="P348" s="272"/>
      <c r="Q348" s="272"/>
      <c r="R348" s="297"/>
      <c r="S348" s="297"/>
      <c r="T348" s="283"/>
      <c r="U348" s="283"/>
      <c r="V348" s="236"/>
      <c r="W348" s="281"/>
      <c r="X348" s="281"/>
      <c r="Y348" s="236"/>
      <c r="Z348" s="281"/>
      <c r="AA348" s="281"/>
      <c r="AB348" s="281"/>
      <c r="AC348" s="273"/>
      <c r="AD348" s="296"/>
      <c r="AE348" s="296"/>
      <c r="AF348" s="272"/>
      <c r="AG348" s="273"/>
      <c r="AH348" s="273"/>
      <c r="AI348" s="273"/>
      <c r="AJ348" s="272"/>
    </row>
    <row r="349" spans="2:36" s="38" customFormat="1" ht="50.7" customHeight="1" x14ac:dyDescent="0.3">
      <c r="B349" s="272"/>
      <c r="C349" s="272"/>
      <c r="D349" s="272"/>
      <c r="E349" s="269"/>
      <c r="F349" s="269"/>
      <c r="G349" s="269"/>
      <c r="H349" s="272"/>
      <c r="I349" s="272"/>
      <c r="J349" s="11" t="s">
        <v>179</v>
      </c>
      <c r="K349" s="7" t="s">
        <v>180</v>
      </c>
      <c r="L349" s="7" t="s">
        <v>106</v>
      </c>
      <c r="M349" s="71">
        <v>71</v>
      </c>
      <c r="N349" s="273"/>
      <c r="O349" s="272"/>
      <c r="P349" s="272"/>
      <c r="Q349" s="272"/>
      <c r="R349" s="297"/>
      <c r="S349" s="297"/>
      <c r="T349" s="283"/>
      <c r="U349" s="283"/>
      <c r="V349" s="237"/>
      <c r="W349" s="281"/>
      <c r="X349" s="281"/>
      <c r="Y349" s="237"/>
      <c r="Z349" s="281"/>
      <c r="AA349" s="281"/>
      <c r="AB349" s="281"/>
      <c r="AC349" s="273"/>
      <c r="AD349" s="296"/>
      <c r="AE349" s="296"/>
      <c r="AF349" s="272"/>
      <c r="AG349" s="273"/>
      <c r="AH349" s="273"/>
      <c r="AI349" s="273"/>
      <c r="AJ349" s="272"/>
    </row>
    <row r="350" spans="2:36" s="38" customFormat="1" ht="89.1" customHeight="1" x14ac:dyDescent="0.3">
      <c r="B350" s="272" t="s">
        <v>1053</v>
      </c>
      <c r="C350" s="272" t="s">
        <v>345</v>
      </c>
      <c r="D350" s="272" t="s">
        <v>158</v>
      </c>
      <c r="E350" s="269" t="s">
        <v>68</v>
      </c>
      <c r="F350" s="269" t="s">
        <v>186</v>
      </c>
      <c r="G350" s="269" t="s">
        <v>202</v>
      </c>
      <c r="H350" s="272" t="s">
        <v>71</v>
      </c>
      <c r="I350" s="272" t="s">
        <v>80</v>
      </c>
      <c r="J350" s="11" t="s">
        <v>263</v>
      </c>
      <c r="K350" s="7" t="s">
        <v>159</v>
      </c>
      <c r="L350" s="7" t="s">
        <v>116</v>
      </c>
      <c r="M350" s="71">
        <v>40</v>
      </c>
      <c r="N350" s="273" t="s">
        <v>160</v>
      </c>
      <c r="O350" s="272" t="s">
        <v>343</v>
      </c>
      <c r="P350" s="272" t="s">
        <v>76</v>
      </c>
      <c r="Q350" s="272" t="s">
        <v>77</v>
      </c>
      <c r="R350" s="297" t="s">
        <v>78</v>
      </c>
      <c r="S350" s="297" t="s">
        <v>161</v>
      </c>
      <c r="T350" s="283">
        <f>V350+Y350</f>
        <v>54469.98</v>
      </c>
      <c r="U350" s="283" t="s">
        <v>80</v>
      </c>
      <c r="V350" s="256">
        <v>46299.48</v>
      </c>
      <c r="W350" s="281" t="s">
        <v>80</v>
      </c>
      <c r="X350" s="281" t="s">
        <v>80</v>
      </c>
      <c r="Y350" s="281">
        <v>8170.5</v>
      </c>
      <c r="Z350" s="281" t="s">
        <v>135</v>
      </c>
      <c r="AA350" s="281" t="s">
        <v>80</v>
      </c>
      <c r="AB350" s="281">
        <v>6052.22</v>
      </c>
      <c r="AC350" s="273" t="s">
        <v>204</v>
      </c>
      <c r="AD350" s="296" t="s">
        <v>80</v>
      </c>
      <c r="AE350" s="296">
        <f>V350+Y350</f>
        <v>54469.98</v>
      </c>
      <c r="AF350" s="273" t="s">
        <v>80</v>
      </c>
      <c r="AG350" s="273" t="s">
        <v>34</v>
      </c>
      <c r="AH350" s="273" t="s">
        <v>303</v>
      </c>
      <c r="AI350" s="273" t="s">
        <v>308</v>
      </c>
      <c r="AJ350" s="273"/>
    </row>
    <row r="351" spans="2:36" s="38" customFormat="1" ht="86.1" customHeight="1" x14ac:dyDescent="0.3">
      <c r="B351" s="272"/>
      <c r="C351" s="272"/>
      <c r="D351" s="272"/>
      <c r="E351" s="269"/>
      <c r="F351" s="269"/>
      <c r="G351" s="269"/>
      <c r="H351" s="272"/>
      <c r="I351" s="272"/>
      <c r="J351" s="11" t="s">
        <v>163</v>
      </c>
      <c r="K351" s="7" t="s">
        <v>164</v>
      </c>
      <c r="L351" s="7" t="s">
        <v>106</v>
      </c>
      <c r="M351" s="71">
        <v>1</v>
      </c>
      <c r="N351" s="273"/>
      <c r="O351" s="272"/>
      <c r="P351" s="272"/>
      <c r="Q351" s="272"/>
      <c r="R351" s="297"/>
      <c r="S351" s="297"/>
      <c r="T351" s="283"/>
      <c r="U351" s="283"/>
      <c r="V351" s="257"/>
      <c r="W351" s="281"/>
      <c r="X351" s="281"/>
      <c r="Y351" s="281"/>
      <c r="Z351" s="281"/>
      <c r="AA351" s="281"/>
      <c r="AB351" s="281"/>
      <c r="AC351" s="273"/>
      <c r="AD351" s="296"/>
      <c r="AE351" s="296"/>
      <c r="AF351" s="272"/>
      <c r="AG351" s="273"/>
      <c r="AH351" s="273"/>
      <c r="AI351" s="273"/>
      <c r="AJ351" s="272"/>
    </row>
    <row r="352" spans="2:36" s="38" customFormat="1" ht="54" customHeight="1" x14ac:dyDescent="0.3">
      <c r="B352" s="272"/>
      <c r="C352" s="272"/>
      <c r="D352" s="272"/>
      <c r="E352" s="269"/>
      <c r="F352" s="269"/>
      <c r="G352" s="269"/>
      <c r="H352" s="272"/>
      <c r="I352" s="272"/>
      <c r="J352" s="11" t="s">
        <v>179</v>
      </c>
      <c r="K352" s="7" t="s">
        <v>180</v>
      </c>
      <c r="L352" s="7" t="s">
        <v>106</v>
      </c>
      <c r="M352" s="71">
        <v>6</v>
      </c>
      <c r="N352" s="273"/>
      <c r="O352" s="272"/>
      <c r="P352" s="272"/>
      <c r="Q352" s="272"/>
      <c r="R352" s="297"/>
      <c r="S352" s="297"/>
      <c r="T352" s="283"/>
      <c r="U352" s="283"/>
      <c r="V352" s="258"/>
      <c r="W352" s="281"/>
      <c r="X352" s="281"/>
      <c r="Y352" s="281"/>
      <c r="Z352" s="281"/>
      <c r="AA352" s="281"/>
      <c r="AB352" s="281"/>
      <c r="AC352" s="273"/>
      <c r="AD352" s="296"/>
      <c r="AE352" s="296"/>
      <c r="AF352" s="272"/>
      <c r="AG352" s="273"/>
      <c r="AH352" s="273"/>
      <c r="AI352" s="273"/>
      <c r="AJ352" s="272"/>
    </row>
    <row r="353" spans="2:36" s="192" customFormat="1" ht="106.95" hidden="1" customHeight="1" x14ac:dyDescent="0.3">
      <c r="B353" s="383" t="s">
        <v>1222</v>
      </c>
      <c r="C353" s="383" t="s">
        <v>340</v>
      </c>
      <c r="D353" s="383" t="s">
        <v>158</v>
      </c>
      <c r="E353" s="673" t="s">
        <v>68</v>
      </c>
      <c r="F353" s="673" t="s">
        <v>186</v>
      </c>
      <c r="G353" s="673" t="s">
        <v>202</v>
      </c>
      <c r="H353" s="383" t="s">
        <v>71</v>
      </c>
      <c r="I353" s="383" t="s">
        <v>80</v>
      </c>
      <c r="J353" s="190" t="s">
        <v>263</v>
      </c>
      <c r="K353" s="191" t="s">
        <v>159</v>
      </c>
      <c r="L353" s="191" t="s">
        <v>116</v>
      </c>
      <c r="M353" s="193">
        <v>40</v>
      </c>
      <c r="N353" s="525" t="s">
        <v>160</v>
      </c>
      <c r="O353" s="383" t="s">
        <v>343</v>
      </c>
      <c r="P353" s="383" t="s">
        <v>76</v>
      </c>
      <c r="Q353" s="383" t="s">
        <v>77</v>
      </c>
      <c r="R353" s="613" t="s">
        <v>78</v>
      </c>
      <c r="S353" s="613" t="s">
        <v>161</v>
      </c>
      <c r="T353" s="566">
        <f>V353+Y353</f>
        <v>21703.29</v>
      </c>
      <c r="U353" s="566" t="s">
        <v>80</v>
      </c>
      <c r="V353" s="672">
        <v>18447.8</v>
      </c>
      <c r="W353" s="516" t="s">
        <v>80</v>
      </c>
      <c r="X353" s="516" t="s">
        <v>80</v>
      </c>
      <c r="Y353" s="516">
        <v>3255.49</v>
      </c>
      <c r="Z353" s="516" t="s">
        <v>135</v>
      </c>
      <c r="AA353" s="516" t="s">
        <v>80</v>
      </c>
      <c r="AB353" s="516">
        <v>2411.48</v>
      </c>
      <c r="AC353" s="525" t="s">
        <v>204</v>
      </c>
      <c r="AD353" s="603" t="s">
        <v>80</v>
      </c>
      <c r="AE353" s="603">
        <f>V353+Y353</f>
        <v>21703.29</v>
      </c>
      <c r="AF353" s="525" t="s">
        <v>80</v>
      </c>
      <c r="AG353" s="525" t="s">
        <v>34</v>
      </c>
      <c r="AH353" s="525" t="s">
        <v>221</v>
      </c>
      <c r="AI353" s="525" t="s">
        <v>222</v>
      </c>
      <c r="AJ353" s="525"/>
    </row>
    <row r="354" spans="2:36" s="38" customFormat="1" ht="86.1" customHeight="1" x14ac:dyDescent="0.3">
      <c r="B354" s="383"/>
      <c r="C354" s="383"/>
      <c r="D354" s="383"/>
      <c r="E354" s="673"/>
      <c r="F354" s="673"/>
      <c r="G354" s="673"/>
      <c r="H354" s="383"/>
      <c r="I354" s="383"/>
      <c r="J354" s="11" t="s">
        <v>163</v>
      </c>
      <c r="K354" s="7" t="s">
        <v>164</v>
      </c>
      <c r="L354" s="7" t="s">
        <v>106</v>
      </c>
      <c r="M354" s="71">
        <v>1</v>
      </c>
      <c r="N354" s="525"/>
      <c r="O354" s="383"/>
      <c r="P354" s="383"/>
      <c r="Q354" s="383"/>
      <c r="R354" s="613"/>
      <c r="S354" s="613"/>
      <c r="T354" s="566"/>
      <c r="U354" s="566"/>
      <c r="V354" s="534"/>
      <c r="W354" s="516"/>
      <c r="X354" s="516"/>
      <c r="Y354" s="516"/>
      <c r="Z354" s="516"/>
      <c r="AA354" s="516"/>
      <c r="AB354" s="516"/>
      <c r="AC354" s="525"/>
      <c r="AD354" s="603"/>
      <c r="AE354" s="603"/>
      <c r="AF354" s="383"/>
      <c r="AG354" s="525"/>
      <c r="AH354" s="525"/>
      <c r="AI354" s="525"/>
      <c r="AJ354" s="383"/>
    </row>
    <row r="355" spans="2:36" s="38" customFormat="1" ht="88.5" customHeight="1" x14ac:dyDescent="0.3">
      <c r="B355" s="383"/>
      <c r="C355" s="383"/>
      <c r="D355" s="383"/>
      <c r="E355" s="673"/>
      <c r="F355" s="673"/>
      <c r="G355" s="673"/>
      <c r="H355" s="383"/>
      <c r="I355" s="383"/>
      <c r="J355" s="11" t="s">
        <v>179</v>
      </c>
      <c r="K355" s="7" t="s">
        <v>180</v>
      </c>
      <c r="L355" s="7" t="s">
        <v>106</v>
      </c>
      <c r="M355" s="71">
        <v>15</v>
      </c>
      <c r="N355" s="525"/>
      <c r="O355" s="383"/>
      <c r="P355" s="383"/>
      <c r="Q355" s="383"/>
      <c r="R355" s="613"/>
      <c r="S355" s="613"/>
      <c r="T355" s="566"/>
      <c r="U355" s="566"/>
      <c r="V355" s="535"/>
      <c r="W355" s="516"/>
      <c r="X355" s="516"/>
      <c r="Y355" s="516"/>
      <c r="Z355" s="516"/>
      <c r="AA355" s="516"/>
      <c r="AB355" s="516"/>
      <c r="AC355" s="525"/>
      <c r="AD355" s="603"/>
      <c r="AE355" s="603"/>
      <c r="AF355" s="383"/>
      <c r="AG355" s="525"/>
      <c r="AH355" s="525"/>
      <c r="AI355" s="525"/>
      <c r="AJ355" s="383"/>
    </row>
    <row r="356" spans="2:36" ht="96.6" x14ac:dyDescent="0.3">
      <c r="B356" s="223" t="s">
        <v>612</v>
      </c>
      <c r="C356" s="223" t="s">
        <v>613</v>
      </c>
      <c r="D356" s="223" t="s">
        <v>67</v>
      </c>
      <c r="E356" s="302" t="s">
        <v>663</v>
      </c>
      <c r="F356" s="247" t="s">
        <v>186</v>
      </c>
      <c r="G356" s="269" t="s">
        <v>202</v>
      </c>
      <c r="H356" s="272" t="s">
        <v>71</v>
      </c>
      <c r="I356" s="272" t="s">
        <v>80</v>
      </c>
      <c r="J356" s="11" t="s">
        <v>263</v>
      </c>
      <c r="K356" s="7" t="s">
        <v>159</v>
      </c>
      <c r="L356" s="7" t="s">
        <v>116</v>
      </c>
      <c r="M356" s="71">
        <v>40</v>
      </c>
      <c r="N356" s="273" t="s">
        <v>160</v>
      </c>
      <c r="O356" s="272" t="s">
        <v>635</v>
      </c>
      <c r="P356" s="223" t="s">
        <v>76</v>
      </c>
      <c r="Q356" s="223" t="s">
        <v>77</v>
      </c>
      <c r="R356" s="250" t="s">
        <v>78</v>
      </c>
      <c r="S356" s="250" t="s">
        <v>161</v>
      </c>
      <c r="T356" s="283">
        <f>V356+Y356</f>
        <v>151800</v>
      </c>
      <c r="U356" s="283">
        <f>+T356/M357</f>
        <v>50600</v>
      </c>
      <c r="V356" s="256">
        <v>129030</v>
      </c>
      <c r="W356" s="281" t="s">
        <v>135</v>
      </c>
      <c r="X356" s="281" t="s">
        <v>135</v>
      </c>
      <c r="Y356" s="281">
        <v>22770</v>
      </c>
      <c r="Z356" s="281" t="s">
        <v>135</v>
      </c>
      <c r="AA356" s="281" t="s">
        <v>80</v>
      </c>
      <c r="AB356" s="281">
        <v>68200</v>
      </c>
      <c r="AC356" s="273" t="s">
        <v>204</v>
      </c>
      <c r="AD356" s="296" t="s">
        <v>80</v>
      </c>
      <c r="AE356" s="296">
        <f>V356+Y356</f>
        <v>151800</v>
      </c>
      <c r="AF356" s="272" t="s">
        <v>80</v>
      </c>
      <c r="AG356" s="273" t="s">
        <v>34</v>
      </c>
      <c r="AH356" s="273" t="s">
        <v>213</v>
      </c>
      <c r="AI356" s="273" t="s">
        <v>215</v>
      </c>
      <c r="AJ356" s="272"/>
    </row>
    <row r="357" spans="2:36" ht="62.7" customHeight="1" x14ac:dyDescent="0.3">
      <c r="B357" s="224"/>
      <c r="C357" s="224"/>
      <c r="D357" s="224"/>
      <c r="E357" s="610"/>
      <c r="F357" s="248"/>
      <c r="G357" s="269"/>
      <c r="H357" s="272"/>
      <c r="I357" s="272"/>
      <c r="J357" s="11" t="s">
        <v>163</v>
      </c>
      <c r="K357" s="7" t="s">
        <v>164</v>
      </c>
      <c r="L357" s="7" t="s">
        <v>106</v>
      </c>
      <c r="M357" s="71">
        <v>3</v>
      </c>
      <c r="N357" s="273"/>
      <c r="O357" s="272"/>
      <c r="P357" s="224"/>
      <c r="Q357" s="224"/>
      <c r="R357" s="251"/>
      <c r="S357" s="251"/>
      <c r="T357" s="283"/>
      <c r="U357" s="283"/>
      <c r="V357" s="257"/>
      <c r="W357" s="281"/>
      <c r="X357" s="281"/>
      <c r="Y357" s="281"/>
      <c r="Z357" s="281"/>
      <c r="AA357" s="281"/>
      <c r="AB357" s="281"/>
      <c r="AC357" s="273"/>
      <c r="AD357" s="296"/>
      <c r="AE357" s="296"/>
      <c r="AF357" s="272"/>
      <c r="AG357" s="273"/>
      <c r="AH357" s="273"/>
      <c r="AI357" s="273"/>
      <c r="AJ357" s="272"/>
    </row>
    <row r="358" spans="2:36" ht="111.6" customHeight="1" x14ac:dyDescent="0.3">
      <c r="B358" s="225"/>
      <c r="C358" s="225"/>
      <c r="D358" s="225"/>
      <c r="E358" s="611"/>
      <c r="F358" s="249"/>
      <c r="G358" s="269"/>
      <c r="H358" s="272"/>
      <c r="I358" s="272"/>
      <c r="J358" s="11" t="s">
        <v>179</v>
      </c>
      <c r="K358" s="7" t="s">
        <v>180</v>
      </c>
      <c r="L358" s="7" t="s">
        <v>106</v>
      </c>
      <c r="M358" s="71">
        <v>102</v>
      </c>
      <c r="N358" s="273"/>
      <c r="O358" s="272"/>
      <c r="P358" s="225"/>
      <c r="Q358" s="225"/>
      <c r="R358" s="252"/>
      <c r="S358" s="252"/>
      <c r="T358" s="283"/>
      <c r="U358" s="283"/>
      <c r="V358" s="258"/>
      <c r="W358" s="281"/>
      <c r="X358" s="281"/>
      <c r="Y358" s="281"/>
      <c r="Z358" s="281"/>
      <c r="AA358" s="281"/>
      <c r="AB358" s="281"/>
      <c r="AC358" s="273"/>
      <c r="AD358" s="296"/>
      <c r="AE358" s="296"/>
      <c r="AF358" s="272"/>
      <c r="AG358" s="273"/>
      <c r="AH358" s="273"/>
      <c r="AI358" s="273"/>
      <c r="AJ358" s="272"/>
    </row>
    <row r="359" spans="2:36" ht="96.6" x14ac:dyDescent="0.3">
      <c r="B359" s="223" t="s">
        <v>615</v>
      </c>
      <c r="C359" s="223" t="s">
        <v>616</v>
      </c>
      <c r="D359" s="223" t="s">
        <v>67</v>
      </c>
      <c r="E359" s="302" t="s">
        <v>663</v>
      </c>
      <c r="F359" s="247" t="s">
        <v>186</v>
      </c>
      <c r="G359" s="269" t="s">
        <v>202</v>
      </c>
      <c r="H359" s="272" t="s">
        <v>71</v>
      </c>
      <c r="I359" s="272" t="s">
        <v>80</v>
      </c>
      <c r="J359" s="11" t="s">
        <v>263</v>
      </c>
      <c r="K359" s="7" t="s">
        <v>159</v>
      </c>
      <c r="L359" s="7" t="s">
        <v>116</v>
      </c>
      <c r="M359" s="71">
        <v>40</v>
      </c>
      <c r="N359" s="273" t="s">
        <v>160</v>
      </c>
      <c r="O359" s="272" t="s">
        <v>635</v>
      </c>
      <c r="P359" s="223" t="s">
        <v>76</v>
      </c>
      <c r="Q359" s="223" t="s">
        <v>77</v>
      </c>
      <c r="R359" s="250" t="s">
        <v>78</v>
      </c>
      <c r="S359" s="250" t="s">
        <v>161</v>
      </c>
      <c r="T359" s="283">
        <f>V359+Y359</f>
        <v>103500</v>
      </c>
      <c r="U359" s="283">
        <f>+T359/M360</f>
        <v>51750</v>
      </c>
      <c r="V359" s="281">
        <v>87975</v>
      </c>
      <c r="W359" s="281" t="s">
        <v>135</v>
      </c>
      <c r="X359" s="281" t="s">
        <v>135</v>
      </c>
      <c r="Y359" s="281">
        <v>15525</v>
      </c>
      <c r="Z359" s="281" t="s">
        <v>135</v>
      </c>
      <c r="AA359" s="281" t="s">
        <v>80</v>
      </c>
      <c r="AB359" s="281">
        <v>46500</v>
      </c>
      <c r="AC359" s="273" t="s">
        <v>204</v>
      </c>
      <c r="AD359" s="296" t="s">
        <v>80</v>
      </c>
      <c r="AE359" s="296">
        <f>V359+Y359</f>
        <v>103500</v>
      </c>
      <c r="AF359" s="272" t="s">
        <v>80</v>
      </c>
      <c r="AG359" s="273" t="s">
        <v>34</v>
      </c>
      <c r="AH359" s="273" t="s">
        <v>213</v>
      </c>
      <c r="AI359" s="273" t="s">
        <v>215</v>
      </c>
      <c r="AJ359" s="272"/>
    </row>
    <row r="360" spans="2:36" ht="62.7" customHeight="1" x14ac:dyDescent="0.3">
      <c r="B360" s="224"/>
      <c r="C360" s="224"/>
      <c r="D360" s="224"/>
      <c r="E360" s="610"/>
      <c r="F360" s="248"/>
      <c r="G360" s="269"/>
      <c r="H360" s="272"/>
      <c r="I360" s="272"/>
      <c r="J360" s="11" t="s">
        <v>163</v>
      </c>
      <c r="K360" s="7" t="s">
        <v>164</v>
      </c>
      <c r="L360" s="7" t="s">
        <v>106</v>
      </c>
      <c r="M360" s="71">
        <v>2</v>
      </c>
      <c r="N360" s="273"/>
      <c r="O360" s="272"/>
      <c r="P360" s="224"/>
      <c r="Q360" s="224"/>
      <c r="R360" s="251"/>
      <c r="S360" s="251"/>
      <c r="T360" s="283"/>
      <c r="U360" s="283"/>
      <c r="V360" s="281"/>
      <c r="W360" s="281"/>
      <c r="X360" s="281"/>
      <c r="Y360" s="281"/>
      <c r="Z360" s="281"/>
      <c r="AA360" s="281"/>
      <c r="AB360" s="281"/>
      <c r="AC360" s="273"/>
      <c r="AD360" s="296"/>
      <c r="AE360" s="296"/>
      <c r="AF360" s="272"/>
      <c r="AG360" s="273"/>
      <c r="AH360" s="273"/>
      <c r="AI360" s="273"/>
      <c r="AJ360" s="272"/>
    </row>
    <row r="361" spans="2:36" ht="131.1" customHeight="1" x14ac:dyDescent="0.3">
      <c r="B361" s="225"/>
      <c r="C361" s="225"/>
      <c r="D361" s="225"/>
      <c r="E361" s="611"/>
      <c r="F361" s="249"/>
      <c r="G361" s="269"/>
      <c r="H361" s="272"/>
      <c r="I361" s="272"/>
      <c r="J361" s="11" t="s">
        <v>179</v>
      </c>
      <c r="K361" s="7" t="s">
        <v>180</v>
      </c>
      <c r="L361" s="7" t="s">
        <v>106</v>
      </c>
      <c r="M361" s="71">
        <v>70</v>
      </c>
      <c r="N361" s="273"/>
      <c r="O361" s="272"/>
      <c r="P361" s="225"/>
      <c r="Q361" s="225"/>
      <c r="R361" s="252"/>
      <c r="S361" s="252"/>
      <c r="T361" s="283"/>
      <c r="U361" s="283"/>
      <c r="V361" s="281"/>
      <c r="W361" s="281"/>
      <c r="X361" s="281"/>
      <c r="Y361" s="281"/>
      <c r="Z361" s="281"/>
      <c r="AA361" s="281"/>
      <c r="AB361" s="281"/>
      <c r="AC361" s="273"/>
      <c r="AD361" s="296"/>
      <c r="AE361" s="296"/>
      <c r="AF361" s="272"/>
      <c r="AG361" s="273"/>
      <c r="AH361" s="273"/>
      <c r="AI361" s="273"/>
      <c r="AJ361" s="272"/>
    </row>
    <row r="362" spans="2:36" ht="96.6" x14ac:dyDescent="0.3">
      <c r="B362" s="223" t="s">
        <v>617</v>
      </c>
      <c r="C362" s="223" t="s">
        <v>618</v>
      </c>
      <c r="D362" s="223" t="s">
        <v>67</v>
      </c>
      <c r="E362" s="302" t="s">
        <v>663</v>
      </c>
      <c r="F362" s="247" t="s">
        <v>186</v>
      </c>
      <c r="G362" s="269" t="s">
        <v>202</v>
      </c>
      <c r="H362" s="272" t="s">
        <v>71</v>
      </c>
      <c r="I362" s="272" t="s">
        <v>80</v>
      </c>
      <c r="J362" s="11" t="s">
        <v>263</v>
      </c>
      <c r="K362" s="7" t="s">
        <v>159</v>
      </c>
      <c r="L362" s="7" t="s">
        <v>116</v>
      </c>
      <c r="M362" s="71">
        <v>40</v>
      </c>
      <c r="N362" s="273" t="s">
        <v>160</v>
      </c>
      <c r="O362" s="272" t="s">
        <v>635</v>
      </c>
      <c r="P362" s="223" t="s">
        <v>76</v>
      </c>
      <c r="Q362" s="223" t="s">
        <v>77</v>
      </c>
      <c r="R362" s="250" t="s">
        <v>78</v>
      </c>
      <c r="S362" s="250" t="s">
        <v>161</v>
      </c>
      <c r="T362" s="283">
        <f>V362+Y362</f>
        <v>17250</v>
      </c>
      <c r="U362" s="283">
        <f>+T362/M363</f>
        <v>17250</v>
      </c>
      <c r="V362" s="281">
        <v>14662.5</v>
      </c>
      <c r="W362" s="281" t="s">
        <v>135</v>
      </c>
      <c r="X362" s="281" t="s">
        <v>135</v>
      </c>
      <c r="Y362" s="281">
        <v>2587.5</v>
      </c>
      <c r="Z362" s="281" t="s">
        <v>135</v>
      </c>
      <c r="AA362" s="281" t="s">
        <v>80</v>
      </c>
      <c r="AB362" s="281">
        <v>7750</v>
      </c>
      <c r="AC362" s="273" t="s">
        <v>204</v>
      </c>
      <c r="AD362" s="296" t="s">
        <v>80</v>
      </c>
      <c r="AE362" s="296">
        <f>V362+Y362</f>
        <v>17250</v>
      </c>
      <c r="AF362" s="272" t="s">
        <v>80</v>
      </c>
      <c r="AG362" s="273" t="s">
        <v>34</v>
      </c>
      <c r="AH362" s="273" t="s">
        <v>213</v>
      </c>
      <c r="AI362" s="273" t="s">
        <v>215</v>
      </c>
      <c r="AJ362" s="272"/>
    </row>
    <row r="363" spans="2:36" ht="62.7" customHeight="1" x14ac:dyDescent="0.3">
      <c r="B363" s="224"/>
      <c r="C363" s="224"/>
      <c r="D363" s="224"/>
      <c r="E363" s="610"/>
      <c r="F363" s="248"/>
      <c r="G363" s="269"/>
      <c r="H363" s="272"/>
      <c r="I363" s="272"/>
      <c r="J363" s="11" t="s">
        <v>163</v>
      </c>
      <c r="K363" s="7" t="s">
        <v>164</v>
      </c>
      <c r="L363" s="7" t="s">
        <v>106</v>
      </c>
      <c r="M363" s="71">
        <v>1</v>
      </c>
      <c r="N363" s="273"/>
      <c r="O363" s="272"/>
      <c r="P363" s="224"/>
      <c r="Q363" s="224"/>
      <c r="R363" s="251"/>
      <c r="S363" s="251"/>
      <c r="T363" s="283"/>
      <c r="U363" s="283"/>
      <c r="V363" s="281"/>
      <c r="W363" s="281"/>
      <c r="X363" s="281"/>
      <c r="Y363" s="281"/>
      <c r="Z363" s="281"/>
      <c r="AA363" s="281"/>
      <c r="AB363" s="281"/>
      <c r="AC363" s="273"/>
      <c r="AD363" s="296"/>
      <c r="AE363" s="296"/>
      <c r="AF363" s="272"/>
      <c r="AG363" s="273"/>
      <c r="AH363" s="273"/>
      <c r="AI363" s="273"/>
      <c r="AJ363" s="272"/>
    </row>
    <row r="364" spans="2:36" ht="27.6" x14ac:dyDescent="0.3">
      <c r="B364" s="225"/>
      <c r="C364" s="225"/>
      <c r="D364" s="225"/>
      <c r="E364" s="611"/>
      <c r="F364" s="249"/>
      <c r="G364" s="269"/>
      <c r="H364" s="272"/>
      <c r="I364" s="272"/>
      <c r="J364" s="11" t="s">
        <v>179</v>
      </c>
      <c r="K364" s="7" t="s">
        <v>180</v>
      </c>
      <c r="L364" s="7" t="s">
        <v>106</v>
      </c>
      <c r="M364" s="71">
        <v>10</v>
      </c>
      <c r="N364" s="273"/>
      <c r="O364" s="272"/>
      <c r="P364" s="225"/>
      <c r="Q364" s="225"/>
      <c r="R364" s="252"/>
      <c r="S364" s="252"/>
      <c r="T364" s="283"/>
      <c r="U364" s="283"/>
      <c r="V364" s="281"/>
      <c r="W364" s="281"/>
      <c r="X364" s="281"/>
      <c r="Y364" s="281"/>
      <c r="Z364" s="281"/>
      <c r="AA364" s="281"/>
      <c r="AB364" s="281"/>
      <c r="AC364" s="273"/>
      <c r="AD364" s="296"/>
      <c r="AE364" s="296"/>
      <c r="AF364" s="272"/>
      <c r="AG364" s="273"/>
      <c r="AH364" s="273"/>
      <c r="AI364" s="273"/>
      <c r="AJ364" s="272"/>
    </row>
    <row r="365" spans="2:36" ht="96.6" x14ac:dyDescent="0.3">
      <c r="B365" s="223" t="s">
        <v>619</v>
      </c>
      <c r="C365" s="223" t="s">
        <v>620</v>
      </c>
      <c r="D365" s="223" t="s">
        <v>67</v>
      </c>
      <c r="E365" s="302" t="s">
        <v>663</v>
      </c>
      <c r="F365" s="247" t="s">
        <v>186</v>
      </c>
      <c r="G365" s="269" t="s">
        <v>202</v>
      </c>
      <c r="H365" s="272" t="s">
        <v>71</v>
      </c>
      <c r="I365" s="272" t="s">
        <v>80</v>
      </c>
      <c r="J365" s="11" t="s">
        <v>263</v>
      </c>
      <c r="K365" s="7" t="s">
        <v>159</v>
      </c>
      <c r="L365" s="7" t="s">
        <v>116</v>
      </c>
      <c r="M365" s="71">
        <v>40</v>
      </c>
      <c r="N365" s="273" t="s">
        <v>160</v>
      </c>
      <c r="O365" s="272" t="s">
        <v>635</v>
      </c>
      <c r="P365" s="223" t="s">
        <v>76</v>
      </c>
      <c r="Q365" s="223" t="s">
        <v>77</v>
      </c>
      <c r="R365" s="250" t="s">
        <v>78</v>
      </c>
      <c r="S365" s="250" t="s">
        <v>161</v>
      </c>
      <c r="T365" s="283">
        <f>V365+Y365</f>
        <v>62100</v>
      </c>
      <c r="U365" s="283">
        <f>+T365/M366</f>
        <v>31050</v>
      </c>
      <c r="V365" s="281">
        <v>52785</v>
      </c>
      <c r="W365" s="281" t="s">
        <v>135</v>
      </c>
      <c r="X365" s="281" t="s">
        <v>135</v>
      </c>
      <c r="Y365" s="281">
        <v>9315</v>
      </c>
      <c r="Z365" s="281" t="s">
        <v>135</v>
      </c>
      <c r="AA365" s="281" t="s">
        <v>80</v>
      </c>
      <c r="AB365" s="281">
        <v>27900</v>
      </c>
      <c r="AC365" s="273" t="s">
        <v>204</v>
      </c>
      <c r="AD365" s="296" t="s">
        <v>80</v>
      </c>
      <c r="AE365" s="296">
        <f>V365+Y365</f>
        <v>62100</v>
      </c>
      <c r="AF365" s="272" t="s">
        <v>80</v>
      </c>
      <c r="AG365" s="273" t="s">
        <v>34</v>
      </c>
      <c r="AH365" s="273" t="s">
        <v>215</v>
      </c>
      <c r="AI365" s="273" t="s">
        <v>216</v>
      </c>
      <c r="AJ365" s="272"/>
    </row>
    <row r="366" spans="2:36" ht="62.7" customHeight="1" x14ac:dyDescent="0.3">
      <c r="B366" s="224"/>
      <c r="C366" s="224"/>
      <c r="D366" s="224"/>
      <c r="E366" s="610"/>
      <c r="F366" s="248"/>
      <c r="G366" s="269"/>
      <c r="H366" s="272"/>
      <c r="I366" s="272"/>
      <c r="J366" s="11" t="s">
        <v>163</v>
      </c>
      <c r="K366" s="7" t="s">
        <v>164</v>
      </c>
      <c r="L366" s="7" t="s">
        <v>106</v>
      </c>
      <c r="M366" s="71">
        <v>2</v>
      </c>
      <c r="N366" s="273"/>
      <c r="O366" s="272"/>
      <c r="P366" s="224"/>
      <c r="Q366" s="224"/>
      <c r="R366" s="251"/>
      <c r="S366" s="251"/>
      <c r="T366" s="283"/>
      <c r="U366" s="283"/>
      <c r="V366" s="281"/>
      <c r="W366" s="281"/>
      <c r="X366" s="281"/>
      <c r="Y366" s="281"/>
      <c r="Z366" s="281"/>
      <c r="AA366" s="281"/>
      <c r="AB366" s="281"/>
      <c r="AC366" s="273"/>
      <c r="AD366" s="296"/>
      <c r="AE366" s="296"/>
      <c r="AF366" s="272"/>
      <c r="AG366" s="273"/>
      <c r="AH366" s="273"/>
      <c r="AI366" s="273"/>
      <c r="AJ366" s="272"/>
    </row>
    <row r="367" spans="2:36" ht="115.5" customHeight="1" x14ac:dyDescent="0.3">
      <c r="B367" s="225"/>
      <c r="C367" s="225"/>
      <c r="D367" s="225"/>
      <c r="E367" s="611"/>
      <c r="F367" s="249"/>
      <c r="G367" s="269"/>
      <c r="H367" s="272"/>
      <c r="I367" s="272"/>
      <c r="J367" s="11" t="s">
        <v>179</v>
      </c>
      <c r="K367" s="7" t="s">
        <v>180</v>
      </c>
      <c r="L367" s="7" t="s">
        <v>106</v>
      </c>
      <c r="M367" s="71">
        <v>42</v>
      </c>
      <c r="N367" s="273"/>
      <c r="O367" s="272"/>
      <c r="P367" s="225"/>
      <c r="Q367" s="225"/>
      <c r="R367" s="252"/>
      <c r="S367" s="252"/>
      <c r="T367" s="283"/>
      <c r="U367" s="283"/>
      <c r="V367" s="281"/>
      <c r="W367" s="281"/>
      <c r="X367" s="281"/>
      <c r="Y367" s="281"/>
      <c r="Z367" s="281"/>
      <c r="AA367" s="281"/>
      <c r="AB367" s="281"/>
      <c r="AC367" s="273"/>
      <c r="AD367" s="296"/>
      <c r="AE367" s="296"/>
      <c r="AF367" s="272"/>
      <c r="AG367" s="273"/>
      <c r="AH367" s="273"/>
      <c r="AI367" s="273"/>
      <c r="AJ367" s="272"/>
    </row>
    <row r="368" spans="2:36" ht="96.6" x14ac:dyDescent="0.3">
      <c r="B368" s="223" t="s">
        <v>621</v>
      </c>
      <c r="C368" s="223" t="s">
        <v>622</v>
      </c>
      <c r="D368" s="223" t="s">
        <v>67</v>
      </c>
      <c r="E368" s="302" t="s">
        <v>663</v>
      </c>
      <c r="F368" s="247" t="s">
        <v>186</v>
      </c>
      <c r="G368" s="269" t="s">
        <v>202</v>
      </c>
      <c r="H368" s="272" t="s">
        <v>71</v>
      </c>
      <c r="I368" s="272" t="s">
        <v>80</v>
      </c>
      <c r="J368" s="11" t="s">
        <v>263</v>
      </c>
      <c r="K368" s="7" t="s">
        <v>159</v>
      </c>
      <c r="L368" s="7" t="s">
        <v>116</v>
      </c>
      <c r="M368" s="71">
        <v>40</v>
      </c>
      <c r="N368" s="273" t="s">
        <v>160</v>
      </c>
      <c r="O368" s="272" t="s">
        <v>614</v>
      </c>
      <c r="P368" s="223" t="s">
        <v>76</v>
      </c>
      <c r="Q368" s="223" t="s">
        <v>77</v>
      </c>
      <c r="R368" s="250" t="s">
        <v>78</v>
      </c>
      <c r="S368" s="250" t="s">
        <v>161</v>
      </c>
      <c r="T368" s="283">
        <f>V368+Y368</f>
        <v>103500</v>
      </c>
      <c r="U368" s="283">
        <f>+T368/M372</f>
        <v>51750</v>
      </c>
      <c r="V368" s="281">
        <v>87975</v>
      </c>
      <c r="W368" s="281" t="s">
        <v>135</v>
      </c>
      <c r="X368" s="281" t="s">
        <v>80</v>
      </c>
      <c r="Y368" s="281">
        <v>15525</v>
      </c>
      <c r="Z368" s="281" t="s">
        <v>135</v>
      </c>
      <c r="AA368" s="281" t="s">
        <v>80</v>
      </c>
      <c r="AB368" s="281">
        <v>46500</v>
      </c>
      <c r="AC368" s="273" t="s">
        <v>204</v>
      </c>
      <c r="AD368" s="296" t="s">
        <v>80</v>
      </c>
      <c r="AE368" s="296">
        <f>V368+Y368</f>
        <v>103500</v>
      </c>
      <c r="AF368" s="272" t="s">
        <v>80</v>
      </c>
      <c r="AG368" s="273" t="s">
        <v>34</v>
      </c>
      <c r="AH368" s="273" t="s">
        <v>215</v>
      </c>
      <c r="AI368" s="273" t="s">
        <v>216</v>
      </c>
      <c r="AJ368" s="272"/>
    </row>
    <row r="369" spans="2:36" ht="62.7" customHeight="1" x14ac:dyDescent="0.3">
      <c r="B369" s="224"/>
      <c r="C369" s="224"/>
      <c r="D369" s="224"/>
      <c r="E369" s="610"/>
      <c r="F369" s="248"/>
      <c r="G369" s="269"/>
      <c r="H369" s="272"/>
      <c r="I369" s="272"/>
      <c r="J369" s="11" t="s">
        <v>163</v>
      </c>
      <c r="K369" s="7" t="s">
        <v>164</v>
      </c>
      <c r="L369" s="7" t="s">
        <v>106</v>
      </c>
      <c r="M369" s="71">
        <v>2</v>
      </c>
      <c r="N369" s="273"/>
      <c r="O369" s="272"/>
      <c r="P369" s="224"/>
      <c r="Q369" s="224"/>
      <c r="R369" s="251"/>
      <c r="S369" s="251"/>
      <c r="T369" s="283"/>
      <c r="U369" s="283"/>
      <c r="V369" s="281"/>
      <c r="W369" s="281"/>
      <c r="X369" s="281"/>
      <c r="Y369" s="281"/>
      <c r="Z369" s="281"/>
      <c r="AA369" s="281"/>
      <c r="AB369" s="281"/>
      <c r="AC369" s="273"/>
      <c r="AD369" s="296"/>
      <c r="AE369" s="296"/>
      <c r="AF369" s="272"/>
      <c r="AG369" s="273"/>
      <c r="AH369" s="273"/>
      <c r="AI369" s="273"/>
      <c r="AJ369" s="272"/>
    </row>
    <row r="370" spans="2:36" ht="74.099999999999994" customHeight="1" x14ac:dyDescent="0.3">
      <c r="B370" s="225"/>
      <c r="C370" s="225"/>
      <c r="D370" s="225"/>
      <c r="E370" s="611"/>
      <c r="F370" s="249"/>
      <c r="G370" s="269"/>
      <c r="H370" s="272"/>
      <c r="I370" s="272"/>
      <c r="J370" s="11" t="s">
        <v>179</v>
      </c>
      <c r="K370" s="7" t="s">
        <v>180</v>
      </c>
      <c r="L370" s="7" t="s">
        <v>106</v>
      </c>
      <c r="M370" s="71">
        <v>14</v>
      </c>
      <c r="N370" s="273"/>
      <c r="O370" s="272"/>
      <c r="P370" s="225"/>
      <c r="Q370" s="225"/>
      <c r="R370" s="252"/>
      <c r="S370" s="252"/>
      <c r="T370" s="283"/>
      <c r="U370" s="283"/>
      <c r="V370" s="281"/>
      <c r="W370" s="281"/>
      <c r="X370" s="281"/>
      <c r="Y370" s="281"/>
      <c r="Z370" s="281"/>
      <c r="AA370" s="281"/>
      <c r="AB370" s="281"/>
      <c r="AC370" s="273"/>
      <c r="AD370" s="296"/>
      <c r="AE370" s="296"/>
      <c r="AF370" s="272"/>
      <c r="AG370" s="273"/>
      <c r="AH370" s="273"/>
      <c r="AI370" s="273"/>
      <c r="AJ370" s="272"/>
    </row>
    <row r="371" spans="2:36" s="186" customFormat="1" ht="57" hidden="1" customHeight="1" x14ac:dyDescent="0.3">
      <c r="B371" s="272" t="s">
        <v>623</v>
      </c>
      <c r="C371" s="272" t="s">
        <v>624</v>
      </c>
      <c r="D371" s="272" t="s">
        <v>67</v>
      </c>
      <c r="E371" s="269" t="s">
        <v>68</v>
      </c>
      <c r="F371" s="269" t="s">
        <v>184</v>
      </c>
      <c r="G371" s="269" t="s">
        <v>70</v>
      </c>
      <c r="H371" s="272" t="s">
        <v>71</v>
      </c>
      <c r="I371" s="272" t="s">
        <v>80</v>
      </c>
      <c r="J371" s="184" t="s">
        <v>165</v>
      </c>
      <c r="K371" s="185" t="s">
        <v>166</v>
      </c>
      <c r="L371" s="185" t="s">
        <v>167</v>
      </c>
      <c r="M371" s="185">
        <v>2</v>
      </c>
      <c r="N371" s="273" t="s">
        <v>160</v>
      </c>
      <c r="O371" s="272" t="s">
        <v>348</v>
      </c>
      <c r="P371" s="272" t="s">
        <v>76</v>
      </c>
      <c r="Q371" s="272" t="s">
        <v>77</v>
      </c>
      <c r="R371" s="297" t="s">
        <v>78</v>
      </c>
      <c r="S371" s="297" t="s">
        <v>161</v>
      </c>
      <c r="T371" s="283">
        <f>V371+Y371</f>
        <v>96600</v>
      </c>
      <c r="U371" s="283">
        <f>+T371/M371</f>
        <v>48300</v>
      </c>
      <c r="V371" s="281">
        <v>82110</v>
      </c>
      <c r="W371" s="281" t="s">
        <v>80</v>
      </c>
      <c r="X371" s="281" t="s">
        <v>80</v>
      </c>
      <c r="Y371" s="281">
        <v>14490</v>
      </c>
      <c r="Z371" s="281" t="s">
        <v>80</v>
      </c>
      <c r="AA371" s="281" t="s">
        <v>80</v>
      </c>
      <c r="AB371" s="281">
        <v>43400</v>
      </c>
      <c r="AC371" s="273" t="s">
        <v>81</v>
      </c>
      <c r="AD371" s="296" t="s">
        <v>80</v>
      </c>
      <c r="AE371" s="296">
        <f>V371+Y371</f>
        <v>96600</v>
      </c>
      <c r="AF371" s="272" t="s">
        <v>80</v>
      </c>
      <c r="AG371" s="273" t="s">
        <v>34</v>
      </c>
      <c r="AH371" s="273" t="s">
        <v>221</v>
      </c>
      <c r="AI371" s="273" t="s">
        <v>288</v>
      </c>
      <c r="AJ371" s="272"/>
    </row>
    <row r="372" spans="2:36" ht="55.2" x14ac:dyDescent="0.3">
      <c r="B372" s="272"/>
      <c r="C372" s="272"/>
      <c r="D372" s="272"/>
      <c r="E372" s="269"/>
      <c r="F372" s="269"/>
      <c r="G372" s="269"/>
      <c r="H372" s="272"/>
      <c r="I372" s="272"/>
      <c r="J372" s="11" t="s">
        <v>168</v>
      </c>
      <c r="K372" s="7" t="s">
        <v>169</v>
      </c>
      <c r="L372" s="7" t="s">
        <v>106</v>
      </c>
      <c r="M372" s="7">
        <v>2</v>
      </c>
      <c r="N372" s="273"/>
      <c r="O372" s="272"/>
      <c r="P372" s="272"/>
      <c r="Q372" s="272"/>
      <c r="R372" s="297"/>
      <c r="S372" s="297"/>
      <c r="T372" s="283"/>
      <c r="U372" s="283"/>
      <c r="V372" s="281"/>
      <c r="W372" s="281"/>
      <c r="X372" s="281"/>
      <c r="Y372" s="281"/>
      <c r="Z372" s="281"/>
      <c r="AA372" s="281"/>
      <c r="AB372" s="281"/>
      <c r="AC372" s="273"/>
      <c r="AD372" s="296"/>
      <c r="AE372" s="296"/>
      <c r="AF372" s="272"/>
      <c r="AG372" s="273"/>
      <c r="AH372" s="273"/>
      <c r="AI372" s="273"/>
      <c r="AJ372" s="272"/>
    </row>
    <row r="373" spans="2:36" ht="41.4" x14ac:dyDescent="0.3">
      <c r="B373" s="272"/>
      <c r="C373" s="272"/>
      <c r="D373" s="272"/>
      <c r="E373" s="269"/>
      <c r="F373" s="269"/>
      <c r="G373" s="269"/>
      <c r="H373" s="272"/>
      <c r="I373" s="272"/>
      <c r="J373" s="11" t="s">
        <v>264</v>
      </c>
      <c r="K373" s="7" t="s">
        <v>170</v>
      </c>
      <c r="L373" s="7" t="s">
        <v>171</v>
      </c>
      <c r="M373" s="7">
        <v>2</v>
      </c>
      <c r="N373" s="273"/>
      <c r="O373" s="272"/>
      <c r="P373" s="272"/>
      <c r="Q373" s="272"/>
      <c r="R373" s="297"/>
      <c r="S373" s="297"/>
      <c r="T373" s="283"/>
      <c r="U373" s="283"/>
      <c r="V373" s="281"/>
      <c r="W373" s="281"/>
      <c r="X373" s="281"/>
      <c r="Y373" s="281"/>
      <c r="Z373" s="281"/>
      <c r="AA373" s="281"/>
      <c r="AB373" s="281"/>
      <c r="AC373" s="273"/>
      <c r="AD373" s="296"/>
      <c r="AE373" s="296"/>
      <c r="AF373" s="272"/>
      <c r="AG373" s="273"/>
      <c r="AH373" s="273"/>
      <c r="AI373" s="273"/>
      <c r="AJ373" s="272"/>
    </row>
    <row r="374" spans="2:36" ht="27.6" x14ac:dyDescent="0.3">
      <c r="B374" s="272"/>
      <c r="C374" s="272"/>
      <c r="D374" s="272"/>
      <c r="E374" s="269"/>
      <c r="F374" s="269"/>
      <c r="G374" s="269"/>
      <c r="H374" s="272"/>
      <c r="I374" s="272"/>
      <c r="J374" s="11" t="s">
        <v>172</v>
      </c>
      <c r="K374" s="7" t="s">
        <v>173</v>
      </c>
      <c r="L374" s="7" t="s">
        <v>171</v>
      </c>
      <c r="M374" s="71">
        <v>2</v>
      </c>
      <c r="N374" s="273"/>
      <c r="O374" s="272"/>
      <c r="P374" s="272"/>
      <c r="Q374" s="272"/>
      <c r="R374" s="297"/>
      <c r="S374" s="297"/>
      <c r="T374" s="283"/>
      <c r="U374" s="283"/>
      <c r="V374" s="281"/>
      <c r="W374" s="281"/>
      <c r="X374" s="281"/>
      <c r="Y374" s="281"/>
      <c r="Z374" s="281"/>
      <c r="AA374" s="281"/>
      <c r="AB374" s="281"/>
      <c r="AC374" s="273"/>
      <c r="AD374" s="296"/>
      <c r="AE374" s="296"/>
      <c r="AF374" s="272"/>
      <c r="AG374" s="273"/>
      <c r="AH374" s="273"/>
      <c r="AI374" s="273"/>
      <c r="AJ374" s="272"/>
    </row>
    <row r="375" spans="2:36" s="38" customFormat="1" ht="96.6" x14ac:dyDescent="0.3">
      <c r="B375" s="223" t="s">
        <v>397</v>
      </c>
      <c r="C375" s="223" t="s">
        <v>398</v>
      </c>
      <c r="D375" s="223" t="s">
        <v>158</v>
      </c>
      <c r="E375" s="247" t="s">
        <v>68</v>
      </c>
      <c r="F375" s="278" t="s">
        <v>186</v>
      </c>
      <c r="G375" s="247" t="s">
        <v>202</v>
      </c>
      <c r="H375" s="279" t="s">
        <v>71</v>
      </c>
      <c r="I375" s="279" t="s">
        <v>80</v>
      </c>
      <c r="J375" s="11" t="s">
        <v>263</v>
      </c>
      <c r="K375" s="7" t="s">
        <v>159</v>
      </c>
      <c r="L375" s="7" t="s">
        <v>116</v>
      </c>
      <c r="M375" s="7">
        <v>40</v>
      </c>
      <c r="N375" s="280" t="s">
        <v>160</v>
      </c>
      <c r="O375" s="223" t="s">
        <v>399</v>
      </c>
      <c r="P375" s="223" t="s">
        <v>76</v>
      </c>
      <c r="Q375" s="223" t="s">
        <v>77</v>
      </c>
      <c r="R375" s="250" t="s">
        <v>78</v>
      </c>
      <c r="S375" s="250" t="s">
        <v>161</v>
      </c>
      <c r="T375" s="253">
        <f>V375+Y375</f>
        <v>144000</v>
      </c>
      <c r="U375" s="253">
        <f>T375/M376</f>
        <v>72000</v>
      </c>
      <c r="V375" s="256">
        <v>122400</v>
      </c>
      <c r="W375" s="256" t="s">
        <v>80</v>
      </c>
      <c r="X375" s="256" t="s">
        <v>80</v>
      </c>
      <c r="Y375" s="256">
        <v>21600</v>
      </c>
      <c r="Z375" s="256" t="s">
        <v>135</v>
      </c>
      <c r="AA375" s="604" t="s">
        <v>80</v>
      </c>
      <c r="AB375" s="256">
        <v>36000</v>
      </c>
      <c r="AC375" s="229" t="s">
        <v>204</v>
      </c>
      <c r="AD375" s="259" t="s">
        <v>80</v>
      </c>
      <c r="AE375" s="259">
        <f>V375+Y375</f>
        <v>144000</v>
      </c>
      <c r="AF375" s="223" t="s">
        <v>80</v>
      </c>
      <c r="AG375" s="229" t="s">
        <v>34</v>
      </c>
      <c r="AH375" s="280" t="s">
        <v>205</v>
      </c>
      <c r="AI375" s="229" t="s">
        <v>212</v>
      </c>
      <c r="AJ375" s="223"/>
    </row>
    <row r="376" spans="2:36" s="38" customFormat="1" ht="41.4" x14ac:dyDescent="0.3">
      <c r="B376" s="224"/>
      <c r="C376" s="224"/>
      <c r="D376" s="224"/>
      <c r="E376" s="248"/>
      <c r="F376" s="248"/>
      <c r="G376" s="248"/>
      <c r="H376" s="224"/>
      <c r="I376" s="224"/>
      <c r="J376" s="11" t="s">
        <v>163</v>
      </c>
      <c r="K376" s="7" t="s">
        <v>164</v>
      </c>
      <c r="L376" s="7" t="s">
        <v>106</v>
      </c>
      <c r="M376" s="7">
        <v>2</v>
      </c>
      <c r="N376" s="230"/>
      <c r="O376" s="224"/>
      <c r="P376" s="224"/>
      <c r="Q376" s="224"/>
      <c r="R376" s="251"/>
      <c r="S376" s="251"/>
      <c r="T376" s="254"/>
      <c r="U376" s="254"/>
      <c r="V376" s="257"/>
      <c r="W376" s="257"/>
      <c r="X376" s="257"/>
      <c r="Y376" s="257"/>
      <c r="Z376" s="257"/>
      <c r="AA376" s="605"/>
      <c r="AB376" s="257"/>
      <c r="AC376" s="230"/>
      <c r="AD376" s="260"/>
      <c r="AE376" s="260"/>
      <c r="AF376" s="224"/>
      <c r="AG376" s="230"/>
      <c r="AH376" s="230"/>
      <c r="AI376" s="230"/>
      <c r="AJ376" s="224"/>
    </row>
    <row r="377" spans="2:36" s="38" customFormat="1" ht="59.1" customHeight="1" x14ac:dyDescent="0.3">
      <c r="B377" s="225"/>
      <c r="C377" s="225"/>
      <c r="D377" s="225"/>
      <c r="E377" s="249"/>
      <c r="F377" s="249"/>
      <c r="G377" s="249"/>
      <c r="H377" s="225"/>
      <c r="I377" s="225"/>
      <c r="J377" s="11" t="s">
        <v>179</v>
      </c>
      <c r="K377" s="7" t="s">
        <v>180</v>
      </c>
      <c r="L377" s="7" t="s">
        <v>106</v>
      </c>
      <c r="M377" s="69" t="s">
        <v>1132</v>
      </c>
      <c r="N377" s="231"/>
      <c r="O377" s="225"/>
      <c r="P377" s="225"/>
      <c r="Q377" s="225"/>
      <c r="R377" s="252"/>
      <c r="S377" s="252"/>
      <c r="T377" s="255"/>
      <c r="U377" s="255"/>
      <c r="V377" s="258"/>
      <c r="W377" s="258"/>
      <c r="X377" s="258"/>
      <c r="Y377" s="258"/>
      <c r="Z377" s="258"/>
      <c r="AA377" s="606"/>
      <c r="AB377" s="258"/>
      <c r="AC377" s="231"/>
      <c r="AD377" s="261"/>
      <c r="AE377" s="261"/>
      <c r="AF377" s="225"/>
      <c r="AG377" s="231"/>
      <c r="AH377" s="231"/>
      <c r="AI377" s="231"/>
      <c r="AJ377" s="225"/>
    </row>
    <row r="378" spans="2:36" s="38" customFormat="1" ht="132" customHeight="1" x14ac:dyDescent="0.3">
      <c r="B378" s="272" t="s">
        <v>400</v>
      </c>
      <c r="C378" s="272" t="s">
        <v>401</v>
      </c>
      <c r="D378" s="272" t="s">
        <v>158</v>
      </c>
      <c r="E378" s="269" t="s">
        <v>68</v>
      </c>
      <c r="F378" s="269" t="s">
        <v>186</v>
      </c>
      <c r="G378" s="269" t="s">
        <v>202</v>
      </c>
      <c r="H378" s="272" t="s">
        <v>71</v>
      </c>
      <c r="I378" s="272" t="s">
        <v>80</v>
      </c>
      <c r="J378" s="11" t="s">
        <v>263</v>
      </c>
      <c r="K378" s="7" t="s">
        <v>159</v>
      </c>
      <c r="L378" s="7" t="s">
        <v>116</v>
      </c>
      <c r="M378" s="7">
        <v>40</v>
      </c>
      <c r="N378" s="273" t="s">
        <v>160</v>
      </c>
      <c r="O378" s="272" t="s">
        <v>399</v>
      </c>
      <c r="P378" s="272" t="s">
        <v>76</v>
      </c>
      <c r="Q378" s="272" t="s">
        <v>77</v>
      </c>
      <c r="R378" s="297" t="s">
        <v>78</v>
      </c>
      <c r="S378" s="297" t="s">
        <v>161</v>
      </c>
      <c r="T378" s="283">
        <f>V378+Y378</f>
        <v>30496</v>
      </c>
      <c r="U378" s="283">
        <f>T378/M379</f>
        <v>30496</v>
      </c>
      <c r="V378" s="256">
        <v>25921.599999999999</v>
      </c>
      <c r="W378" s="281" t="s">
        <v>80</v>
      </c>
      <c r="X378" s="281" t="s">
        <v>80</v>
      </c>
      <c r="Y378" s="281">
        <v>4574.3999999999996</v>
      </c>
      <c r="Z378" s="281" t="s">
        <v>135</v>
      </c>
      <c r="AA378" s="281" t="s">
        <v>80</v>
      </c>
      <c r="AB378" s="19">
        <v>7624</v>
      </c>
      <c r="AC378" s="273" t="s">
        <v>204</v>
      </c>
      <c r="AD378" s="296" t="s">
        <v>80</v>
      </c>
      <c r="AE378" s="296">
        <f>V378+Y378</f>
        <v>30496</v>
      </c>
      <c r="AF378" s="273" t="s">
        <v>80</v>
      </c>
      <c r="AG378" s="273" t="s">
        <v>34</v>
      </c>
      <c r="AH378" s="280" t="s">
        <v>229</v>
      </c>
      <c r="AI378" s="229" t="s">
        <v>213</v>
      </c>
      <c r="AJ378" s="273"/>
    </row>
    <row r="379" spans="2:36" s="38" customFormat="1" ht="86.1" customHeight="1" x14ac:dyDescent="0.3">
      <c r="B379" s="272"/>
      <c r="C379" s="272"/>
      <c r="D379" s="272"/>
      <c r="E379" s="269"/>
      <c r="F379" s="269"/>
      <c r="G379" s="269"/>
      <c r="H379" s="272"/>
      <c r="I379" s="272"/>
      <c r="J379" s="11" t="s">
        <v>163</v>
      </c>
      <c r="K379" s="7" t="s">
        <v>164</v>
      </c>
      <c r="L379" s="7" t="s">
        <v>106</v>
      </c>
      <c r="M379" s="7">
        <v>1</v>
      </c>
      <c r="N379" s="273"/>
      <c r="O379" s="272"/>
      <c r="P379" s="272"/>
      <c r="Q379" s="272"/>
      <c r="R379" s="297"/>
      <c r="S379" s="297"/>
      <c r="T379" s="283"/>
      <c r="U379" s="283"/>
      <c r="V379" s="257"/>
      <c r="W379" s="281"/>
      <c r="X379" s="281"/>
      <c r="Y379" s="281"/>
      <c r="Z379" s="281"/>
      <c r="AA379" s="281"/>
      <c r="AB379" s="257"/>
      <c r="AC379" s="273"/>
      <c r="AD379" s="296"/>
      <c r="AE379" s="296"/>
      <c r="AF379" s="272"/>
      <c r="AG379" s="273"/>
      <c r="AH379" s="230"/>
      <c r="AI379" s="230"/>
      <c r="AJ379" s="272"/>
    </row>
    <row r="380" spans="2:36" s="38" customFormat="1" ht="59.1" customHeight="1" x14ac:dyDescent="0.3">
      <c r="B380" s="272"/>
      <c r="C380" s="272"/>
      <c r="D380" s="272"/>
      <c r="E380" s="269"/>
      <c r="F380" s="269"/>
      <c r="G380" s="269"/>
      <c r="H380" s="272"/>
      <c r="I380" s="272"/>
      <c r="J380" s="11" t="s">
        <v>179</v>
      </c>
      <c r="K380" s="7" t="s">
        <v>180</v>
      </c>
      <c r="L380" s="7" t="s">
        <v>106</v>
      </c>
      <c r="M380" s="71" t="s">
        <v>609</v>
      </c>
      <c r="N380" s="273"/>
      <c r="O380" s="272"/>
      <c r="P380" s="272"/>
      <c r="Q380" s="272"/>
      <c r="R380" s="297"/>
      <c r="S380" s="297"/>
      <c r="T380" s="283"/>
      <c r="U380" s="283"/>
      <c r="V380" s="258"/>
      <c r="W380" s="281"/>
      <c r="X380" s="281"/>
      <c r="Y380" s="281"/>
      <c r="Z380" s="281"/>
      <c r="AA380" s="281"/>
      <c r="AB380" s="258"/>
      <c r="AC380" s="273"/>
      <c r="AD380" s="296"/>
      <c r="AE380" s="296"/>
      <c r="AF380" s="272"/>
      <c r="AG380" s="273"/>
      <c r="AH380" s="231"/>
      <c r="AI380" s="231"/>
      <c r="AJ380" s="272"/>
    </row>
    <row r="381" spans="2:36" s="38" customFormat="1" ht="132" customHeight="1" x14ac:dyDescent="0.3">
      <c r="B381" s="272" t="s">
        <v>402</v>
      </c>
      <c r="C381" s="272" t="s">
        <v>512</v>
      </c>
      <c r="D381" s="272" t="s">
        <v>158</v>
      </c>
      <c r="E381" s="269" t="s">
        <v>68</v>
      </c>
      <c r="F381" s="269" t="s">
        <v>186</v>
      </c>
      <c r="G381" s="269" t="s">
        <v>202</v>
      </c>
      <c r="H381" s="272" t="s">
        <v>71</v>
      </c>
      <c r="I381" s="272" t="s">
        <v>80</v>
      </c>
      <c r="J381" s="11" t="s">
        <v>263</v>
      </c>
      <c r="K381" s="7" t="s">
        <v>159</v>
      </c>
      <c r="L381" s="7" t="s">
        <v>116</v>
      </c>
      <c r="M381" s="7">
        <v>40</v>
      </c>
      <c r="N381" s="273" t="s">
        <v>160</v>
      </c>
      <c r="O381" s="272" t="s">
        <v>399</v>
      </c>
      <c r="P381" s="272" t="s">
        <v>76</v>
      </c>
      <c r="Q381" s="272" t="s">
        <v>77</v>
      </c>
      <c r="R381" s="297" t="s">
        <v>78</v>
      </c>
      <c r="S381" s="297" t="s">
        <v>161</v>
      </c>
      <c r="T381" s="283">
        <f>V381+Y381</f>
        <v>108000</v>
      </c>
      <c r="U381" s="283">
        <f>T381/M382</f>
        <v>54000</v>
      </c>
      <c r="V381" s="256">
        <v>91800</v>
      </c>
      <c r="W381" s="281" t="s">
        <v>80</v>
      </c>
      <c r="X381" s="281" t="s">
        <v>80</v>
      </c>
      <c r="Y381" s="281">
        <v>16200</v>
      </c>
      <c r="Z381" s="281" t="s">
        <v>135</v>
      </c>
      <c r="AA381" s="281" t="s">
        <v>80</v>
      </c>
      <c r="AB381" s="281">
        <v>27000</v>
      </c>
      <c r="AC381" s="273" t="s">
        <v>204</v>
      </c>
      <c r="AD381" s="296" t="s">
        <v>80</v>
      </c>
      <c r="AE381" s="296">
        <f>V381+Y381</f>
        <v>108000</v>
      </c>
      <c r="AF381" s="273" t="s">
        <v>80</v>
      </c>
      <c r="AG381" s="273" t="s">
        <v>34</v>
      </c>
      <c r="AH381" s="273" t="s">
        <v>229</v>
      </c>
      <c r="AI381" s="273" t="s">
        <v>213</v>
      </c>
      <c r="AJ381" s="273"/>
    </row>
    <row r="382" spans="2:36" s="38" customFormat="1" ht="86.1" customHeight="1" x14ac:dyDescent="0.3">
      <c r="B382" s="272"/>
      <c r="C382" s="272"/>
      <c r="D382" s="272"/>
      <c r="E382" s="269"/>
      <c r="F382" s="269"/>
      <c r="G382" s="269"/>
      <c r="H382" s="272"/>
      <c r="I382" s="272"/>
      <c r="J382" s="11" t="s">
        <v>163</v>
      </c>
      <c r="K382" s="7" t="s">
        <v>164</v>
      </c>
      <c r="L382" s="7" t="s">
        <v>106</v>
      </c>
      <c r="M382" s="7">
        <v>2</v>
      </c>
      <c r="N382" s="273"/>
      <c r="O382" s="272"/>
      <c r="P382" s="272"/>
      <c r="Q382" s="272"/>
      <c r="R382" s="297"/>
      <c r="S382" s="297"/>
      <c r="T382" s="283"/>
      <c r="U382" s="283"/>
      <c r="V382" s="257"/>
      <c r="W382" s="281"/>
      <c r="X382" s="281"/>
      <c r="Y382" s="281"/>
      <c r="Z382" s="281"/>
      <c r="AA382" s="281"/>
      <c r="AB382" s="281"/>
      <c r="AC382" s="273"/>
      <c r="AD382" s="296"/>
      <c r="AE382" s="296"/>
      <c r="AF382" s="272"/>
      <c r="AG382" s="273"/>
      <c r="AH382" s="273"/>
      <c r="AI382" s="273"/>
      <c r="AJ382" s="272"/>
    </row>
    <row r="383" spans="2:36" s="38" customFormat="1" ht="59.1" customHeight="1" x14ac:dyDescent="0.3">
      <c r="B383" s="272"/>
      <c r="C383" s="272"/>
      <c r="D383" s="272"/>
      <c r="E383" s="269"/>
      <c r="F383" s="269"/>
      <c r="G383" s="269"/>
      <c r="H383" s="272"/>
      <c r="I383" s="272"/>
      <c r="J383" s="11" t="s">
        <v>179</v>
      </c>
      <c r="K383" s="7" t="s">
        <v>180</v>
      </c>
      <c r="L383" s="7" t="s">
        <v>106</v>
      </c>
      <c r="M383" s="71">
        <v>80</v>
      </c>
      <c r="N383" s="273"/>
      <c r="O383" s="272"/>
      <c r="P383" s="272"/>
      <c r="Q383" s="272"/>
      <c r="R383" s="297"/>
      <c r="S383" s="297"/>
      <c r="T383" s="283"/>
      <c r="U383" s="283"/>
      <c r="V383" s="258"/>
      <c r="W383" s="281"/>
      <c r="X383" s="281"/>
      <c r="Y383" s="281"/>
      <c r="Z383" s="281"/>
      <c r="AA383" s="281"/>
      <c r="AB383" s="281"/>
      <c r="AC383" s="273"/>
      <c r="AD383" s="296"/>
      <c r="AE383" s="296"/>
      <c r="AF383" s="272"/>
      <c r="AG383" s="273"/>
      <c r="AH383" s="273"/>
      <c r="AI383" s="273"/>
      <c r="AJ383" s="272"/>
    </row>
    <row r="384" spans="2:36" s="38" customFormat="1" ht="89.1" customHeight="1" x14ac:dyDescent="0.3">
      <c r="B384" s="272" t="s">
        <v>403</v>
      </c>
      <c r="C384" s="272" t="s">
        <v>404</v>
      </c>
      <c r="D384" s="272" t="s">
        <v>158</v>
      </c>
      <c r="E384" s="269" t="s">
        <v>68</v>
      </c>
      <c r="F384" s="269" t="s">
        <v>186</v>
      </c>
      <c r="G384" s="269" t="s">
        <v>202</v>
      </c>
      <c r="H384" s="272" t="s">
        <v>71</v>
      </c>
      <c r="I384" s="272" t="s">
        <v>80</v>
      </c>
      <c r="J384" s="28" t="s">
        <v>263</v>
      </c>
      <c r="K384" s="14" t="s">
        <v>159</v>
      </c>
      <c r="L384" s="14" t="s">
        <v>116</v>
      </c>
      <c r="M384" s="14">
        <v>40</v>
      </c>
      <c r="N384" s="273" t="s">
        <v>160</v>
      </c>
      <c r="O384" s="272" t="s">
        <v>399</v>
      </c>
      <c r="P384" s="272" t="s">
        <v>76</v>
      </c>
      <c r="Q384" s="272" t="s">
        <v>77</v>
      </c>
      <c r="R384" s="297" t="s">
        <v>78</v>
      </c>
      <c r="S384" s="297" t="s">
        <v>161</v>
      </c>
      <c r="T384" s="283">
        <f>V384+Y384</f>
        <v>184000</v>
      </c>
      <c r="U384" s="283">
        <f>T384/M385</f>
        <v>92000</v>
      </c>
      <c r="V384" s="256">
        <v>156400</v>
      </c>
      <c r="W384" s="281" t="s">
        <v>80</v>
      </c>
      <c r="X384" s="281" t="s">
        <v>80</v>
      </c>
      <c r="Y384" s="281">
        <v>27600</v>
      </c>
      <c r="Z384" s="281" t="s">
        <v>135</v>
      </c>
      <c r="AA384" s="281" t="s">
        <v>80</v>
      </c>
      <c r="AB384" s="281">
        <v>46000</v>
      </c>
      <c r="AC384" s="273" t="s">
        <v>204</v>
      </c>
      <c r="AD384" s="296" t="s">
        <v>80</v>
      </c>
      <c r="AE384" s="296">
        <f>V384+Y384</f>
        <v>184000</v>
      </c>
      <c r="AF384" s="273" t="s">
        <v>80</v>
      </c>
      <c r="AG384" s="273" t="s">
        <v>34</v>
      </c>
      <c r="AH384" s="273" t="s">
        <v>212</v>
      </c>
      <c r="AI384" s="273" t="s">
        <v>231</v>
      </c>
      <c r="AJ384" s="273"/>
    </row>
    <row r="385" spans="2:36" s="38" customFormat="1" ht="86.1" customHeight="1" x14ac:dyDescent="0.3">
      <c r="B385" s="272"/>
      <c r="C385" s="272"/>
      <c r="D385" s="272"/>
      <c r="E385" s="269"/>
      <c r="F385" s="269"/>
      <c r="G385" s="269"/>
      <c r="H385" s="272"/>
      <c r="I385" s="272"/>
      <c r="J385" s="11" t="s">
        <v>163</v>
      </c>
      <c r="K385" s="7" t="s">
        <v>164</v>
      </c>
      <c r="L385" s="7" t="s">
        <v>106</v>
      </c>
      <c r="M385" s="7">
        <v>2</v>
      </c>
      <c r="N385" s="273"/>
      <c r="O385" s="272"/>
      <c r="P385" s="272"/>
      <c r="Q385" s="272"/>
      <c r="R385" s="297"/>
      <c r="S385" s="297"/>
      <c r="T385" s="283"/>
      <c r="U385" s="283"/>
      <c r="V385" s="257"/>
      <c r="W385" s="281"/>
      <c r="X385" s="281"/>
      <c r="Y385" s="281"/>
      <c r="Z385" s="281"/>
      <c r="AA385" s="281"/>
      <c r="AB385" s="281"/>
      <c r="AC385" s="273"/>
      <c r="AD385" s="296"/>
      <c r="AE385" s="296"/>
      <c r="AF385" s="272"/>
      <c r="AG385" s="273"/>
      <c r="AH385" s="273"/>
      <c r="AI385" s="273"/>
      <c r="AJ385" s="272"/>
    </row>
    <row r="386" spans="2:36" s="38" customFormat="1" ht="88.5" customHeight="1" x14ac:dyDescent="0.3">
      <c r="B386" s="272"/>
      <c r="C386" s="272"/>
      <c r="D386" s="272"/>
      <c r="E386" s="269"/>
      <c r="F386" s="269"/>
      <c r="G386" s="269"/>
      <c r="H386" s="272"/>
      <c r="I386" s="272"/>
      <c r="J386" s="11" t="s">
        <v>179</v>
      </c>
      <c r="K386" s="7" t="s">
        <v>180</v>
      </c>
      <c r="L386" s="7" t="s">
        <v>106</v>
      </c>
      <c r="M386" s="71">
        <v>90</v>
      </c>
      <c r="N386" s="273"/>
      <c r="O386" s="272"/>
      <c r="P386" s="272"/>
      <c r="Q386" s="272"/>
      <c r="R386" s="297"/>
      <c r="S386" s="297"/>
      <c r="T386" s="283"/>
      <c r="U386" s="283"/>
      <c r="V386" s="258"/>
      <c r="W386" s="281"/>
      <c r="X386" s="281"/>
      <c r="Y386" s="281"/>
      <c r="Z386" s="281"/>
      <c r="AA386" s="281"/>
      <c r="AB386" s="281"/>
      <c r="AC386" s="273"/>
      <c r="AD386" s="296"/>
      <c r="AE386" s="296"/>
      <c r="AF386" s="272"/>
      <c r="AG386" s="273"/>
      <c r="AH386" s="273"/>
      <c r="AI386" s="273"/>
      <c r="AJ386" s="272"/>
    </row>
    <row r="387" spans="2:36" s="38" customFormat="1" ht="89.1" customHeight="1" x14ac:dyDescent="0.3">
      <c r="B387" s="272" t="s">
        <v>405</v>
      </c>
      <c r="C387" s="272" t="s">
        <v>406</v>
      </c>
      <c r="D387" s="272" t="s">
        <v>158</v>
      </c>
      <c r="E387" s="269" t="s">
        <v>68</v>
      </c>
      <c r="F387" s="269" t="s">
        <v>186</v>
      </c>
      <c r="G387" s="269" t="s">
        <v>202</v>
      </c>
      <c r="H387" s="272" t="s">
        <v>71</v>
      </c>
      <c r="I387" s="272" t="s">
        <v>80</v>
      </c>
      <c r="J387" s="28" t="s">
        <v>263</v>
      </c>
      <c r="K387" s="14" t="s">
        <v>159</v>
      </c>
      <c r="L387" s="14" t="s">
        <v>116</v>
      </c>
      <c r="M387" s="14">
        <v>40</v>
      </c>
      <c r="N387" s="273" t="s">
        <v>160</v>
      </c>
      <c r="O387" s="272" t="s">
        <v>399</v>
      </c>
      <c r="P387" s="272" t="s">
        <v>76</v>
      </c>
      <c r="Q387" s="272" t="s">
        <v>77</v>
      </c>
      <c r="R387" s="297" t="s">
        <v>78</v>
      </c>
      <c r="S387" s="297" t="s">
        <v>161</v>
      </c>
      <c r="T387" s="283">
        <f>V387+Y387</f>
        <v>40000</v>
      </c>
      <c r="U387" s="283">
        <f>T387/M388</f>
        <v>40000</v>
      </c>
      <c r="V387" s="256">
        <v>34000</v>
      </c>
      <c r="W387" s="281" t="s">
        <v>80</v>
      </c>
      <c r="X387" s="281" t="s">
        <v>80</v>
      </c>
      <c r="Y387" s="281">
        <v>6000</v>
      </c>
      <c r="Z387" s="281" t="s">
        <v>135</v>
      </c>
      <c r="AA387" s="281" t="s">
        <v>80</v>
      </c>
      <c r="AB387" s="281">
        <v>10000</v>
      </c>
      <c r="AC387" s="273" t="s">
        <v>204</v>
      </c>
      <c r="AD387" s="296" t="s">
        <v>80</v>
      </c>
      <c r="AE387" s="296">
        <f>V387+Y387</f>
        <v>40000</v>
      </c>
      <c r="AF387" s="273" t="s">
        <v>80</v>
      </c>
      <c r="AG387" s="273" t="s">
        <v>34</v>
      </c>
      <c r="AH387" s="273" t="s">
        <v>213</v>
      </c>
      <c r="AI387" s="273" t="s">
        <v>215</v>
      </c>
      <c r="AJ387" s="273"/>
    </row>
    <row r="388" spans="2:36" s="38" customFormat="1" ht="86.1" customHeight="1" x14ac:dyDescent="0.3">
      <c r="B388" s="272"/>
      <c r="C388" s="272"/>
      <c r="D388" s="272"/>
      <c r="E388" s="269"/>
      <c r="F388" s="269"/>
      <c r="G388" s="269"/>
      <c r="H388" s="272"/>
      <c r="I388" s="272"/>
      <c r="J388" s="11" t="s">
        <v>163</v>
      </c>
      <c r="K388" s="7" t="s">
        <v>164</v>
      </c>
      <c r="L388" s="7" t="s">
        <v>106</v>
      </c>
      <c r="M388" s="7">
        <v>1</v>
      </c>
      <c r="N388" s="273"/>
      <c r="O388" s="272"/>
      <c r="P388" s="272"/>
      <c r="Q388" s="272"/>
      <c r="R388" s="297"/>
      <c r="S388" s="297"/>
      <c r="T388" s="283"/>
      <c r="U388" s="283"/>
      <c r="V388" s="257"/>
      <c r="W388" s="281"/>
      <c r="X388" s="281"/>
      <c r="Y388" s="281"/>
      <c r="Z388" s="281"/>
      <c r="AA388" s="281"/>
      <c r="AB388" s="281"/>
      <c r="AC388" s="273"/>
      <c r="AD388" s="296"/>
      <c r="AE388" s="296"/>
      <c r="AF388" s="272"/>
      <c r="AG388" s="273"/>
      <c r="AH388" s="273"/>
      <c r="AI388" s="273"/>
      <c r="AJ388" s="272"/>
    </row>
    <row r="389" spans="2:36" s="38" customFormat="1" ht="88.5" customHeight="1" x14ac:dyDescent="0.3">
      <c r="B389" s="272"/>
      <c r="C389" s="272"/>
      <c r="D389" s="272"/>
      <c r="E389" s="269"/>
      <c r="F389" s="269"/>
      <c r="G389" s="269"/>
      <c r="H389" s="272"/>
      <c r="I389" s="272"/>
      <c r="J389" s="11" t="s">
        <v>179</v>
      </c>
      <c r="K389" s="7" t="s">
        <v>180</v>
      </c>
      <c r="L389" s="7" t="s">
        <v>106</v>
      </c>
      <c r="M389" s="71">
        <v>50</v>
      </c>
      <c r="N389" s="273"/>
      <c r="O389" s="272"/>
      <c r="P389" s="272"/>
      <c r="Q389" s="272"/>
      <c r="R389" s="297"/>
      <c r="S389" s="297"/>
      <c r="T389" s="283"/>
      <c r="U389" s="283"/>
      <c r="V389" s="258"/>
      <c r="W389" s="281"/>
      <c r="X389" s="281"/>
      <c r="Y389" s="281"/>
      <c r="Z389" s="281"/>
      <c r="AA389" s="281"/>
      <c r="AB389" s="281"/>
      <c r="AC389" s="273"/>
      <c r="AD389" s="296"/>
      <c r="AE389" s="296"/>
      <c r="AF389" s="272"/>
      <c r="AG389" s="273"/>
      <c r="AH389" s="273"/>
      <c r="AI389" s="273"/>
      <c r="AJ389" s="272"/>
    </row>
    <row r="390" spans="2:36" s="38" customFormat="1" ht="89.1" customHeight="1" x14ac:dyDescent="0.3">
      <c r="B390" s="272" t="s">
        <v>407</v>
      </c>
      <c r="C390" s="272" t="s">
        <v>408</v>
      </c>
      <c r="D390" s="272" t="s">
        <v>158</v>
      </c>
      <c r="E390" s="269" t="s">
        <v>68</v>
      </c>
      <c r="F390" s="269" t="s">
        <v>186</v>
      </c>
      <c r="G390" s="269" t="s">
        <v>202</v>
      </c>
      <c r="H390" s="272" t="s">
        <v>71</v>
      </c>
      <c r="I390" s="272" t="s">
        <v>80</v>
      </c>
      <c r="J390" s="28" t="s">
        <v>263</v>
      </c>
      <c r="K390" s="14" t="s">
        <v>159</v>
      </c>
      <c r="L390" s="14" t="s">
        <v>116</v>
      </c>
      <c r="M390" s="14">
        <v>40</v>
      </c>
      <c r="N390" s="273" t="s">
        <v>160</v>
      </c>
      <c r="O390" s="272" t="s">
        <v>399</v>
      </c>
      <c r="P390" s="272" t="s">
        <v>76</v>
      </c>
      <c r="Q390" s="272" t="s">
        <v>77</v>
      </c>
      <c r="R390" s="297" t="s">
        <v>78</v>
      </c>
      <c r="S390" s="297" t="s">
        <v>161</v>
      </c>
      <c r="T390" s="283">
        <f>V390+Y390</f>
        <v>72000</v>
      </c>
      <c r="U390" s="283">
        <f>T390/M391</f>
        <v>36000</v>
      </c>
      <c r="V390" s="256">
        <v>61200</v>
      </c>
      <c r="W390" s="281" t="s">
        <v>80</v>
      </c>
      <c r="X390" s="281" t="s">
        <v>80</v>
      </c>
      <c r="Y390" s="281">
        <v>10800</v>
      </c>
      <c r="Z390" s="281" t="s">
        <v>135</v>
      </c>
      <c r="AA390" s="281" t="s">
        <v>80</v>
      </c>
      <c r="AB390" s="281">
        <v>18000</v>
      </c>
      <c r="AC390" s="273" t="s">
        <v>204</v>
      </c>
      <c r="AD390" s="296" t="s">
        <v>80</v>
      </c>
      <c r="AE390" s="296">
        <f>V390+Y390</f>
        <v>72000</v>
      </c>
      <c r="AF390" s="273" t="s">
        <v>80</v>
      </c>
      <c r="AG390" s="273" t="s">
        <v>34</v>
      </c>
      <c r="AH390" s="273" t="s">
        <v>215</v>
      </c>
      <c r="AI390" s="273" t="s">
        <v>234</v>
      </c>
      <c r="AJ390" s="273"/>
    </row>
    <row r="391" spans="2:36" s="38" customFormat="1" ht="86.1" customHeight="1" x14ac:dyDescent="0.3">
      <c r="B391" s="272"/>
      <c r="C391" s="272"/>
      <c r="D391" s="272"/>
      <c r="E391" s="269"/>
      <c r="F391" s="269"/>
      <c r="G391" s="269"/>
      <c r="H391" s="272"/>
      <c r="I391" s="272"/>
      <c r="J391" s="11" t="s">
        <v>163</v>
      </c>
      <c r="K391" s="7" t="s">
        <v>164</v>
      </c>
      <c r="L391" s="7" t="s">
        <v>106</v>
      </c>
      <c r="M391" s="7">
        <v>2</v>
      </c>
      <c r="N391" s="273"/>
      <c r="O391" s="272"/>
      <c r="P391" s="272"/>
      <c r="Q391" s="272"/>
      <c r="R391" s="297"/>
      <c r="S391" s="297"/>
      <c r="T391" s="283"/>
      <c r="U391" s="283"/>
      <c r="V391" s="257"/>
      <c r="W391" s="281"/>
      <c r="X391" s="281"/>
      <c r="Y391" s="281"/>
      <c r="Z391" s="281"/>
      <c r="AA391" s="281"/>
      <c r="AB391" s="281"/>
      <c r="AC391" s="273"/>
      <c r="AD391" s="296"/>
      <c r="AE391" s="296"/>
      <c r="AF391" s="272"/>
      <c r="AG391" s="273"/>
      <c r="AH391" s="273"/>
      <c r="AI391" s="273"/>
      <c r="AJ391" s="272"/>
    </row>
    <row r="392" spans="2:36" s="38" customFormat="1" ht="88.5" customHeight="1" x14ac:dyDescent="0.3">
      <c r="B392" s="272"/>
      <c r="C392" s="272"/>
      <c r="D392" s="272"/>
      <c r="E392" s="269"/>
      <c r="F392" s="269"/>
      <c r="G392" s="269"/>
      <c r="H392" s="272"/>
      <c r="I392" s="272"/>
      <c r="J392" s="11" t="s">
        <v>179</v>
      </c>
      <c r="K392" s="7" t="s">
        <v>180</v>
      </c>
      <c r="L392" s="7" t="s">
        <v>106</v>
      </c>
      <c r="M392" s="71">
        <v>40</v>
      </c>
      <c r="N392" s="273"/>
      <c r="O392" s="272"/>
      <c r="P392" s="272"/>
      <c r="Q392" s="272"/>
      <c r="R392" s="297"/>
      <c r="S392" s="297"/>
      <c r="T392" s="283"/>
      <c r="U392" s="283"/>
      <c r="V392" s="258"/>
      <c r="W392" s="281"/>
      <c r="X392" s="281"/>
      <c r="Y392" s="281"/>
      <c r="Z392" s="281"/>
      <c r="AA392" s="281"/>
      <c r="AB392" s="281"/>
      <c r="AC392" s="273"/>
      <c r="AD392" s="296"/>
      <c r="AE392" s="296"/>
      <c r="AF392" s="272"/>
      <c r="AG392" s="273"/>
      <c r="AH392" s="273"/>
      <c r="AI392" s="273"/>
      <c r="AJ392" s="272"/>
    </row>
    <row r="393" spans="2:36" ht="52.2" customHeight="1" x14ac:dyDescent="0.3">
      <c r="B393" s="272" t="s">
        <v>409</v>
      </c>
      <c r="C393" s="272" t="s">
        <v>410</v>
      </c>
      <c r="D393" s="272" t="s">
        <v>67</v>
      </c>
      <c r="E393" s="269" t="s">
        <v>68</v>
      </c>
      <c r="F393" s="269" t="s">
        <v>184</v>
      </c>
      <c r="G393" s="269" t="s">
        <v>70</v>
      </c>
      <c r="H393" s="272" t="s">
        <v>71</v>
      </c>
      <c r="I393" s="272" t="s">
        <v>80</v>
      </c>
      <c r="J393" s="11" t="s">
        <v>165</v>
      </c>
      <c r="K393" s="7" t="s">
        <v>166</v>
      </c>
      <c r="L393" s="7" t="s">
        <v>167</v>
      </c>
      <c r="M393" s="7">
        <v>3.65</v>
      </c>
      <c r="N393" s="273" t="s">
        <v>160</v>
      </c>
      <c r="O393" s="272" t="s">
        <v>348</v>
      </c>
      <c r="P393" s="272" t="s">
        <v>76</v>
      </c>
      <c r="Q393" s="272" t="s">
        <v>77</v>
      </c>
      <c r="R393" s="297" t="s">
        <v>78</v>
      </c>
      <c r="S393" s="297" t="s">
        <v>161</v>
      </c>
      <c r="T393" s="283">
        <f>V393+Y393</f>
        <v>277504</v>
      </c>
      <c r="U393" s="283">
        <f>T393/M394</f>
        <v>138752</v>
      </c>
      <c r="V393" s="281">
        <v>235878.39999999999</v>
      </c>
      <c r="W393" s="281" t="s">
        <v>80</v>
      </c>
      <c r="X393" s="281" t="s">
        <v>80</v>
      </c>
      <c r="Y393" s="281">
        <v>41625.599999999999</v>
      </c>
      <c r="Z393" s="281" t="s">
        <v>80</v>
      </c>
      <c r="AA393" s="281" t="s">
        <v>80</v>
      </c>
      <c r="AB393" s="281">
        <v>69376</v>
      </c>
      <c r="AC393" s="273" t="s">
        <v>81</v>
      </c>
      <c r="AD393" s="296" t="s">
        <v>80</v>
      </c>
      <c r="AE393" s="296">
        <f>V393+Y393</f>
        <v>277504</v>
      </c>
      <c r="AF393" s="273" t="s">
        <v>80</v>
      </c>
      <c r="AG393" s="273" t="s">
        <v>34</v>
      </c>
      <c r="AH393" s="273" t="s">
        <v>302</v>
      </c>
      <c r="AI393" s="273" t="s">
        <v>306</v>
      </c>
      <c r="AJ393" s="273"/>
    </row>
    <row r="394" spans="2:36" ht="55.2" x14ac:dyDescent="0.3">
      <c r="B394" s="272"/>
      <c r="C394" s="272"/>
      <c r="D394" s="272"/>
      <c r="E394" s="269"/>
      <c r="F394" s="269"/>
      <c r="G394" s="269"/>
      <c r="H394" s="272"/>
      <c r="I394" s="272"/>
      <c r="J394" s="11" t="s">
        <v>168</v>
      </c>
      <c r="K394" s="7" t="s">
        <v>169</v>
      </c>
      <c r="L394" s="7" t="s">
        <v>106</v>
      </c>
      <c r="M394" s="7">
        <v>2</v>
      </c>
      <c r="N394" s="273"/>
      <c r="O394" s="272"/>
      <c r="P394" s="272"/>
      <c r="Q394" s="272"/>
      <c r="R394" s="297"/>
      <c r="S394" s="297"/>
      <c r="T394" s="283"/>
      <c r="U394" s="283"/>
      <c r="V394" s="281"/>
      <c r="W394" s="281"/>
      <c r="X394" s="281"/>
      <c r="Y394" s="281"/>
      <c r="Z394" s="281"/>
      <c r="AA394" s="281"/>
      <c r="AB394" s="281"/>
      <c r="AC394" s="273"/>
      <c r="AD394" s="296"/>
      <c r="AE394" s="296"/>
      <c r="AF394" s="272"/>
      <c r="AG394" s="273"/>
      <c r="AH394" s="273"/>
      <c r="AI394" s="273"/>
      <c r="AJ394" s="272"/>
    </row>
    <row r="395" spans="2:36" ht="41.4" x14ac:dyDescent="0.3">
      <c r="B395" s="272"/>
      <c r="C395" s="272"/>
      <c r="D395" s="272"/>
      <c r="E395" s="269"/>
      <c r="F395" s="269"/>
      <c r="G395" s="269"/>
      <c r="H395" s="272"/>
      <c r="I395" s="272"/>
      <c r="J395" s="11" t="s">
        <v>264</v>
      </c>
      <c r="K395" s="7" t="s">
        <v>170</v>
      </c>
      <c r="L395" s="7" t="s">
        <v>171</v>
      </c>
      <c r="M395" s="7">
        <v>2</v>
      </c>
      <c r="N395" s="273"/>
      <c r="O395" s="272"/>
      <c r="P395" s="272"/>
      <c r="Q395" s="272"/>
      <c r="R395" s="297"/>
      <c r="S395" s="297"/>
      <c r="T395" s="283"/>
      <c r="U395" s="283"/>
      <c r="V395" s="281"/>
      <c r="W395" s="281"/>
      <c r="X395" s="281"/>
      <c r="Y395" s="281"/>
      <c r="Z395" s="281"/>
      <c r="AA395" s="281"/>
      <c r="AB395" s="281"/>
      <c r="AC395" s="273"/>
      <c r="AD395" s="296"/>
      <c r="AE395" s="296"/>
      <c r="AF395" s="272"/>
      <c r="AG395" s="273"/>
      <c r="AH395" s="273"/>
      <c r="AI395" s="273"/>
      <c r="AJ395" s="272"/>
    </row>
    <row r="396" spans="2:36" ht="173.1" customHeight="1" x14ac:dyDescent="0.3">
      <c r="B396" s="272"/>
      <c r="C396" s="272"/>
      <c r="D396" s="272"/>
      <c r="E396" s="269"/>
      <c r="F396" s="269"/>
      <c r="G396" s="269"/>
      <c r="H396" s="272"/>
      <c r="I396" s="272"/>
      <c r="J396" s="11" t="s">
        <v>172</v>
      </c>
      <c r="K396" s="7" t="s">
        <v>173</v>
      </c>
      <c r="L396" s="7" t="s">
        <v>171</v>
      </c>
      <c r="M396" s="71">
        <v>2</v>
      </c>
      <c r="N396" s="273"/>
      <c r="O396" s="272"/>
      <c r="P396" s="272"/>
      <c r="Q396" s="272"/>
      <c r="R396" s="297"/>
      <c r="S396" s="297"/>
      <c r="T396" s="283"/>
      <c r="U396" s="283"/>
      <c r="V396" s="281"/>
      <c r="W396" s="281"/>
      <c r="X396" s="281"/>
      <c r="Y396" s="281"/>
      <c r="Z396" s="281"/>
      <c r="AA396" s="281"/>
      <c r="AB396" s="281"/>
      <c r="AC396" s="273"/>
      <c r="AD396" s="296"/>
      <c r="AE396" s="296"/>
      <c r="AF396" s="272"/>
      <c r="AG396" s="273"/>
      <c r="AH396" s="273"/>
      <c r="AI396" s="273"/>
      <c r="AJ396" s="272"/>
    </row>
    <row r="397" spans="2:36" s="38" customFormat="1" ht="89.1" customHeight="1" x14ac:dyDescent="0.3">
      <c r="B397" s="272" t="s">
        <v>412</v>
      </c>
      <c r="C397" s="272" t="s">
        <v>413</v>
      </c>
      <c r="D397" s="272" t="s">
        <v>158</v>
      </c>
      <c r="E397" s="269" t="s">
        <v>68</v>
      </c>
      <c r="F397" s="269" t="s">
        <v>186</v>
      </c>
      <c r="G397" s="269" t="s">
        <v>202</v>
      </c>
      <c r="H397" s="272" t="s">
        <v>71</v>
      </c>
      <c r="I397" s="272" t="s">
        <v>80</v>
      </c>
      <c r="J397" s="28" t="s">
        <v>263</v>
      </c>
      <c r="K397" s="14" t="s">
        <v>159</v>
      </c>
      <c r="L397" s="14" t="s">
        <v>116</v>
      </c>
      <c r="M397" s="14">
        <v>40</v>
      </c>
      <c r="N397" s="273" t="s">
        <v>160</v>
      </c>
      <c r="O397" s="272" t="s">
        <v>399</v>
      </c>
      <c r="P397" s="272" t="s">
        <v>76</v>
      </c>
      <c r="Q397" s="272" t="s">
        <v>77</v>
      </c>
      <c r="R397" s="297" t="s">
        <v>78</v>
      </c>
      <c r="S397" s="297" t="s">
        <v>161</v>
      </c>
      <c r="T397" s="283">
        <f>V397+Y397</f>
        <v>144000</v>
      </c>
      <c r="U397" s="283">
        <f>T397/M398</f>
        <v>72000</v>
      </c>
      <c r="V397" s="256">
        <v>122400</v>
      </c>
      <c r="W397" s="281" t="s">
        <v>80</v>
      </c>
      <c r="X397" s="281" t="s">
        <v>80</v>
      </c>
      <c r="Y397" s="281">
        <v>21600</v>
      </c>
      <c r="Z397" s="281" t="s">
        <v>135</v>
      </c>
      <c r="AA397" s="281" t="s">
        <v>80</v>
      </c>
      <c r="AB397" s="281">
        <v>36000</v>
      </c>
      <c r="AC397" s="273" t="s">
        <v>204</v>
      </c>
      <c r="AD397" s="296" t="s">
        <v>80</v>
      </c>
      <c r="AE397" s="296">
        <f>V397+Y397</f>
        <v>144000</v>
      </c>
      <c r="AF397" s="273" t="s">
        <v>80</v>
      </c>
      <c r="AG397" s="273" t="s">
        <v>34</v>
      </c>
      <c r="AH397" s="273" t="s">
        <v>350</v>
      </c>
      <c r="AI397" s="273" t="s">
        <v>302</v>
      </c>
      <c r="AJ397" s="273"/>
    </row>
    <row r="398" spans="2:36" s="38" customFormat="1" ht="86.1" customHeight="1" x14ac:dyDescent="0.3">
      <c r="B398" s="272"/>
      <c r="C398" s="272"/>
      <c r="D398" s="272"/>
      <c r="E398" s="269"/>
      <c r="F398" s="269"/>
      <c r="G398" s="269"/>
      <c r="H398" s="272"/>
      <c r="I398" s="272"/>
      <c r="J398" s="11" t="s">
        <v>163</v>
      </c>
      <c r="K398" s="7" t="s">
        <v>164</v>
      </c>
      <c r="L398" s="7" t="s">
        <v>106</v>
      </c>
      <c r="M398" s="7">
        <v>2</v>
      </c>
      <c r="N398" s="273"/>
      <c r="O398" s="272"/>
      <c r="P398" s="272"/>
      <c r="Q398" s="272"/>
      <c r="R398" s="297"/>
      <c r="S398" s="297"/>
      <c r="T398" s="283"/>
      <c r="U398" s="283"/>
      <c r="V398" s="257"/>
      <c r="W398" s="281"/>
      <c r="X398" s="281"/>
      <c r="Y398" s="281"/>
      <c r="Z398" s="281"/>
      <c r="AA398" s="281"/>
      <c r="AB398" s="281"/>
      <c r="AC398" s="273"/>
      <c r="AD398" s="296"/>
      <c r="AE398" s="296"/>
      <c r="AF398" s="272"/>
      <c r="AG398" s="273"/>
      <c r="AH398" s="273"/>
      <c r="AI398" s="273"/>
      <c r="AJ398" s="272"/>
    </row>
    <row r="399" spans="2:36" s="38" customFormat="1" ht="88.5" customHeight="1" x14ac:dyDescent="0.3">
      <c r="B399" s="272"/>
      <c r="C399" s="272"/>
      <c r="D399" s="272"/>
      <c r="E399" s="269"/>
      <c r="F399" s="269"/>
      <c r="G399" s="269"/>
      <c r="H399" s="272"/>
      <c r="I399" s="272"/>
      <c r="J399" s="11" t="s">
        <v>179</v>
      </c>
      <c r="K399" s="7" t="s">
        <v>180</v>
      </c>
      <c r="L399" s="7" t="s">
        <v>106</v>
      </c>
      <c r="M399" s="71">
        <v>25</v>
      </c>
      <c r="N399" s="273"/>
      <c r="O399" s="272"/>
      <c r="P399" s="272"/>
      <c r="Q399" s="272"/>
      <c r="R399" s="297"/>
      <c r="S399" s="297"/>
      <c r="T399" s="283"/>
      <c r="U399" s="283"/>
      <c r="V399" s="258"/>
      <c r="W399" s="281"/>
      <c r="X399" s="281"/>
      <c r="Y399" s="281"/>
      <c r="Z399" s="281"/>
      <c r="AA399" s="281"/>
      <c r="AB399" s="281"/>
      <c r="AC399" s="273"/>
      <c r="AD399" s="296"/>
      <c r="AE399" s="296"/>
      <c r="AF399" s="272"/>
      <c r="AG399" s="273"/>
      <c r="AH399" s="273"/>
      <c r="AI399" s="273"/>
      <c r="AJ399" s="272"/>
    </row>
    <row r="400" spans="2:36" s="38" customFormat="1" ht="132" customHeight="1" x14ac:dyDescent="0.3">
      <c r="B400" s="272" t="s">
        <v>1058</v>
      </c>
      <c r="C400" s="272" t="s">
        <v>512</v>
      </c>
      <c r="D400" s="272" t="s">
        <v>158</v>
      </c>
      <c r="E400" s="269" t="s">
        <v>68</v>
      </c>
      <c r="F400" s="269" t="s">
        <v>186</v>
      </c>
      <c r="G400" s="269" t="s">
        <v>202</v>
      </c>
      <c r="H400" s="272" t="s">
        <v>71</v>
      </c>
      <c r="I400" s="272" t="s">
        <v>80</v>
      </c>
      <c r="J400" s="11" t="s">
        <v>263</v>
      </c>
      <c r="K400" s="7" t="s">
        <v>159</v>
      </c>
      <c r="L400" s="7" t="s">
        <v>116</v>
      </c>
      <c r="M400" s="7">
        <v>40</v>
      </c>
      <c r="N400" s="273" t="s">
        <v>160</v>
      </c>
      <c r="O400" s="272" t="s">
        <v>399</v>
      </c>
      <c r="P400" s="272" t="s">
        <v>76</v>
      </c>
      <c r="Q400" s="272" t="s">
        <v>77</v>
      </c>
      <c r="R400" s="297" t="s">
        <v>78</v>
      </c>
      <c r="S400" s="297" t="s">
        <v>161</v>
      </c>
      <c r="T400" s="283">
        <f>V400+Y400</f>
        <v>54000.060000000005</v>
      </c>
      <c r="U400" s="283">
        <f>T400/M401</f>
        <v>54000.060000000005</v>
      </c>
      <c r="V400" s="256">
        <v>45900.05</v>
      </c>
      <c r="W400" s="281" t="s">
        <v>80</v>
      </c>
      <c r="X400" s="281" t="s">
        <v>80</v>
      </c>
      <c r="Y400" s="281">
        <v>8100.01</v>
      </c>
      <c r="Z400" s="281" t="s">
        <v>135</v>
      </c>
      <c r="AA400" s="281" t="s">
        <v>80</v>
      </c>
      <c r="AB400" s="281">
        <v>13500.01</v>
      </c>
      <c r="AC400" s="273" t="s">
        <v>204</v>
      </c>
      <c r="AD400" s="296" t="s">
        <v>80</v>
      </c>
      <c r="AE400" s="296">
        <f>V400+Y400</f>
        <v>54000.060000000005</v>
      </c>
      <c r="AF400" s="273" t="s">
        <v>80</v>
      </c>
      <c r="AG400" s="273" t="s">
        <v>34</v>
      </c>
      <c r="AH400" s="273" t="s">
        <v>309</v>
      </c>
      <c r="AI400" s="273" t="s">
        <v>288</v>
      </c>
      <c r="AJ400" s="273"/>
    </row>
    <row r="401" spans="2:36" s="38" customFormat="1" ht="86.1" customHeight="1" x14ac:dyDescent="0.3">
      <c r="B401" s="272"/>
      <c r="C401" s="272"/>
      <c r="D401" s="272"/>
      <c r="E401" s="269"/>
      <c r="F401" s="269"/>
      <c r="G401" s="269"/>
      <c r="H401" s="272"/>
      <c r="I401" s="272"/>
      <c r="J401" s="11" t="s">
        <v>163</v>
      </c>
      <c r="K401" s="7" t="s">
        <v>164</v>
      </c>
      <c r="L401" s="7" t="s">
        <v>106</v>
      </c>
      <c r="M401" s="7">
        <v>1</v>
      </c>
      <c r="N401" s="273"/>
      <c r="O401" s="272"/>
      <c r="P401" s="272"/>
      <c r="Q401" s="272"/>
      <c r="R401" s="297"/>
      <c r="S401" s="297"/>
      <c r="T401" s="283"/>
      <c r="U401" s="283"/>
      <c r="V401" s="257"/>
      <c r="W401" s="281"/>
      <c r="X401" s="281"/>
      <c r="Y401" s="281"/>
      <c r="Z401" s="281"/>
      <c r="AA401" s="281"/>
      <c r="AB401" s="281"/>
      <c r="AC401" s="273"/>
      <c r="AD401" s="296"/>
      <c r="AE401" s="296"/>
      <c r="AF401" s="272"/>
      <c r="AG401" s="273"/>
      <c r="AH401" s="273"/>
      <c r="AI401" s="273"/>
      <c r="AJ401" s="272"/>
    </row>
    <row r="402" spans="2:36" s="38" customFormat="1" ht="59.1" customHeight="1" x14ac:dyDescent="0.3">
      <c r="B402" s="272"/>
      <c r="C402" s="272"/>
      <c r="D402" s="272"/>
      <c r="E402" s="269"/>
      <c r="F402" s="269"/>
      <c r="G402" s="269"/>
      <c r="H402" s="272"/>
      <c r="I402" s="272"/>
      <c r="J402" s="11" t="s">
        <v>179</v>
      </c>
      <c r="K402" s="7" t="s">
        <v>180</v>
      </c>
      <c r="L402" s="7" t="s">
        <v>106</v>
      </c>
      <c r="M402" s="71">
        <v>40</v>
      </c>
      <c r="N402" s="273"/>
      <c r="O402" s="272"/>
      <c r="P402" s="272"/>
      <c r="Q402" s="272"/>
      <c r="R402" s="297"/>
      <c r="S402" s="297"/>
      <c r="T402" s="283"/>
      <c r="U402" s="283"/>
      <c r="V402" s="258"/>
      <c r="W402" s="281"/>
      <c r="X402" s="281"/>
      <c r="Y402" s="281"/>
      <c r="Z402" s="281"/>
      <c r="AA402" s="281"/>
      <c r="AB402" s="281"/>
      <c r="AC402" s="273"/>
      <c r="AD402" s="296"/>
      <c r="AE402" s="296"/>
      <c r="AF402" s="272"/>
      <c r="AG402" s="273"/>
      <c r="AH402" s="273"/>
      <c r="AI402" s="273"/>
      <c r="AJ402" s="272"/>
    </row>
    <row r="403" spans="2:36" ht="52.2" customHeight="1" x14ac:dyDescent="0.3">
      <c r="B403" s="272" t="s">
        <v>1237</v>
      </c>
      <c r="C403" s="272" t="s">
        <v>410</v>
      </c>
      <c r="D403" s="272" t="s">
        <v>67</v>
      </c>
      <c r="E403" s="269" t="s">
        <v>68</v>
      </c>
      <c r="F403" s="269" t="s">
        <v>184</v>
      </c>
      <c r="G403" s="269" t="s">
        <v>70</v>
      </c>
      <c r="H403" s="272" t="s">
        <v>71</v>
      </c>
      <c r="I403" s="272" t="s">
        <v>80</v>
      </c>
      <c r="J403" s="11" t="s">
        <v>165</v>
      </c>
      <c r="K403" s="7" t="s">
        <v>166</v>
      </c>
      <c r="L403" s="7" t="s">
        <v>167</v>
      </c>
      <c r="M403" s="7">
        <f>3.65/2</f>
        <v>1.825</v>
      </c>
      <c r="N403" s="273" t="s">
        <v>160</v>
      </c>
      <c r="O403" s="272" t="s">
        <v>348</v>
      </c>
      <c r="P403" s="272" t="s">
        <v>76</v>
      </c>
      <c r="Q403" s="272" t="s">
        <v>77</v>
      </c>
      <c r="R403" s="297" t="s">
        <v>78</v>
      </c>
      <c r="S403" s="297" t="s">
        <v>161</v>
      </c>
      <c r="T403" s="283">
        <v>138752</v>
      </c>
      <c r="U403" s="283">
        <v>138752</v>
      </c>
      <c r="V403" s="281">
        <v>117939.2</v>
      </c>
      <c r="W403" s="281" t="s">
        <v>80</v>
      </c>
      <c r="X403" s="281" t="s">
        <v>80</v>
      </c>
      <c r="Y403" s="281">
        <v>20812.8</v>
      </c>
      <c r="Z403" s="281" t="s">
        <v>80</v>
      </c>
      <c r="AA403" s="281" t="s">
        <v>80</v>
      </c>
      <c r="AB403" s="281">
        <v>34688</v>
      </c>
      <c r="AC403" s="273" t="s">
        <v>81</v>
      </c>
      <c r="AD403" s="296" t="s">
        <v>80</v>
      </c>
      <c r="AE403" s="296">
        <f>V403+Y403</f>
        <v>138752</v>
      </c>
      <c r="AF403" s="273" t="s">
        <v>80</v>
      </c>
      <c r="AG403" s="273" t="s">
        <v>34</v>
      </c>
      <c r="AH403" s="273" t="s">
        <v>222</v>
      </c>
      <c r="AI403" s="273" t="s">
        <v>463</v>
      </c>
      <c r="AJ403" s="273"/>
    </row>
    <row r="404" spans="2:36" ht="55.2" x14ac:dyDescent="0.3">
      <c r="B404" s="272"/>
      <c r="C404" s="272"/>
      <c r="D404" s="272"/>
      <c r="E404" s="269"/>
      <c r="F404" s="269"/>
      <c r="G404" s="269"/>
      <c r="H404" s="272"/>
      <c r="I404" s="272"/>
      <c r="J404" s="11" t="s">
        <v>168</v>
      </c>
      <c r="K404" s="7" t="s">
        <v>169</v>
      </c>
      <c r="L404" s="7" t="s">
        <v>106</v>
      </c>
      <c r="M404" s="7">
        <v>1</v>
      </c>
      <c r="N404" s="273"/>
      <c r="O404" s="272"/>
      <c r="P404" s="272"/>
      <c r="Q404" s="272"/>
      <c r="R404" s="297"/>
      <c r="S404" s="297"/>
      <c r="T404" s="283"/>
      <c r="U404" s="283"/>
      <c r="V404" s="281"/>
      <c r="W404" s="281"/>
      <c r="X404" s="281"/>
      <c r="Y404" s="281"/>
      <c r="Z404" s="281"/>
      <c r="AA404" s="281"/>
      <c r="AB404" s="281"/>
      <c r="AC404" s="273"/>
      <c r="AD404" s="296"/>
      <c r="AE404" s="296"/>
      <c r="AF404" s="272"/>
      <c r="AG404" s="273"/>
      <c r="AH404" s="273"/>
      <c r="AI404" s="273"/>
      <c r="AJ404" s="272"/>
    </row>
    <row r="405" spans="2:36" ht="41.4" x14ac:dyDescent="0.3">
      <c r="B405" s="272"/>
      <c r="C405" s="272"/>
      <c r="D405" s="272"/>
      <c r="E405" s="269"/>
      <c r="F405" s="269"/>
      <c r="G405" s="269"/>
      <c r="H405" s="272"/>
      <c r="I405" s="272"/>
      <c r="J405" s="11" t="s">
        <v>264</v>
      </c>
      <c r="K405" s="7" t="s">
        <v>170</v>
      </c>
      <c r="L405" s="7" t="s">
        <v>171</v>
      </c>
      <c r="M405" s="7">
        <v>1</v>
      </c>
      <c r="N405" s="273"/>
      <c r="O405" s="272"/>
      <c r="P405" s="272"/>
      <c r="Q405" s="272"/>
      <c r="R405" s="297"/>
      <c r="S405" s="297"/>
      <c r="T405" s="283"/>
      <c r="U405" s="283"/>
      <c r="V405" s="281"/>
      <c r="W405" s="281"/>
      <c r="X405" s="281"/>
      <c r="Y405" s="281"/>
      <c r="Z405" s="281"/>
      <c r="AA405" s="281"/>
      <c r="AB405" s="281"/>
      <c r="AC405" s="273"/>
      <c r="AD405" s="296"/>
      <c r="AE405" s="296"/>
      <c r="AF405" s="272"/>
      <c r="AG405" s="273"/>
      <c r="AH405" s="273"/>
      <c r="AI405" s="273"/>
      <c r="AJ405" s="272"/>
    </row>
    <row r="406" spans="2:36" ht="65.25" customHeight="1" x14ac:dyDescent="0.3">
      <c r="B406" s="272"/>
      <c r="C406" s="272"/>
      <c r="D406" s="272"/>
      <c r="E406" s="269"/>
      <c r="F406" s="269"/>
      <c r="G406" s="269"/>
      <c r="H406" s="272"/>
      <c r="I406" s="272"/>
      <c r="J406" s="11" t="s">
        <v>172</v>
      </c>
      <c r="K406" s="7" t="s">
        <v>173</v>
      </c>
      <c r="L406" s="7" t="s">
        <v>171</v>
      </c>
      <c r="M406" s="71">
        <v>1</v>
      </c>
      <c r="N406" s="273"/>
      <c r="O406" s="272"/>
      <c r="P406" s="272"/>
      <c r="Q406" s="272"/>
      <c r="R406" s="297"/>
      <c r="S406" s="297"/>
      <c r="T406" s="283"/>
      <c r="U406" s="283"/>
      <c r="V406" s="281"/>
      <c r="W406" s="281"/>
      <c r="X406" s="281"/>
      <c r="Y406" s="281"/>
      <c r="Z406" s="281"/>
      <c r="AA406" s="281"/>
      <c r="AB406" s="281"/>
      <c r="AC406" s="273"/>
      <c r="AD406" s="296"/>
      <c r="AE406" s="296"/>
      <c r="AF406" s="272"/>
      <c r="AG406" s="273"/>
      <c r="AH406" s="273"/>
      <c r="AI406" s="273"/>
      <c r="AJ406" s="272"/>
    </row>
    <row r="407" spans="2:36" s="38" customFormat="1" ht="132" customHeight="1" x14ac:dyDescent="0.3">
      <c r="B407" s="223" t="s">
        <v>494</v>
      </c>
      <c r="C407" s="223" t="s">
        <v>495</v>
      </c>
      <c r="D407" s="223" t="s">
        <v>158</v>
      </c>
      <c r="E407" s="247" t="s">
        <v>68</v>
      </c>
      <c r="F407" s="278" t="s">
        <v>186</v>
      </c>
      <c r="G407" s="247" t="s">
        <v>202</v>
      </c>
      <c r="H407" s="279" t="s">
        <v>71</v>
      </c>
      <c r="I407" s="279" t="s">
        <v>80</v>
      </c>
      <c r="J407" s="11" t="s">
        <v>263</v>
      </c>
      <c r="K407" s="7" t="s">
        <v>159</v>
      </c>
      <c r="L407" s="7" t="s">
        <v>116</v>
      </c>
      <c r="M407" s="7">
        <v>40</v>
      </c>
      <c r="N407" s="280" t="s">
        <v>160</v>
      </c>
      <c r="O407" s="223" t="s">
        <v>496</v>
      </c>
      <c r="P407" s="223" t="s">
        <v>76</v>
      </c>
      <c r="Q407" s="223" t="s">
        <v>77</v>
      </c>
      <c r="R407" s="250" t="s">
        <v>78</v>
      </c>
      <c r="S407" s="250" t="s">
        <v>161</v>
      </c>
      <c r="T407" s="253">
        <f>V407+Y407</f>
        <v>128400</v>
      </c>
      <c r="U407" s="253">
        <f>T407/M408</f>
        <v>42800</v>
      </c>
      <c r="V407" s="256">
        <v>109140</v>
      </c>
      <c r="W407" s="256" t="s">
        <v>80</v>
      </c>
      <c r="X407" s="256" t="s">
        <v>80</v>
      </c>
      <c r="Y407" s="256">
        <v>19260</v>
      </c>
      <c r="Z407" s="256" t="s">
        <v>135</v>
      </c>
      <c r="AA407" s="256" t="s">
        <v>80</v>
      </c>
      <c r="AB407" s="256">
        <v>45113.52</v>
      </c>
      <c r="AC407" s="229" t="s">
        <v>204</v>
      </c>
      <c r="AD407" s="259" t="s">
        <v>80</v>
      </c>
      <c r="AE407" s="259">
        <f>V407+Y407</f>
        <v>128400</v>
      </c>
      <c r="AF407" s="229" t="s">
        <v>80</v>
      </c>
      <c r="AG407" s="229" t="s">
        <v>34</v>
      </c>
      <c r="AH407" s="280" t="s">
        <v>229</v>
      </c>
      <c r="AI407" s="229" t="s">
        <v>213</v>
      </c>
      <c r="AJ407" s="229"/>
    </row>
    <row r="408" spans="2:36" s="38" customFormat="1" ht="86.1" customHeight="1" x14ac:dyDescent="0.3">
      <c r="B408" s="224"/>
      <c r="C408" s="224"/>
      <c r="D408" s="224"/>
      <c r="E408" s="248"/>
      <c r="F408" s="248"/>
      <c r="G408" s="248"/>
      <c r="H408" s="224"/>
      <c r="I408" s="224"/>
      <c r="J408" s="11" t="s">
        <v>163</v>
      </c>
      <c r="K408" s="7" t="s">
        <v>164</v>
      </c>
      <c r="L408" s="7" t="s">
        <v>106</v>
      </c>
      <c r="M408" s="7">
        <v>3</v>
      </c>
      <c r="N408" s="230"/>
      <c r="O408" s="224"/>
      <c r="P408" s="224"/>
      <c r="Q408" s="224"/>
      <c r="R408" s="251"/>
      <c r="S408" s="251"/>
      <c r="T408" s="254"/>
      <c r="U408" s="254"/>
      <c r="V408" s="257"/>
      <c r="W408" s="257"/>
      <c r="X408" s="257"/>
      <c r="Y408" s="257"/>
      <c r="Z408" s="257"/>
      <c r="AA408" s="257"/>
      <c r="AB408" s="257"/>
      <c r="AC408" s="230"/>
      <c r="AD408" s="260"/>
      <c r="AE408" s="260"/>
      <c r="AF408" s="224"/>
      <c r="AG408" s="230"/>
      <c r="AH408" s="230"/>
      <c r="AI408" s="230"/>
      <c r="AJ408" s="224"/>
    </row>
    <row r="409" spans="2:36" s="38" customFormat="1" ht="59.1" customHeight="1" x14ac:dyDescent="0.3">
      <c r="B409" s="225"/>
      <c r="C409" s="225"/>
      <c r="D409" s="225"/>
      <c r="E409" s="249"/>
      <c r="F409" s="249"/>
      <c r="G409" s="249"/>
      <c r="H409" s="225"/>
      <c r="I409" s="225"/>
      <c r="J409" s="11" t="s">
        <v>179</v>
      </c>
      <c r="K409" s="7" t="s">
        <v>180</v>
      </c>
      <c r="L409" s="7" t="s">
        <v>106</v>
      </c>
      <c r="M409" s="71">
        <v>60</v>
      </c>
      <c r="N409" s="231"/>
      <c r="O409" s="225"/>
      <c r="P409" s="225"/>
      <c r="Q409" s="225"/>
      <c r="R409" s="252"/>
      <c r="S409" s="252"/>
      <c r="T409" s="255"/>
      <c r="U409" s="255"/>
      <c r="V409" s="258"/>
      <c r="W409" s="258"/>
      <c r="X409" s="258"/>
      <c r="Y409" s="258"/>
      <c r="Z409" s="258"/>
      <c r="AA409" s="258"/>
      <c r="AB409" s="258"/>
      <c r="AC409" s="231"/>
      <c r="AD409" s="261"/>
      <c r="AE409" s="261"/>
      <c r="AF409" s="225"/>
      <c r="AG409" s="231"/>
      <c r="AH409" s="231"/>
      <c r="AI409" s="231"/>
      <c r="AJ409" s="225"/>
    </row>
    <row r="410" spans="2:36" s="38" customFormat="1" ht="107.1" customHeight="1" x14ac:dyDescent="0.3">
      <c r="B410" s="272" t="s">
        <v>497</v>
      </c>
      <c r="C410" s="272" t="s">
        <v>498</v>
      </c>
      <c r="D410" s="272" t="s">
        <v>158</v>
      </c>
      <c r="E410" s="269" t="s">
        <v>68</v>
      </c>
      <c r="F410" s="269" t="s">
        <v>186</v>
      </c>
      <c r="G410" s="269" t="s">
        <v>202</v>
      </c>
      <c r="H410" s="272" t="s">
        <v>71</v>
      </c>
      <c r="I410" s="272" t="s">
        <v>80</v>
      </c>
      <c r="J410" s="11" t="s">
        <v>263</v>
      </c>
      <c r="K410" s="7" t="s">
        <v>159</v>
      </c>
      <c r="L410" s="7" t="s">
        <v>116</v>
      </c>
      <c r="M410" s="7">
        <v>40</v>
      </c>
      <c r="N410" s="273" t="s">
        <v>160</v>
      </c>
      <c r="O410" s="272" t="s">
        <v>496</v>
      </c>
      <c r="P410" s="272" t="s">
        <v>76</v>
      </c>
      <c r="Q410" s="272" t="s">
        <v>77</v>
      </c>
      <c r="R410" s="297" t="s">
        <v>78</v>
      </c>
      <c r="S410" s="297" t="s">
        <v>161</v>
      </c>
      <c r="T410" s="283">
        <f>V410+Y410</f>
        <v>85600</v>
      </c>
      <c r="U410" s="283">
        <f>T410/M411</f>
        <v>42800</v>
      </c>
      <c r="V410" s="256">
        <v>72760</v>
      </c>
      <c r="W410" s="281" t="s">
        <v>80</v>
      </c>
      <c r="X410" s="281" t="s">
        <v>80</v>
      </c>
      <c r="Y410" s="281">
        <v>12840</v>
      </c>
      <c r="Z410" s="281" t="s">
        <v>135</v>
      </c>
      <c r="AA410" s="281" t="s">
        <v>80</v>
      </c>
      <c r="AB410" s="281">
        <v>30075.68</v>
      </c>
      <c r="AC410" s="273" t="s">
        <v>204</v>
      </c>
      <c r="AD410" s="296" t="s">
        <v>80</v>
      </c>
      <c r="AE410" s="296">
        <f>V410+Y410</f>
        <v>85600</v>
      </c>
      <c r="AF410" s="273" t="s">
        <v>80</v>
      </c>
      <c r="AG410" s="273" t="s">
        <v>34</v>
      </c>
      <c r="AH410" s="273" t="s">
        <v>229</v>
      </c>
      <c r="AI410" s="273" t="s">
        <v>213</v>
      </c>
      <c r="AJ410" s="273"/>
    </row>
    <row r="411" spans="2:36" s="38" customFormat="1" ht="86.1" customHeight="1" x14ac:dyDescent="0.3">
      <c r="B411" s="272"/>
      <c r="C411" s="272"/>
      <c r="D411" s="272"/>
      <c r="E411" s="269"/>
      <c r="F411" s="269"/>
      <c r="G411" s="269"/>
      <c r="H411" s="272"/>
      <c r="I411" s="272"/>
      <c r="J411" s="11" t="s">
        <v>163</v>
      </c>
      <c r="K411" s="7" t="s">
        <v>164</v>
      </c>
      <c r="L411" s="7" t="s">
        <v>106</v>
      </c>
      <c r="M411" s="7">
        <v>2</v>
      </c>
      <c r="N411" s="273"/>
      <c r="O411" s="272"/>
      <c r="P411" s="272"/>
      <c r="Q411" s="272"/>
      <c r="R411" s="297"/>
      <c r="S411" s="297"/>
      <c r="T411" s="283"/>
      <c r="U411" s="283"/>
      <c r="V411" s="257"/>
      <c r="W411" s="281"/>
      <c r="X411" s="281"/>
      <c r="Y411" s="281"/>
      <c r="Z411" s="281"/>
      <c r="AA411" s="281"/>
      <c r="AB411" s="281"/>
      <c r="AC411" s="273"/>
      <c r="AD411" s="296"/>
      <c r="AE411" s="296"/>
      <c r="AF411" s="272"/>
      <c r="AG411" s="273"/>
      <c r="AH411" s="273"/>
      <c r="AI411" s="273"/>
      <c r="AJ411" s="272"/>
    </row>
    <row r="412" spans="2:36" s="38" customFormat="1" ht="59.1" customHeight="1" x14ac:dyDescent="0.3">
      <c r="B412" s="272"/>
      <c r="C412" s="272"/>
      <c r="D412" s="272"/>
      <c r="E412" s="269"/>
      <c r="F412" s="269"/>
      <c r="G412" s="269"/>
      <c r="H412" s="272"/>
      <c r="I412" s="272"/>
      <c r="J412" s="11" t="s">
        <v>179</v>
      </c>
      <c r="K412" s="7" t="s">
        <v>180</v>
      </c>
      <c r="L412" s="7" t="s">
        <v>106</v>
      </c>
      <c r="M412" s="71">
        <v>40</v>
      </c>
      <c r="N412" s="273"/>
      <c r="O412" s="272"/>
      <c r="P412" s="272"/>
      <c r="Q412" s="272"/>
      <c r="R412" s="297"/>
      <c r="S412" s="297"/>
      <c r="T412" s="283"/>
      <c r="U412" s="283"/>
      <c r="V412" s="258"/>
      <c r="W412" s="281"/>
      <c r="X412" s="281"/>
      <c r="Y412" s="281"/>
      <c r="Z412" s="281"/>
      <c r="AA412" s="281"/>
      <c r="AB412" s="281"/>
      <c r="AC412" s="273"/>
      <c r="AD412" s="296"/>
      <c r="AE412" s="296"/>
      <c r="AF412" s="272"/>
      <c r="AG412" s="273"/>
      <c r="AH412" s="273"/>
      <c r="AI412" s="273"/>
      <c r="AJ412" s="272"/>
    </row>
    <row r="413" spans="2:36" s="38" customFormat="1" ht="107.1" customHeight="1" x14ac:dyDescent="0.3">
      <c r="B413" s="300" t="s">
        <v>1133</v>
      </c>
      <c r="C413" s="300" t="s">
        <v>499</v>
      </c>
      <c r="D413" s="300" t="s">
        <v>158</v>
      </c>
      <c r="E413" s="317" t="s">
        <v>68</v>
      </c>
      <c r="F413" s="317" t="s">
        <v>186</v>
      </c>
      <c r="G413" s="317" t="s">
        <v>202</v>
      </c>
      <c r="H413" s="300" t="s">
        <v>71</v>
      </c>
      <c r="I413" s="300" t="s">
        <v>80</v>
      </c>
      <c r="J413" s="20" t="s">
        <v>263</v>
      </c>
      <c r="K413" s="27" t="s">
        <v>159</v>
      </c>
      <c r="L413" s="27" t="s">
        <v>116</v>
      </c>
      <c r="M413" s="27">
        <v>40</v>
      </c>
      <c r="N413" s="282" t="s">
        <v>160</v>
      </c>
      <c r="O413" s="300" t="s">
        <v>496</v>
      </c>
      <c r="P413" s="300" t="s">
        <v>76</v>
      </c>
      <c r="Q413" s="300" t="s">
        <v>77</v>
      </c>
      <c r="R413" s="337" t="s">
        <v>78</v>
      </c>
      <c r="S413" s="337" t="s">
        <v>161</v>
      </c>
      <c r="T413" s="361">
        <f>V413+Y413</f>
        <v>42800</v>
      </c>
      <c r="U413" s="361">
        <f>T413/M414</f>
        <v>42800</v>
      </c>
      <c r="V413" s="379">
        <v>36380</v>
      </c>
      <c r="W413" s="365" t="s">
        <v>80</v>
      </c>
      <c r="X413" s="365" t="s">
        <v>80</v>
      </c>
      <c r="Y413" s="365">
        <v>6420</v>
      </c>
      <c r="Z413" s="365" t="s">
        <v>135</v>
      </c>
      <c r="AA413" s="365" t="s">
        <v>80</v>
      </c>
      <c r="AB413" s="365">
        <v>15037.84</v>
      </c>
      <c r="AC413" s="282" t="s">
        <v>204</v>
      </c>
      <c r="AD413" s="319" t="s">
        <v>80</v>
      </c>
      <c r="AE413" s="319">
        <f>V413+Y413</f>
        <v>42800</v>
      </c>
      <c r="AF413" s="282" t="s">
        <v>80</v>
      </c>
      <c r="AG413" s="282" t="s">
        <v>34</v>
      </c>
      <c r="AH413" s="282" t="s">
        <v>212</v>
      </c>
      <c r="AI413" s="282" t="s">
        <v>213</v>
      </c>
      <c r="AJ413" s="282"/>
    </row>
    <row r="414" spans="2:36" s="38" customFormat="1" ht="86.1" customHeight="1" x14ac:dyDescent="0.3">
      <c r="B414" s="300"/>
      <c r="C414" s="300"/>
      <c r="D414" s="300"/>
      <c r="E414" s="317"/>
      <c r="F414" s="317"/>
      <c r="G414" s="317"/>
      <c r="H414" s="300"/>
      <c r="I414" s="300"/>
      <c r="J414" s="20" t="s">
        <v>163</v>
      </c>
      <c r="K414" s="27" t="s">
        <v>164</v>
      </c>
      <c r="L414" s="27" t="s">
        <v>106</v>
      </c>
      <c r="M414" s="27">
        <v>1</v>
      </c>
      <c r="N414" s="282"/>
      <c r="O414" s="300"/>
      <c r="P414" s="300"/>
      <c r="Q414" s="300"/>
      <c r="R414" s="337"/>
      <c r="S414" s="337"/>
      <c r="T414" s="361"/>
      <c r="U414" s="361"/>
      <c r="V414" s="381"/>
      <c r="W414" s="365"/>
      <c r="X414" s="365"/>
      <c r="Y414" s="365"/>
      <c r="Z414" s="365"/>
      <c r="AA414" s="365"/>
      <c r="AB414" s="365"/>
      <c r="AC414" s="282"/>
      <c r="AD414" s="319"/>
      <c r="AE414" s="319"/>
      <c r="AF414" s="300"/>
      <c r="AG414" s="282"/>
      <c r="AH414" s="282"/>
      <c r="AI414" s="282"/>
      <c r="AJ414" s="300"/>
    </row>
    <row r="415" spans="2:36" s="38" customFormat="1" ht="59.1" customHeight="1" x14ac:dyDescent="0.3">
      <c r="B415" s="300"/>
      <c r="C415" s="300"/>
      <c r="D415" s="300"/>
      <c r="E415" s="317"/>
      <c r="F415" s="317"/>
      <c r="G415" s="317"/>
      <c r="H415" s="300"/>
      <c r="I415" s="300"/>
      <c r="J415" s="20" t="s">
        <v>179</v>
      </c>
      <c r="K415" s="27" t="s">
        <v>180</v>
      </c>
      <c r="L415" s="27" t="s">
        <v>106</v>
      </c>
      <c r="M415" s="69">
        <v>20</v>
      </c>
      <c r="N415" s="282"/>
      <c r="O415" s="300"/>
      <c r="P415" s="300"/>
      <c r="Q415" s="300"/>
      <c r="R415" s="337"/>
      <c r="S415" s="337"/>
      <c r="T415" s="361"/>
      <c r="U415" s="361"/>
      <c r="V415" s="382"/>
      <c r="W415" s="365"/>
      <c r="X415" s="365"/>
      <c r="Y415" s="365"/>
      <c r="Z415" s="365"/>
      <c r="AA415" s="365"/>
      <c r="AB415" s="365"/>
      <c r="AC415" s="282"/>
      <c r="AD415" s="319"/>
      <c r="AE415" s="319"/>
      <c r="AF415" s="300"/>
      <c r="AG415" s="282"/>
      <c r="AH415" s="282"/>
      <c r="AI415" s="282"/>
      <c r="AJ415" s="300"/>
    </row>
    <row r="416" spans="2:36" s="38" customFormat="1" ht="107.1" customHeight="1" x14ac:dyDescent="0.3">
      <c r="B416" s="272" t="s">
        <v>500</v>
      </c>
      <c r="C416" s="272" t="s">
        <v>501</v>
      </c>
      <c r="D416" s="272" t="s">
        <v>158</v>
      </c>
      <c r="E416" s="269" t="s">
        <v>68</v>
      </c>
      <c r="F416" s="269" t="s">
        <v>186</v>
      </c>
      <c r="G416" s="269" t="s">
        <v>202</v>
      </c>
      <c r="H416" s="272" t="s">
        <v>71</v>
      </c>
      <c r="I416" s="272" t="s">
        <v>80</v>
      </c>
      <c r="J416" s="11" t="s">
        <v>263</v>
      </c>
      <c r="K416" s="7" t="s">
        <v>159</v>
      </c>
      <c r="L416" s="7" t="s">
        <v>116</v>
      </c>
      <c r="M416" s="7">
        <v>40</v>
      </c>
      <c r="N416" s="273" t="s">
        <v>160</v>
      </c>
      <c r="O416" s="272" t="s">
        <v>496</v>
      </c>
      <c r="P416" s="272" t="s">
        <v>76</v>
      </c>
      <c r="Q416" s="272" t="s">
        <v>77</v>
      </c>
      <c r="R416" s="297" t="s">
        <v>78</v>
      </c>
      <c r="S416" s="297" t="s">
        <v>161</v>
      </c>
      <c r="T416" s="283">
        <f>V416+Y416</f>
        <v>67196</v>
      </c>
      <c r="U416" s="283">
        <f>T416/M417</f>
        <v>67196</v>
      </c>
      <c r="V416" s="256">
        <v>57116.6</v>
      </c>
      <c r="W416" s="281" t="s">
        <v>80</v>
      </c>
      <c r="X416" s="281" t="s">
        <v>80</v>
      </c>
      <c r="Y416" s="281">
        <v>10079.4</v>
      </c>
      <c r="Z416" s="281" t="s">
        <v>135</v>
      </c>
      <c r="AA416" s="281" t="s">
        <v>80</v>
      </c>
      <c r="AB416" s="281">
        <v>23609.41</v>
      </c>
      <c r="AC416" s="273" t="s">
        <v>204</v>
      </c>
      <c r="AD416" s="296" t="s">
        <v>80</v>
      </c>
      <c r="AE416" s="296">
        <f>V416+Y416</f>
        <v>67196</v>
      </c>
      <c r="AF416" s="273" t="s">
        <v>80</v>
      </c>
      <c r="AG416" s="273" t="s">
        <v>34</v>
      </c>
      <c r="AH416" s="273" t="s">
        <v>212</v>
      </c>
      <c r="AI416" s="273" t="s">
        <v>231</v>
      </c>
      <c r="AJ416" s="273"/>
    </row>
    <row r="417" spans="2:36" s="38" customFormat="1" ht="86.1" customHeight="1" x14ac:dyDescent="0.3">
      <c r="B417" s="272"/>
      <c r="C417" s="272"/>
      <c r="D417" s="272"/>
      <c r="E417" s="269"/>
      <c r="F417" s="269"/>
      <c r="G417" s="269"/>
      <c r="H417" s="272"/>
      <c r="I417" s="272"/>
      <c r="J417" s="11" t="s">
        <v>163</v>
      </c>
      <c r="K417" s="7" t="s">
        <v>164</v>
      </c>
      <c r="L417" s="7" t="s">
        <v>106</v>
      </c>
      <c r="M417" s="7">
        <v>1</v>
      </c>
      <c r="N417" s="273"/>
      <c r="O417" s="272"/>
      <c r="P417" s="272"/>
      <c r="Q417" s="272"/>
      <c r="R417" s="297"/>
      <c r="S417" s="297"/>
      <c r="T417" s="283"/>
      <c r="U417" s="283"/>
      <c r="V417" s="257"/>
      <c r="W417" s="281"/>
      <c r="X417" s="281"/>
      <c r="Y417" s="281"/>
      <c r="Z417" s="281"/>
      <c r="AA417" s="281"/>
      <c r="AB417" s="281"/>
      <c r="AC417" s="273"/>
      <c r="AD417" s="296"/>
      <c r="AE417" s="296"/>
      <c r="AF417" s="272"/>
      <c r="AG417" s="273"/>
      <c r="AH417" s="273"/>
      <c r="AI417" s="273"/>
      <c r="AJ417" s="272"/>
    </row>
    <row r="418" spans="2:36" s="38" customFormat="1" ht="59.1" customHeight="1" x14ac:dyDescent="0.3">
      <c r="B418" s="272"/>
      <c r="C418" s="272"/>
      <c r="D418" s="272"/>
      <c r="E418" s="269"/>
      <c r="F418" s="269"/>
      <c r="G418" s="269"/>
      <c r="H418" s="272"/>
      <c r="I418" s="272"/>
      <c r="J418" s="11" t="s">
        <v>179</v>
      </c>
      <c r="K418" s="7" t="s">
        <v>180</v>
      </c>
      <c r="L418" s="7" t="s">
        <v>106</v>
      </c>
      <c r="M418" s="71">
        <v>40</v>
      </c>
      <c r="N418" s="273"/>
      <c r="O418" s="272"/>
      <c r="P418" s="272"/>
      <c r="Q418" s="272"/>
      <c r="R418" s="297"/>
      <c r="S418" s="297"/>
      <c r="T418" s="283"/>
      <c r="U418" s="283"/>
      <c r="V418" s="258"/>
      <c r="W418" s="281"/>
      <c r="X418" s="281"/>
      <c r="Y418" s="281"/>
      <c r="Z418" s="281"/>
      <c r="AA418" s="281"/>
      <c r="AB418" s="281"/>
      <c r="AC418" s="273"/>
      <c r="AD418" s="296"/>
      <c r="AE418" s="296"/>
      <c r="AF418" s="272"/>
      <c r="AG418" s="273"/>
      <c r="AH418" s="273"/>
      <c r="AI418" s="273"/>
      <c r="AJ418" s="272"/>
    </row>
    <row r="419" spans="2:36" s="38" customFormat="1" ht="107.1" customHeight="1" x14ac:dyDescent="0.3">
      <c r="B419" s="272" t="s">
        <v>502</v>
      </c>
      <c r="C419" s="272" t="s">
        <v>503</v>
      </c>
      <c r="D419" s="272" t="s">
        <v>158</v>
      </c>
      <c r="E419" s="269" t="s">
        <v>68</v>
      </c>
      <c r="F419" s="269" t="s">
        <v>186</v>
      </c>
      <c r="G419" s="269" t="s">
        <v>202</v>
      </c>
      <c r="H419" s="272" t="s">
        <v>71</v>
      </c>
      <c r="I419" s="272" t="s">
        <v>80</v>
      </c>
      <c r="J419" s="11" t="s">
        <v>263</v>
      </c>
      <c r="K419" s="7" t="s">
        <v>159</v>
      </c>
      <c r="L419" s="7" t="s">
        <v>116</v>
      </c>
      <c r="M419" s="7">
        <v>40</v>
      </c>
      <c r="N419" s="273" t="s">
        <v>160</v>
      </c>
      <c r="O419" s="272" t="s">
        <v>496</v>
      </c>
      <c r="P419" s="272" t="s">
        <v>76</v>
      </c>
      <c r="Q419" s="272" t="s">
        <v>77</v>
      </c>
      <c r="R419" s="297" t="s">
        <v>78</v>
      </c>
      <c r="S419" s="297" t="s">
        <v>161</v>
      </c>
      <c r="T419" s="283">
        <f>V419+Y419</f>
        <v>42800</v>
      </c>
      <c r="U419" s="283">
        <f>T419/M420</f>
        <v>42800</v>
      </c>
      <c r="V419" s="256">
        <v>36380</v>
      </c>
      <c r="W419" s="281" t="s">
        <v>80</v>
      </c>
      <c r="X419" s="281" t="s">
        <v>80</v>
      </c>
      <c r="Y419" s="281">
        <v>6420</v>
      </c>
      <c r="Z419" s="281" t="s">
        <v>135</v>
      </c>
      <c r="AA419" s="281" t="s">
        <v>80</v>
      </c>
      <c r="AB419" s="281">
        <v>15037.84</v>
      </c>
      <c r="AC419" s="273" t="s">
        <v>204</v>
      </c>
      <c r="AD419" s="296" t="s">
        <v>80</v>
      </c>
      <c r="AE419" s="296">
        <f>V419+Y419</f>
        <v>42800</v>
      </c>
      <c r="AF419" s="273" t="s">
        <v>80</v>
      </c>
      <c r="AG419" s="273" t="s">
        <v>34</v>
      </c>
      <c r="AH419" s="273" t="s">
        <v>212</v>
      </c>
      <c r="AI419" s="273" t="s">
        <v>231</v>
      </c>
      <c r="AJ419" s="273"/>
    </row>
    <row r="420" spans="2:36" s="38" customFormat="1" ht="86.1" customHeight="1" x14ac:dyDescent="0.3">
      <c r="B420" s="272"/>
      <c r="C420" s="272"/>
      <c r="D420" s="272"/>
      <c r="E420" s="269"/>
      <c r="F420" s="269"/>
      <c r="G420" s="269"/>
      <c r="H420" s="272"/>
      <c r="I420" s="272"/>
      <c r="J420" s="11" t="s">
        <v>163</v>
      </c>
      <c r="K420" s="7" t="s">
        <v>164</v>
      </c>
      <c r="L420" s="7" t="s">
        <v>106</v>
      </c>
      <c r="M420" s="7">
        <v>1</v>
      </c>
      <c r="N420" s="273"/>
      <c r="O420" s="272"/>
      <c r="P420" s="272"/>
      <c r="Q420" s="272"/>
      <c r="R420" s="297"/>
      <c r="S420" s="297"/>
      <c r="T420" s="283"/>
      <c r="U420" s="283"/>
      <c r="V420" s="257"/>
      <c r="W420" s="281"/>
      <c r="X420" s="281"/>
      <c r="Y420" s="281"/>
      <c r="Z420" s="281"/>
      <c r="AA420" s="281"/>
      <c r="AB420" s="281"/>
      <c r="AC420" s="273"/>
      <c r="AD420" s="296"/>
      <c r="AE420" s="296"/>
      <c r="AF420" s="272"/>
      <c r="AG420" s="273"/>
      <c r="AH420" s="273"/>
      <c r="AI420" s="273"/>
      <c r="AJ420" s="272"/>
    </row>
    <row r="421" spans="2:36" s="38" customFormat="1" ht="59.1" customHeight="1" x14ac:dyDescent="0.3">
      <c r="B421" s="272"/>
      <c r="C421" s="272"/>
      <c r="D421" s="272"/>
      <c r="E421" s="269"/>
      <c r="F421" s="269"/>
      <c r="G421" s="269"/>
      <c r="H421" s="272"/>
      <c r="I421" s="272"/>
      <c r="J421" s="11" t="s">
        <v>179</v>
      </c>
      <c r="K421" s="7" t="s">
        <v>180</v>
      </c>
      <c r="L421" s="7" t="s">
        <v>106</v>
      </c>
      <c r="M421" s="71">
        <v>20</v>
      </c>
      <c r="N421" s="273"/>
      <c r="O421" s="272"/>
      <c r="P421" s="272"/>
      <c r="Q421" s="272"/>
      <c r="R421" s="297"/>
      <c r="S421" s="297"/>
      <c r="T421" s="283"/>
      <c r="U421" s="283"/>
      <c r="V421" s="258"/>
      <c r="W421" s="281"/>
      <c r="X421" s="281"/>
      <c r="Y421" s="281"/>
      <c r="Z421" s="281"/>
      <c r="AA421" s="281"/>
      <c r="AB421" s="281"/>
      <c r="AC421" s="273"/>
      <c r="AD421" s="296"/>
      <c r="AE421" s="296"/>
      <c r="AF421" s="272"/>
      <c r="AG421" s="273"/>
      <c r="AH421" s="273"/>
      <c r="AI421" s="273"/>
      <c r="AJ421" s="272"/>
    </row>
    <row r="422" spans="2:36" s="38" customFormat="1" ht="107.1" customHeight="1" x14ac:dyDescent="0.3">
      <c r="B422" s="272" t="s">
        <v>504</v>
      </c>
      <c r="C422" s="272" t="s">
        <v>505</v>
      </c>
      <c r="D422" s="272" t="s">
        <v>158</v>
      </c>
      <c r="E422" s="269" t="s">
        <v>68</v>
      </c>
      <c r="F422" s="269" t="s">
        <v>186</v>
      </c>
      <c r="G422" s="269" t="s">
        <v>202</v>
      </c>
      <c r="H422" s="272" t="s">
        <v>71</v>
      </c>
      <c r="I422" s="272" t="s">
        <v>80</v>
      </c>
      <c r="J422" s="11" t="s">
        <v>263</v>
      </c>
      <c r="K422" s="7" t="s">
        <v>159</v>
      </c>
      <c r="L422" s="7" t="s">
        <v>116</v>
      </c>
      <c r="M422" s="7">
        <v>40</v>
      </c>
      <c r="N422" s="273" t="s">
        <v>160</v>
      </c>
      <c r="O422" s="272" t="s">
        <v>496</v>
      </c>
      <c r="P422" s="272" t="s">
        <v>76</v>
      </c>
      <c r="Q422" s="272" t="s">
        <v>77</v>
      </c>
      <c r="R422" s="297" t="s">
        <v>78</v>
      </c>
      <c r="S422" s="297" t="s">
        <v>161</v>
      </c>
      <c r="T422" s="283">
        <f>V422+Y422</f>
        <v>85600</v>
      </c>
      <c r="U422" s="283">
        <f>T422/M423</f>
        <v>42800</v>
      </c>
      <c r="V422" s="256">
        <v>72760</v>
      </c>
      <c r="W422" s="281" t="s">
        <v>80</v>
      </c>
      <c r="X422" s="281" t="s">
        <v>80</v>
      </c>
      <c r="Y422" s="281">
        <v>12840</v>
      </c>
      <c r="Z422" s="281" t="s">
        <v>135</v>
      </c>
      <c r="AA422" s="281" t="s">
        <v>80</v>
      </c>
      <c r="AB422" s="281">
        <v>30075.68</v>
      </c>
      <c r="AC422" s="273" t="s">
        <v>204</v>
      </c>
      <c r="AD422" s="296" t="s">
        <v>80</v>
      </c>
      <c r="AE422" s="296">
        <f>V422+Y422</f>
        <v>85600</v>
      </c>
      <c r="AF422" s="273" t="s">
        <v>80</v>
      </c>
      <c r="AG422" s="273" t="s">
        <v>34</v>
      </c>
      <c r="AH422" s="273" t="s">
        <v>231</v>
      </c>
      <c r="AI422" s="273" t="s">
        <v>234</v>
      </c>
      <c r="AJ422" s="273"/>
    </row>
    <row r="423" spans="2:36" s="38" customFormat="1" ht="86.1" customHeight="1" x14ac:dyDescent="0.3">
      <c r="B423" s="272"/>
      <c r="C423" s="272"/>
      <c r="D423" s="272"/>
      <c r="E423" s="269"/>
      <c r="F423" s="269"/>
      <c r="G423" s="269"/>
      <c r="H423" s="272"/>
      <c r="I423" s="272"/>
      <c r="J423" s="11" t="s">
        <v>163</v>
      </c>
      <c r="K423" s="7" t="s">
        <v>164</v>
      </c>
      <c r="L423" s="7" t="s">
        <v>106</v>
      </c>
      <c r="M423" s="7">
        <v>2</v>
      </c>
      <c r="N423" s="273"/>
      <c r="O423" s="272"/>
      <c r="P423" s="272"/>
      <c r="Q423" s="272"/>
      <c r="R423" s="297"/>
      <c r="S423" s="297"/>
      <c r="T423" s="283"/>
      <c r="U423" s="283"/>
      <c r="V423" s="257"/>
      <c r="W423" s="281"/>
      <c r="X423" s="281"/>
      <c r="Y423" s="281"/>
      <c r="Z423" s="281"/>
      <c r="AA423" s="281"/>
      <c r="AB423" s="281"/>
      <c r="AC423" s="273"/>
      <c r="AD423" s="296"/>
      <c r="AE423" s="296"/>
      <c r="AF423" s="272"/>
      <c r="AG423" s="273"/>
      <c r="AH423" s="273"/>
      <c r="AI423" s="273"/>
      <c r="AJ423" s="272"/>
    </row>
    <row r="424" spans="2:36" s="38" customFormat="1" ht="59.1" customHeight="1" x14ac:dyDescent="0.3">
      <c r="B424" s="272"/>
      <c r="C424" s="272"/>
      <c r="D424" s="272"/>
      <c r="E424" s="269"/>
      <c r="F424" s="269"/>
      <c r="G424" s="269"/>
      <c r="H424" s="272"/>
      <c r="I424" s="272"/>
      <c r="J424" s="11" t="s">
        <v>179</v>
      </c>
      <c r="K424" s="7" t="s">
        <v>180</v>
      </c>
      <c r="L424" s="7" t="s">
        <v>106</v>
      </c>
      <c r="M424" s="71">
        <v>40</v>
      </c>
      <c r="N424" s="273"/>
      <c r="O424" s="272"/>
      <c r="P424" s="272"/>
      <c r="Q424" s="272"/>
      <c r="R424" s="297"/>
      <c r="S424" s="297"/>
      <c r="T424" s="283"/>
      <c r="U424" s="283"/>
      <c r="V424" s="258"/>
      <c r="W424" s="281"/>
      <c r="X424" s="281"/>
      <c r="Y424" s="281"/>
      <c r="Z424" s="281"/>
      <c r="AA424" s="281"/>
      <c r="AB424" s="281"/>
      <c r="AC424" s="273"/>
      <c r="AD424" s="296"/>
      <c r="AE424" s="296"/>
      <c r="AF424" s="272"/>
      <c r="AG424" s="273"/>
      <c r="AH424" s="273"/>
      <c r="AI424" s="273"/>
      <c r="AJ424" s="272"/>
    </row>
    <row r="425" spans="2:36" ht="52.2" customHeight="1" x14ac:dyDescent="0.3">
      <c r="B425" s="300" t="s">
        <v>1256</v>
      </c>
      <c r="C425" s="300" t="s">
        <v>506</v>
      </c>
      <c r="D425" s="300" t="s">
        <v>67</v>
      </c>
      <c r="E425" s="317" t="s">
        <v>68</v>
      </c>
      <c r="F425" s="317" t="s">
        <v>184</v>
      </c>
      <c r="G425" s="317" t="s">
        <v>70</v>
      </c>
      <c r="H425" s="300" t="s">
        <v>71</v>
      </c>
      <c r="I425" s="300" t="s">
        <v>80</v>
      </c>
      <c r="J425" s="20" t="s">
        <v>165</v>
      </c>
      <c r="K425" s="27" t="s">
        <v>166</v>
      </c>
      <c r="L425" s="27" t="s">
        <v>167</v>
      </c>
      <c r="M425" s="27">
        <v>1.5</v>
      </c>
      <c r="N425" s="282" t="s">
        <v>160</v>
      </c>
      <c r="O425" s="300" t="s">
        <v>496</v>
      </c>
      <c r="P425" s="300" t="s">
        <v>76</v>
      </c>
      <c r="Q425" s="300" t="s">
        <v>77</v>
      </c>
      <c r="R425" s="337" t="s">
        <v>78</v>
      </c>
      <c r="S425" s="337" t="s">
        <v>161</v>
      </c>
      <c r="T425" s="361">
        <f>V425+Y425</f>
        <v>113955</v>
      </c>
      <c r="U425" s="361">
        <f>T425/M426</f>
        <v>56977.5</v>
      </c>
      <c r="V425" s="365">
        <v>96861.75</v>
      </c>
      <c r="W425" s="365" t="s">
        <v>80</v>
      </c>
      <c r="X425" s="365" t="s">
        <v>80</v>
      </c>
      <c r="Y425" s="365">
        <v>17093.25</v>
      </c>
      <c r="Z425" s="365" t="s">
        <v>80</v>
      </c>
      <c r="AA425" s="365" t="s">
        <v>80</v>
      </c>
      <c r="AB425" s="365">
        <v>40038.239999999998</v>
      </c>
      <c r="AC425" s="282" t="s">
        <v>81</v>
      </c>
      <c r="AD425" s="319" t="s">
        <v>80</v>
      </c>
      <c r="AE425" s="319">
        <f>V425+Y425</f>
        <v>113955</v>
      </c>
      <c r="AF425" s="282" t="s">
        <v>80</v>
      </c>
      <c r="AG425" s="282" t="s">
        <v>34</v>
      </c>
      <c r="AH425" s="282" t="s">
        <v>216</v>
      </c>
      <c r="AI425" s="282" t="s">
        <v>411</v>
      </c>
      <c r="AJ425" s="273"/>
    </row>
    <row r="426" spans="2:36" ht="55.2" x14ac:dyDescent="0.3">
      <c r="B426" s="300"/>
      <c r="C426" s="300"/>
      <c r="D426" s="300"/>
      <c r="E426" s="317"/>
      <c r="F426" s="317"/>
      <c r="G426" s="317"/>
      <c r="H426" s="300"/>
      <c r="I426" s="300"/>
      <c r="J426" s="20" t="s">
        <v>168</v>
      </c>
      <c r="K426" s="27" t="s">
        <v>169</v>
      </c>
      <c r="L426" s="27" t="s">
        <v>106</v>
      </c>
      <c r="M426" s="27">
        <v>2</v>
      </c>
      <c r="N426" s="282"/>
      <c r="O426" s="300"/>
      <c r="P426" s="300"/>
      <c r="Q426" s="300"/>
      <c r="R426" s="337"/>
      <c r="S426" s="337"/>
      <c r="T426" s="361"/>
      <c r="U426" s="361"/>
      <c r="V426" s="365"/>
      <c r="W426" s="365"/>
      <c r="X426" s="365"/>
      <c r="Y426" s="365"/>
      <c r="Z426" s="365"/>
      <c r="AA426" s="365"/>
      <c r="AB426" s="365"/>
      <c r="AC426" s="282"/>
      <c r="AD426" s="319"/>
      <c r="AE426" s="319"/>
      <c r="AF426" s="300"/>
      <c r="AG426" s="282"/>
      <c r="AH426" s="282"/>
      <c r="AI426" s="282"/>
      <c r="AJ426" s="272"/>
    </row>
    <row r="427" spans="2:36" ht="41.4" x14ac:dyDescent="0.3">
      <c r="B427" s="300"/>
      <c r="C427" s="300"/>
      <c r="D427" s="300"/>
      <c r="E427" s="317"/>
      <c r="F427" s="317"/>
      <c r="G427" s="317"/>
      <c r="H427" s="300"/>
      <c r="I427" s="300"/>
      <c r="J427" s="20" t="s">
        <v>264</v>
      </c>
      <c r="K427" s="27" t="s">
        <v>170</v>
      </c>
      <c r="L427" s="27" t="s">
        <v>171</v>
      </c>
      <c r="M427" s="27">
        <v>2</v>
      </c>
      <c r="N427" s="282"/>
      <c r="O427" s="300"/>
      <c r="P427" s="300"/>
      <c r="Q427" s="300"/>
      <c r="R427" s="337"/>
      <c r="S427" s="337"/>
      <c r="T427" s="361"/>
      <c r="U427" s="361"/>
      <c r="V427" s="365"/>
      <c r="W427" s="365"/>
      <c r="X427" s="365"/>
      <c r="Y427" s="365"/>
      <c r="Z427" s="365"/>
      <c r="AA427" s="365"/>
      <c r="AB427" s="365"/>
      <c r="AC427" s="282"/>
      <c r="AD427" s="319"/>
      <c r="AE427" s="319"/>
      <c r="AF427" s="300"/>
      <c r="AG427" s="282"/>
      <c r="AH427" s="282"/>
      <c r="AI427" s="282"/>
      <c r="AJ427" s="272"/>
    </row>
    <row r="428" spans="2:36" ht="27.6" x14ac:dyDescent="0.3">
      <c r="B428" s="300"/>
      <c r="C428" s="300"/>
      <c r="D428" s="300"/>
      <c r="E428" s="317"/>
      <c r="F428" s="317"/>
      <c r="G428" s="317"/>
      <c r="H428" s="300"/>
      <c r="I428" s="300"/>
      <c r="J428" s="20" t="s">
        <v>172</v>
      </c>
      <c r="K428" s="27" t="s">
        <v>173</v>
      </c>
      <c r="L428" s="27" t="s">
        <v>171</v>
      </c>
      <c r="M428" s="69">
        <v>2</v>
      </c>
      <c r="N428" s="282"/>
      <c r="O428" s="300"/>
      <c r="P428" s="300"/>
      <c r="Q428" s="300"/>
      <c r="R428" s="337"/>
      <c r="S428" s="337"/>
      <c r="T428" s="361"/>
      <c r="U428" s="361"/>
      <c r="V428" s="365"/>
      <c r="W428" s="365"/>
      <c r="X428" s="365"/>
      <c r="Y428" s="365"/>
      <c r="Z428" s="365"/>
      <c r="AA428" s="365"/>
      <c r="AB428" s="365"/>
      <c r="AC428" s="282"/>
      <c r="AD428" s="319"/>
      <c r="AE428" s="319"/>
      <c r="AF428" s="300"/>
      <c r="AG428" s="282"/>
      <c r="AH428" s="282"/>
      <c r="AI428" s="282"/>
      <c r="AJ428" s="272"/>
    </row>
    <row r="429" spans="2:36" ht="52.2" customHeight="1" x14ac:dyDescent="0.3">
      <c r="B429" s="300" t="s">
        <v>1257</v>
      </c>
      <c r="C429" s="300" t="s">
        <v>506</v>
      </c>
      <c r="D429" s="300" t="s">
        <v>67</v>
      </c>
      <c r="E429" s="317" t="s">
        <v>68</v>
      </c>
      <c r="F429" s="317" t="s">
        <v>184</v>
      </c>
      <c r="G429" s="317" t="s">
        <v>70</v>
      </c>
      <c r="H429" s="300" t="s">
        <v>71</v>
      </c>
      <c r="I429" s="300" t="s">
        <v>80</v>
      </c>
      <c r="J429" s="20" t="s">
        <v>165</v>
      </c>
      <c r="K429" s="27" t="s">
        <v>166</v>
      </c>
      <c r="L429" s="27" t="s">
        <v>167</v>
      </c>
      <c r="M429" s="27">
        <v>2</v>
      </c>
      <c r="N429" s="282" t="s">
        <v>160</v>
      </c>
      <c r="O429" s="300" t="s">
        <v>507</v>
      </c>
      <c r="P429" s="300" t="s">
        <v>76</v>
      </c>
      <c r="Q429" s="300" t="s">
        <v>77</v>
      </c>
      <c r="R429" s="337" t="s">
        <v>78</v>
      </c>
      <c r="S429" s="337" t="s">
        <v>161</v>
      </c>
      <c r="T429" s="361">
        <f>V429+Y429</f>
        <v>151940</v>
      </c>
      <c r="U429" s="361">
        <f>T429/M430</f>
        <v>75970</v>
      </c>
      <c r="V429" s="365">
        <v>129149</v>
      </c>
      <c r="W429" s="365" t="s">
        <v>80</v>
      </c>
      <c r="X429" s="365" t="s">
        <v>80</v>
      </c>
      <c r="Y429" s="365">
        <v>22791</v>
      </c>
      <c r="Z429" s="365" t="s">
        <v>80</v>
      </c>
      <c r="AA429" s="365" t="s">
        <v>80</v>
      </c>
      <c r="AB429" s="365">
        <v>53384.32</v>
      </c>
      <c r="AC429" s="282" t="s">
        <v>81</v>
      </c>
      <c r="AD429" s="319" t="s">
        <v>80</v>
      </c>
      <c r="AE429" s="319">
        <f>V429+Y429</f>
        <v>151940</v>
      </c>
      <c r="AF429" s="282" t="s">
        <v>80</v>
      </c>
      <c r="AG429" s="282" t="s">
        <v>34</v>
      </c>
      <c r="AH429" s="282" t="s">
        <v>216</v>
      </c>
      <c r="AI429" s="282" t="s">
        <v>411</v>
      </c>
      <c r="AJ429" s="273"/>
    </row>
    <row r="430" spans="2:36" ht="55.2" x14ac:dyDescent="0.3">
      <c r="B430" s="300"/>
      <c r="C430" s="300"/>
      <c r="D430" s="300"/>
      <c r="E430" s="317"/>
      <c r="F430" s="317"/>
      <c r="G430" s="317"/>
      <c r="H430" s="300"/>
      <c r="I430" s="300"/>
      <c r="J430" s="20" t="s">
        <v>168</v>
      </c>
      <c r="K430" s="27" t="s">
        <v>169</v>
      </c>
      <c r="L430" s="27" t="s">
        <v>106</v>
      </c>
      <c r="M430" s="27">
        <v>2</v>
      </c>
      <c r="N430" s="282"/>
      <c r="O430" s="300"/>
      <c r="P430" s="300"/>
      <c r="Q430" s="300"/>
      <c r="R430" s="337"/>
      <c r="S430" s="337"/>
      <c r="T430" s="361"/>
      <c r="U430" s="361"/>
      <c r="V430" s="365"/>
      <c r="W430" s="365"/>
      <c r="X430" s="365"/>
      <c r="Y430" s="365"/>
      <c r="Z430" s="365"/>
      <c r="AA430" s="365"/>
      <c r="AB430" s="365"/>
      <c r="AC430" s="282"/>
      <c r="AD430" s="319"/>
      <c r="AE430" s="319"/>
      <c r="AF430" s="300"/>
      <c r="AG430" s="282"/>
      <c r="AH430" s="282"/>
      <c r="AI430" s="282"/>
      <c r="AJ430" s="272"/>
    </row>
    <row r="431" spans="2:36" ht="41.4" x14ac:dyDescent="0.3">
      <c r="B431" s="300"/>
      <c r="C431" s="300"/>
      <c r="D431" s="300"/>
      <c r="E431" s="317"/>
      <c r="F431" s="317"/>
      <c r="G431" s="317"/>
      <c r="H431" s="300"/>
      <c r="I431" s="300"/>
      <c r="J431" s="20" t="s">
        <v>264</v>
      </c>
      <c r="K431" s="27" t="s">
        <v>170</v>
      </c>
      <c r="L431" s="27" t="s">
        <v>171</v>
      </c>
      <c r="M431" s="27">
        <v>2</v>
      </c>
      <c r="N431" s="282"/>
      <c r="O431" s="300"/>
      <c r="P431" s="300"/>
      <c r="Q431" s="300"/>
      <c r="R431" s="337"/>
      <c r="S431" s="337"/>
      <c r="T431" s="361"/>
      <c r="U431" s="361"/>
      <c r="V431" s="365"/>
      <c r="W431" s="365"/>
      <c r="X431" s="365"/>
      <c r="Y431" s="365"/>
      <c r="Z431" s="365"/>
      <c r="AA431" s="365"/>
      <c r="AB431" s="365"/>
      <c r="AC431" s="282"/>
      <c r="AD431" s="319"/>
      <c r="AE431" s="319"/>
      <c r="AF431" s="300"/>
      <c r="AG431" s="282"/>
      <c r="AH431" s="282"/>
      <c r="AI431" s="282"/>
      <c r="AJ431" s="272"/>
    </row>
    <row r="432" spans="2:36" ht="27.6" x14ac:dyDescent="0.3">
      <c r="B432" s="300"/>
      <c r="C432" s="300"/>
      <c r="D432" s="300"/>
      <c r="E432" s="317"/>
      <c r="F432" s="317"/>
      <c r="G432" s="317"/>
      <c r="H432" s="300"/>
      <c r="I432" s="300"/>
      <c r="J432" s="20" t="s">
        <v>172</v>
      </c>
      <c r="K432" s="27" t="s">
        <v>173</v>
      </c>
      <c r="L432" s="27" t="s">
        <v>171</v>
      </c>
      <c r="M432" s="69">
        <v>2</v>
      </c>
      <c r="N432" s="282"/>
      <c r="O432" s="300"/>
      <c r="P432" s="300"/>
      <c r="Q432" s="300"/>
      <c r="R432" s="337"/>
      <c r="S432" s="337"/>
      <c r="T432" s="361"/>
      <c r="U432" s="361"/>
      <c r="V432" s="365"/>
      <c r="W432" s="365"/>
      <c r="X432" s="365"/>
      <c r="Y432" s="365"/>
      <c r="Z432" s="365"/>
      <c r="AA432" s="365"/>
      <c r="AB432" s="365"/>
      <c r="AC432" s="282"/>
      <c r="AD432" s="319"/>
      <c r="AE432" s="319"/>
      <c r="AF432" s="300"/>
      <c r="AG432" s="282"/>
      <c r="AH432" s="282"/>
      <c r="AI432" s="282"/>
      <c r="AJ432" s="272"/>
    </row>
    <row r="433" spans="2:36" s="38" customFormat="1" ht="132" customHeight="1" x14ac:dyDescent="0.3">
      <c r="B433" s="272" t="s">
        <v>508</v>
      </c>
      <c r="C433" s="272" t="s">
        <v>495</v>
      </c>
      <c r="D433" s="272" t="s">
        <v>158</v>
      </c>
      <c r="E433" s="269" t="s">
        <v>68</v>
      </c>
      <c r="F433" s="269" t="s">
        <v>186</v>
      </c>
      <c r="G433" s="269" t="s">
        <v>202</v>
      </c>
      <c r="H433" s="272" t="s">
        <v>71</v>
      </c>
      <c r="I433" s="272" t="s">
        <v>80</v>
      </c>
      <c r="J433" s="11" t="s">
        <v>263</v>
      </c>
      <c r="K433" s="7" t="s">
        <v>159</v>
      </c>
      <c r="L433" s="7" t="s">
        <v>116</v>
      </c>
      <c r="M433" s="7">
        <v>40</v>
      </c>
      <c r="N433" s="273" t="s">
        <v>160</v>
      </c>
      <c r="O433" s="272" t="s">
        <v>507</v>
      </c>
      <c r="P433" s="272" t="s">
        <v>76</v>
      </c>
      <c r="Q433" s="272" t="s">
        <v>77</v>
      </c>
      <c r="R433" s="297" t="s">
        <v>78</v>
      </c>
      <c r="S433" s="297" t="s">
        <v>161</v>
      </c>
      <c r="T433" s="283">
        <f>V433+Y433</f>
        <v>128400</v>
      </c>
      <c r="U433" s="283">
        <f>T433/M434</f>
        <v>42800</v>
      </c>
      <c r="V433" s="256">
        <v>109140</v>
      </c>
      <c r="W433" s="281" t="s">
        <v>80</v>
      </c>
      <c r="X433" s="281" t="s">
        <v>80</v>
      </c>
      <c r="Y433" s="281">
        <v>19260</v>
      </c>
      <c r="Z433" s="281" t="s">
        <v>135</v>
      </c>
      <c r="AA433" s="281" t="s">
        <v>80</v>
      </c>
      <c r="AB433" s="281">
        <v>45113.51</v>
      </c>
      <c r="AC433" s="273" t="s">
        <v>204</v>
      </c>
      <c r="AD433" s="296" t="s">
        <v>80</v>
      </c>
      <c r="AE433" s="296">
        <f>V433+Y433</f>
        <v>128400</v>
      </c>
      <c r="AF433" s="273" t="s">
        <v>80</v>
      </c>
      <c r="AG433" s="273" t="s">
        <v>34</v>
      </c>
      <c r="AH433" s="273" t="s">
        <v>302</v>
      </c>
      <c r="AI433" s="273" t="s">
        <v>306</v>
      </c>
      <c r="AJ433" s="273"/>
    </row>
    <row r="434" spans="2:36" s="38" customFormat="1" ht="86.1" customHeight="1" x14ac:dyDescent="0.3">
      <c r="B434" s="272"/>
      <c r="C434" s="272"/>
      <c r="D434" s="272"/>
      <c r="E434" s="269"/>
      <c r="F434" s="269"/>
      <c r="G434" s="269"/>
      <c r="H434" s="272"/>
      <c r="I434" s="272"/>
      <c r="J434" s="11" t="s">
        <v>163</v>
      </c>
      <c r="K434" s="7" t="s">
        <v>164</v>
      </c>
      <c r="L434" s="7" t="s">
        <v>106</v>
      </c>
      <c r="M434" s="7">
        <v>3</v>
      </c>
      <c r="N434" s="273"/>
      <c r="O434" s="272"/>
      <c r="P434" s="272"/>
      <c r="Q434" s="272"/>
      <c r="R434" s="297"/>
      <c r="S434" s="297"/>
      <c r="T434" s="283"/>
      <c r="U434" s="283"/>
      <c r="V434" s="257"/>
      <c r="W434" s="281"/>
      <c r="X434" s="281"/>
      <c r="Y434" s="281"/>
      <c r="Z434" s="281"/>
      <c r="AA434" s="281"/>
      <c r="AB434" s="281"/>
      <c r="AC434" s="273"/>
      <c r="AD434" s="296"/>
      <c r="AE434" s="296"/>
      <c r="AF434" s="272"/>
      <c r="AG434" s="273"/>
      <c r="AH434" s="273"/>
      <c r="AI434" s="273"/>
      <c r="AJ434" s="272"/>
    </row>
    <row r="435" spans="2:36" s="38" customFormat="1" ht="59.1" customHeight="1" x14ac:dyDescent="0.3">
      <c r="B435" s="272"/>
      <c r="C435" s="272"/>
      <c r="D435" s="272"/>
      <c r="E435" s="269"/>
      <c r="F435" s="269"/>
      <c r="G435" s="269"/>
      <c r="H435" s="272"/>
      <c r="I435" s="272"/>
      <c r="J435" s="11" t="s">
        <v>179</v>
      </c>
      <c r="K435" s="7" t="s">
        <v>180</v>
      </c>
      <c r="L435" s="7" t="s">
        <v>106</v>
      </c>
      <c r="M435" s="71">
        <v>60</v>
      </c>
      <c r="N435" s="273"/>
      <c r="O435" s="272"/>
      <c r="P435" s="272"/>
      <c r="Q435" s="272"/>
      <c r="R435" s="297"/>
      <c r="S435" s="297"/>
      <c r="T435" s="283"/>
      <c r="U435" s="283"/>
      <c r="V435" s="258"/>
      <c r="W435" s="281"/>
      <c r="X435" s="281"/>
      <c r="Y435" s="281"/>
      <c r="Z435" s="281"/>
      <c r="AA435" s="281"/>
      <c r="AB435" s="281"/>
      <c r="AC435" s="273"/>
      <c r="AD435" s="296"/>
      <c r="AE435" s="296"/>
      <c r="AF435" s="272"/>
      <c r="AG435" s="273"/>
      <c r="AH435" s="273"/>
      <c r="AI435" s="273"/>
      <c r="AJ435" s="272"/>
    </row>
    <row r="436" spans="2:36" s="38" customFormat="1" ht="89.1" customHeight="1" x14ac:dyDescent="0.3">
      <c r="B436" s="272" t="s">
        <v>509</v>
      </c>
      <c r="C436" s="272" t="s">
        <v>510</v>
      </c>
      <c r="D436" s="272" t="s">
        <v>158</v>
      </c>
      <c r="E436" s="269" t="s">
        <v>68</v>
      </c>
      <c r="F436" s="269" t="s">
        <v>186</v>
      </c>
      <c r="G436" s="269" t="s">
        <v>202</v>
      </c>
      <c r="H436" s="272" t="s">
        <v>71</v>
      </c>
      <c r="I436" s="272" t="s">
        <v>80</v>
      </c>
      <c r="J436" s="28" t="s">
        <v>263</v>
      </c>
      <c r="K436" s="14" t="s">
        <v>159</v>
      </c>
      <c r="L436" s="14" t="s">
        <v>116</v>
      </c>
      <c r="M436" s="14">
        <v>40</v>
      </c>
      <c r="N436" s="273" t="s">
        <v>160</v>
      </c>
      <c r="O436" s="272" t="s">
        <v>507</v>
      </c>
      <c r="P436" s="272" t="s">
        <v>76</v>
      </c>
      <c r="Q436" s="272" t="s">
        <v>77</v>
      </c>
      <c r="R436" s="297" t="s">
        <v>78</v>
      </c>
      <c r="S436" s="297" t="s">
        <v>161</v>
      </c>
      <c r="T436" s="283">
        <f>V436+Y436</f>
        <v>67196</v>
      </c>
      <c r="U436" s="283">
        <f>T436/M437</f>
        <v>67196</v>
      </c>
      <c r="V436" s="256">
        <v>57116.6</v>
      </c>
      <c r="W436" s="281" t="s">
        <v>80</v>
      </c>
      <c r="X436" s="281" t="s">
        <v>80</v>
      </c>
      <c r="Y436" s="281">
        <v>10079.4</v>
      </c>
      <c r="Z436" s="281" t="s">
        <v>135</v>
      </c>
      <c r="AA436" s="281" t="s">
        <v>80</v>
      </c>
      <c r="AB436" s="281">
        <v>23609.41</v>
      </c>
      <c r="AC436" s="273" t="s">
        <v>204</v>
      </c>
      <c r="AD436" s="296" t="s">
        <v>80</v>
      </c>
      <c r="AE436" s="296">
        <f>V436+Y436</f>
        <v>67196</v>
      </c>
      <c r="AF436" s="273" t="s">
        <v>80</v>
      </c>
      <c r="AG436" s="273" t="s">
        <v>34</v>
      </c>
      <c r="AH436" s="273" t="s">
        <v>303</v>
      </c>
      <c r="AI436" s="273" t="s">
        <v>308</v>
      </c>
      <c r="AJ436" s="273"/>
    </row>
    <row r="437" spans="2:36" s="38" customFormat="1" ht="86.1" customHeight="1" x14ac:dyDescent="0.3">
      <c r="B437" s="272"/>
      <c r="C437" s="272"/>
      <c r="D437" s="272"/>
      <c r="E437" s="269"/>
      <c r="F437" s="269"/>
      <c r="G437" s="269"/>
      <c r="H437" s="272"/>
      <c r="I437" s="272"/>
      <c r="J437" s="11" t="s">
        <v>163</v>
      </c>
      <c r="K437" s="7" t="s">
        <v>164</v>
      </c>
      <c r="L437" s="7" t="s">
        <v>106</v>
      </c>
      <c r="M437" s="7">
        <v>1</v>
      </c>
      <c r="N437" s="273"/>
      <c r="O437" s="272"/>
      <c r="P437" s="272"/>
      <c r="Q437" s="272"/>
      <c r="R437" s="297"/>
      <c r="S437" s="297"/>
      <c r="T437" s="283"/>
      <c r="U437" s="283"/>
      <c r="V437" s="257"/>
      <c r="W437" s="281"/>
      <c r="X437" s="281"/>
      <c r="Y437" s="281"/>
      <c r="Z437" s="281"/>
      <c r="AA437" s="281"/>
      <c r="AB437" s="281"/>
      <c r="AC437" s="273"/>
      <c r="AD437" s="296"/>
      <c r="AE437" s="296"/>
      <c r="AF437" s="272"/>
      <c r="AG437" s="273"/>
      <c r="AH437" s="273"/>
      <c r="AI437" s="273"/>
      <c r="AJ437" s="272"/>
    </row>
    <row r="438" spans="2:36" s="38" customFormat="1" ht="88.5" customHeight="1" x14ac:dyDescent="0.3">
      <c r="B438" s="272"/>
      <c r="C438" s="272"/>
      <c r="D438" s="272"/>
      <c r="E438" s="269"/>
      <c r="F438" s="269"/>
      <c r="G438" s="269"/>
      <c r="H438" s="272"/>
      <c r="I438" s="272"/>
      <c r="J438" s="11" t="s">
        <v>179</v>
      </c>
      <c r="K438" s="7" t="s">
        <v>180</v>
      </c>
      <c r="L438" s="7" t="s">
        <v>106</v>
      </c>
      <c r="M438" s="71">
        <v>40</v>
      </c>
      <c r="N438" s="273"/>
      <c r="O438" s="272"/>
      <c r="P438" s="272"/>
      <c r="Q438" s="272"/>
      <c r="R438" s="297"/>
      <c r="S438" s="297"/>
      <c r="T438" s="283"/>
      <c r="U438" s="283"/>
      <c r="V438" s="258"/>
      <c r="W438" s="281"/>
      <c r="X438" s="281"/>
      <c r="Y438" s="281"/>
      <c r="Z438" s="281"/>
      <c r="AA438" s="281"/>
      <c r="AB438" s="281"/>
      <c r="AC438" s="273"/>
      <c r="AD438" s="296"/>
      <c r="AE438" s="296"/>
      <c r="AF438" s="272"/>
      <c r="AG438" s="273"/>
      <c r="AH438" s="273"/>
      <c r="AI438" s="273"/>
      <c r="AJ438" s="272"/>
    </row>
    <row r="439" spans="2:36" s="38" customFormat="1" ht="102.6" customHeight="1" x14ac:dyDescent="0.3">
      <c r="B439" s="272" t="s">
        <v>511</v>
      </c>
      <c r="C439" s="272" t="s">
        <v>498</v>
      </c>
      <c r="D439" s="272" t="s">
        <v>158</v>
      </c>
      <c r="E439" s="269" t="s">
        <v>68</v>
      </c>
      <c r="F439" s="269" t="s">
        <v>186</v>
      </c>
      <c r="G439" s="269" t="s">
        <v>202</v>
      </c>
      <c r="H439" s="272" t="s">
        <v>71</v>
      </c>
      <c r="I439" s="272" t="s">
        <v>80</v>
      </c>
      <c r="J439" s="28" t="s">
        <v>263</v>
      </c>
      <c r="K439" s="14" t="s">
        <v>159</v>
      </c>
      <c r="L439" s="14" t="s">
        <v>116</v>
      </c>
      <c r="M439" s="14">
        <v>40</v>
      </c>
      <c r="N439" s="273" t="s">
        <v>160</v>
      </c>
      <c r="O439" s="272" t="s">
        <v>507</v>
      </c>
      <c r="P439" s="272" t="s">
        <v>76</v>
      </c>
      <c r="Q439" s="272" t="s">
        <v>77</v>
      </c>
      <c r="R439" s="297" t="s">
        <v>78</v>
      </c>
      <c r="S439" s="297" t="s">
        <v>161</v>
      </c>
      <c r="T439" s="283">
        <f>V439+Y439</f>
        <v>85600</v>
      </c>
      <c r="U439" s="283">
        <f>+T439/M440</f>
        <v>42800</v>
      </c>
      <c r="V439" s="256">
        <v>72760</v>
      </c>
      <c r="W439" s="281" t="s">
        <v>80</v>
      </c>
      <c r="X439" s="281" t="s">
        <v>80</v>
      </c>
      <c r="Y439" s="281">
        <v>12840</v>
      </c>
      <c r="Z439" s="281" t="s">
        <v>135</v>
      </c>
      <c r="AA439" s="281" t="s">
        <v>80</v>
      </c>
      <c r="AB439" s="281">
        <v>30075.67</v>
      </c>
      <c r="AC439" s="273" t="s">
        <v>204</v>
      </c>
      <c r="AD439" s="296" t="s">
        <v>80</v>
      </c>
      <c r="AE439" s="296">
        <f>V439+Y439</f>
        <v>85600</v>
      </c>
      <c r="AF439" s="273" t="s">
        <v>80</v>
      </c>
      <c r="AG439" s="273" t="s">
        <v>34</v>
      </c>
      <c r="AH439" s="273" t="s">
        <v>302</v>
      </c>
      <c r="AI439" s="273" t="s">
        <v>306</v>
      </c>
      <c r="AJ439" s="273"/>
    </row>
    <row r="440" spans="2:36" s="38" customFormat="1" ht="59.7" customHeight="1" x14ac:dyDescent="0.3">
      <c r="B440" s="272"/>
      <c r="C440" s="272"/>
      <c r="D440" s="272"/>
      <c r="E440" s="269"/>
      <c r="F440" s="269"/>
      <c r="G440" s="269"/>
      <c r="H440" s="272"/>
      <c r="I440" s="272"/>
      <c r="J440" s="11" t="s">
        <v>163</v>
      </c>
      <c r="K440" s="7" t="s">
        <v>164</v>
      </c>
      <c r="L440" s="7" t="s">
        <v>106</v>
      </c>
      <c r="M440" s="7">
        <v>2</v>
      </c>
      <c r="N440" s="273"/>
      <c r="O440" s="272"/>
      <c r="P440" s="272"/>
      <c r="Q440" s="272"/>
      <c r="R440" s="297"/>
      <c r="S440" s="297"/>
      <c r="T440" s="283"/>
      <c r="U440" s="283"/>
      <c r="V440" s="257"/>
      <c r="W440" s="281"/>
      <c r="X440" s="281"/>
      <c r="Y440" s="281"/>
      <c r="Z440" s="281"/>
      <c r="AA440" s="281"/>
      <c r="AB440" s="281"/>
      <c r="AC440" s="273"/>
      <c r="AD440" s="296"/>
      <c r="AE440" s="296"/>
      <c r="AF440" s="272"/>
      <c r="AG440" s="273"/>
      <c r="AH440" s="273"/>
      <c r="AI440" s="273"/>
      <c r="AJ440" s="272"/>
    </row>
    <row r="441" spans="2:36" s="38" customFormat="1" ht="51.6" customHeight="1" x14ac:dyDescent="0.3">
      <c r="B441" s="272"/>
      <c r="C441" s="272"/>
      <c r="D441" s="272"/>
      <c r="E441" s="269"/>
      <c r="F441" s="269"/>
      <c r="G441" s="269"/>
      <c r="H441" s="272"/>
      <c r="I441" s="272"/>
      <c r="J441" s="11" t="s">
        <v>179</v>
      </c>
      <c r="K441" s="7" t="s">
        <v>180</v>
      </c>
      <c r="L441" s="7" t="s">
        <v>106</v>
      </c>
      <c r="M441" s="71">
        <v>40</v>
      </c>
      <c r="N441" s="273"/>
      <c r="O441" s="272"/>
      <c r="P441" s="272"/>
      <c r="Q441" s="272"/>
      <c r="R441" s="297"/>
      <c r="S441" s="297"/>
      <c r="T441" s="283"/>
      <c r="U441" s="283"/>
      <c r="V441" s="258"/>
      <c r="W441" s="281"/>
      <c r="X441" s="281"/>
      <c r="Y441" s="281"/>
      <c r="Z441" s="281"/>
      <c r="AA441" s="281"/>
      <c r="AB441" s="281"/>
      <c r="AC441" s="273"/>
      <c r="AD441" s="296"/>
      <c r="AE441" s="296"/>
      <c r="AF441" s="272"/>
      <c r="AG441" s="273"/>
      <c r="AH441" s="273"/>
      <c r="AI441" s="273"/>
      <c r="AJ441" s="272"/>
    </row>
    <row r="442" spans="2:36" s="38" customFormat="1" ht="107.1" customHeight="1" x14ac:dyDescent="0.3">
      <c r="B442" s="272" t="s">
        <v>1054</v>
      </c>
      <c r="C442" s="272" t="s">
        <v>499</v>
      </c>
      <c r="D442" s="272" t="s">
        <v>158</v>
      </c>
      <c r="E442" s="269" t="s">
        <v>68</v>
      </c>
      <c r="F442" s="269" t="s">
        <v>186</v>
      </c>
      <c r="G442" s="269" t="s">
        <v>202</v>
      </c>
      <c r="H442" s="272" t="s">
        <v>71</v>
      </c>
      <c r="I442" s="272" t="s">
        <v>80</v>
      </c>
      <c r="J442" s="11" t="s">
        <v>263</v>
      </c>
      <c r="K442" s="7" t="s">
        <v>159</v>
      </c>
      <c r="L442" s="7" t="s">
        <v>116</v>
      </c>
      <c r="M442" s="7">
        <v>40</v>
      </c>
      <c r="N442" s="273" t="s">
        <v>160</v>
      </c>
      <c r="O442" s="272" t="s">
        <v>496</v>
      </c>
      <c r="P442" s="272" t="s">
        <v>76</v>
      </c>
      <c r="Q442" s="272" t="s">
        <v>77</v>
      </c>
      <c r="R442" s="297" t="s">
        <v>78</v>
      </c>
      <c r="S442" s="297" t="s">
        <v>161</v>
      </c>
      <c r="T442" s="283">
        <f>V442+Y442</f>
        <v>42800</v>
      </c>
      <c r="U442" s="283">
        <f>T442/M443</f>
        <v>42800</v>
      </c>
      <c r="V442" s="256">
        <v>36380</v>
      </c>
      <c r="W442" s="281" t="s">
        <v>80</v>
      </c>
      <c r="X442" s="281" t="s">
        <v>80</v>
      </c>
      <c r="Y442" s="281">
        <v>6420</v>
      </c>
      <c r="Z442" s="281" t="s">
        <v>135</v>
      </c>
      <c r="AA442" s="281" t="s">
        <v>80</v>
      </c>
      <c r="AB442" s="281">
        <v>15037.84</v>
      </c>
      <c r="AC442" s="273" t="s">
        <v>204</v>
      </c>
      <c r="AD442" s="296" t="s">
        <v>80</v>
      </c>
      <c r="AE442" s="296">
        <f>V442+Y442</f>
        <v>42800</v>
      </c>
      <c r="AF442" s="273" t="s">
        <v>80</v>
      </c>
      <c r="AG442" s="273" t="s">
        <v>34</v>
      </c>
      <c r="AH442" s="273" t="s">
        <v>303</v>
      </c>
      <c r="AI442" s="273" t="s">
        <v>308</v>
      </c>
      <c r="AJ442" s="273"/>
    </row>
    <row r="443" spans="2:36" s="38" customFormat="1" ht="86.1" customHeight="1" x14ac:dyDescent="0.3">
      <c r="B443" s="272"/>
      <c r="C443" s="272"/>
      <c r="D443" s="272"/>
      <c r="E443" s="269"/>
      <c r="F443" s="269"/>
      <c r="G443" s="269"/>
      <c r="H443" s="272"/>
      <c r="I443" s="272"/>
      <c r="J443" s="11" t="s">
        <v>163</v>
      </c>
      <c r="K443" s="7" t="s">
        <v>164</v>
      </c>
      <c r="L443" s="7" t="s">
        <v>106</v>
      </c>
      <c r="M443" s="7">
        <v>1</v>
      </c>
      <c r="N443" s="273"/>
      <c r="O443" s="272"/>
      <c r="P443" s="272"/>
      <c r="Q443" s="272"/>
      <c r="R443" s="297"/>
      <c r="S443" s="297"/>
      <c r="T443" s="283"/>
      <c r="U443" s="283"/>
      <c r="V443" s="257"/>
      <c r="W443" s="281"/>
      <c r="X443" s="281"/>
      <c r="Y443" s="281"/>
      <c r="Z443" s="281"/>
      <c r="AA443" s="281"/>
      <c r="AB443" s="281"/>
      <c r="AC443" s="273"/>
      <c r="AD443" s="296"/>
      <c r="AE443" s="296"/>
      <c r="AF443" s="272"/>
      <c r="AG443" s="273"/>
      <c r="AH443" s="273"/>
      <c r="AI443" s="273"/>
      <c r="AJ443" s="272"/>
    </row>
    <row r="444" spans="2:36" s="38" customFormat="1" ht="59.1" customHeight="1" x14ac:dyDescent="0.3">
      <c r="B444" s="272"/>
      <c r="C444" s="272"/>
      <c r="D444" s="272"/>
      <c r="E444" s="269"/>
      <c r="F444" s="269"/>
      <c r="G444" s="269"/>
      <c r="H444" s="272"/>
      <c r="I444" s="272"/>
      <c r="J444" s="11" t="s">
        <v>179</v>
      </c>
      <c r="K444" s="7" t="s">
        <v>180</v>
      </c>
      <c r="L444" s="7" t="s">
        <v>106</v>
      </c>
      <c r="M444" s="71">
        <v>20</v>
      </c>
      <c r="N444" s="273"/>
      <c r="O444" s="272"/>
      <c r="P444" s="272"/>
      <c r="Q444" s="272"/>
      <c r="R444" s="297"/>
      <c r="S444" s="297"/>
      <c r="T444" s="283"/>
      <c r="U444" s="283"/>
      <c r="V444" s="258"/>
      <c r="W444" s="281"/>
      <c r="X444" s="281"/>
      <c r="Y444" s="281"/>
      <c r="Z444" s="281"/>
      <c r="AA444" s="281"/>
      <c r="AB444" s="281"/>
      <c r="AC444" s="273"/>
      <c r="AD444" s="296"/>
      <c r="AE444" s="296"/>
      <c r="AF444" s="272"/>
      <c r="AG444" s="273"/>
      <c r="AH444" s="273"/>
      <c r="AI444" s="273"/>
      <c r="AJ444" s="272"/>
    </row>
    <row r="445" spans="2:36" s="38" customFormat="1" ht="107.1" customHeight="1" x14ac:dyDescent="0.3">
      <c r="B445" s="272" t="s">
        <v>1055</v>
      </c>
      <c r="C445" s="272" t="s">
        <v>1189</v>
      </c>
      <c r="D445" s="272" t="s">
        <v>158</v>
      </c>
      <c r="E445" s="269" t="s">
        <v>68</v>
      </c>
      <c r="F445" s="269" t="s">
        <v>186</v>
      </c>
      <c r="G445" s="269" t="s">
        <v>202</v>
      </c>
      <c r="H445" s="272" t="s">
        <v>71</v>
      </c>
      <c r="I445" s="272" t="s">
        <v>80</v>
      </c>
      <c r="J445" s="11" t="s">
        <v>263</v>
      </c>
      <c r="K445" s="7" t="s">
        <v>159</v>
      </c>
      <c r="L445" s="7" t="s">
        <v>116</v>
      </c>
      <c r="M445" s="7">
        <v>40</v>
      </c>
      <c r="N445" s="273" t="s">
        <v>160</v>
      </c>
      <c r="O445" s="272" t="s">
        <v>496</v>
      </c>
      <c r="P445" s="272" t="s">
        <v>76</v>
      </c>
      <c r="Q445" s="272" t="s">
        <v>77</v>
      </c>
      <c r="R445" s="297" t="s">
        <v>78</v>
      </c>
      <c r="S445" s="297" t="s">
        <v>161</v>
      </c>
      <c r="T445" s="283">
        <f>V445+Y445</f>
        <v>42800</v>
      </c>
      <c r="U445" s="283">
        <f>T445/M446</f>
        <v>42800</v>
      </c>
      <c r="V445" s="256">
        <v>36380</v>
      </c>
      <c r="W445" s="281" t="s">
        <v>80</v>
      </c>
      <c r="X445" s="281" t="s">
        <v>80</v>
      </c>
      <c r="Y445" s="281">
        <v>6420</v>
      </c>
      <c r="Z445" s="281" t="s">
        <v>135</v>
      </c>
      <c r="AA445" s="281" t="s">
        <v>80</v>
      </c>
      <c r="AB445" s="281">
        <v>15037.84</v>
      </c>
      <c r="AC445" s="273" t="s">
        <v>204</v>
      </c>
      <c r="AD445" s="296" t="s">
        <v>80</v>
      </c>
      <c r="AE445" s="296">
        <f>V445+Y445</f>
        <v>42800</v>
      </c>
      <c r="AF445" s="273" t="s">
        <v>80</v>
      </c>
      <c r="AG445" s="273" t="s">
        <v>34</v>
      </c>
      <c r="AH445" s="273" t="s">
        <v>308</v>
      </c>
      <c r="AI445" s="273" t="s">
        <v>221</v>
      </c>
      <c r="AJ445" s="273"/>
    </row>
    <row r="446" spans="2:36" s="38" customFormat="1" ht="86.1" customHeight="1" x14ac:dyDescent="0.3">
      <c r="B446" s="272"/>
      <c r="C446" s="272"/>
      <c r="D446" s="272"/>
      <c r="E446" s="269"/>
      <c r="F446" s="269"/>
      <c r="G446" s="269"/>
      <c r="H446" s="272"/>
      <c r="I446" s="272"/>
      <c r="J446" s="11" t="s">
        <v>163</v>
      </c>
      <c r="K446" s="7" t="s">
        <v>164</v>
      </c>
      <c r="L446" s="7" t="s">
        <v>106</v>
      </c>
      <c r="M446" s="7">
        <v>1</v>
      </c>
      <c r="N446" s="273"/>
      <c r="O446" s="272"/>
      <c r="P446" s="272"/>
      <c r="Q446" s="272"/>
      <c r="R446" s="297"/>
      <c r="S446" s="297"/>
      <c r="T446" s="283"/>
      <c r="U446" s="283"/>
      <c r="V446" s="257"/>
      <c r="W446" s="281"/>
      <c r="X446" s="281"/>
      <c r="Y446" s="281"/>
      <c r="Z446" s="281"/>
      <c r="AA446" s="281"/>
      <c r="AB446" s="281"/>
      <c r="AC446" s="273"/>
      <c r="AD446" s="296"/>
      <c r="AE446" s="296"/>
      <c r="AF446" s="272"/>
      <c r="AG446" s="273"/>
      <c r="AH446" s="273"/>
      <c r="AI446" s="273"/>
      <c r="AJ446" s="272"/>
    </row>
    <row r="447" spans="2:36" s="38" customFormat="1" ht="59.1" customHeight="1" x14ac:dyDescent="0.3">
      <c r="B447" s="272"/>
      <c r="C447" s="272"/>
      <c r="D447" s="272"/>
      <c r="E447" s="269"/>
      <c r="F447" s="269"/>
      <c r="G447" s="269"/>
      <c r="H447" s="272"/>
      <c r="I447" s="272"/>
      <c r="J447" s="11" t="s">
        <v>179</v>
      </c>
      <c r="K447" s="7" t="s">
        <v>180</v>
      </c>
      <c r="L447" s="7" t="s">
        <v>106</v>
      </c>
      <c r="M447" s="71">
        <v>20</v>
      </c>
      <c r="N447" s="273"/>
      <c r="O447" s="272"/>
      <c r="P447" s="272"/>
      <c r="Q447" s="272"/>
      <c r="R447" s="297"/>
      <c r="S447" s="297"/>
      <c r="T447" s="283"/>
      <c r="U447" s="283"/>
      <c r="V447" s="258"/>
      <c r="W447" s="281"/>
      <c r="X447" s="281"/>
      <c r="Y447" s="281"/>
      <c r="Z447" s="281"/>
      <c r="AA447" s="281"/>
      <c r="AB447" s="281"/>
      <c r="AC447" s="273"/>
      <c r="AD447" s="296"/>
      <c r="AE447" s="296"/>
      <c r="AF447" s="272"/>
      <c r="AG447" s="273"/>
      <c r="AH447" s="273"/>
      <c r="AI447" s="273"/>
      <c r="AJ447" s="272"/>
    </row>
    <row r="448" spans="2:36" s="38" customFormat="1" ht="107.1" customHeight="1" x14ac:dyDescent="0.3">
      <c r="B448" s="300" t="s">
        <v>1244</v>
      </c>
      <c r="C448" s="300" t="s">
        <v>505</v>
      </c>
      <c r="D448" s="300" t="s">
        <v>158</v>
      </c>
      <c r="E448" s="317" t="s">
        <v>68</v>
      </c>
      <c r="F448" s="317" t="s">
        <v>186</v>
      </c>
      <c r="G448" s="317" t="s">
        <v>202</v>
      </c>
      <c r="H448" s="300" t="s">
        <v>71</v>
      </c>
      <c r="I448" s="300" t="s">
        <v>80</v>
      </c>
      <c r="J448" s="20" t="s">
        <v>263</v>
      </c>
      <c r="K448" s="27" t="s">
        <v>159</v>
      </c>
      <c r="L448" s="27" t="s">
        <v>116</v>
      </c>
      <c r="M448" s="27">
        <v>40</v>
      </c>
      <c r="N448" s="282" t="s">
        <v>160</v>
      </c>
      <c r="O448" s="300" t="s">
        <v>496</v>
      </c>
      <c r="P448" s="300" t="s">
        <v>76</v>
      </c>
      <c r="Q448" s="300" t="s">
        <v>77</v>
      </c>
      <c r="R448" s="337" t="s">
        <v>78</v>
      </c>
      <c r="S448" s="337" t="s">
        <v>161</v>
      </c>
      <c r="T448" s="361">
        <f>V448+Y448</f>
        <v>42800</v>
      </c>
      <c r="U448" s="361">
        <f>T448/M449</f>
        <v>42800</v>
      </c>
      <c r="V448" s="379">
        <v>36380</v>
      </c>
      <c r="W448" s="365" t="s">
        <v>80</v>
      </c>
      <c r="X448" s="365" t="s">
        <v>80</v>
      </c>
      <c r="Y448" s="365">
        <v>6420</v>
      </c>
      <c r="Z448" s="365" t="s">
        <v>135</v>
      </c>
      <c r="AA448" s="365" t="s">
        <v>80</v>
      </c>
      <c r="AB448" s="365">
        <v>15037.84</v>
      </c>
      <c r="AC448" s="282" t="s">
        <v>204</v>
      </c>
      <c r="AD448" s="319" t="s">
        <v>80</v>
      </c>
      <c r="AE448" s="319">
        <f>V448+Y448</f>
        <v>42800</v>
      </c>
      <c r="AF448" s="282" t="s">
        <v>80</v>
      </c>
      <c r="AG448" s="282" t="s">
        <v>34</v>
      </c>
      <c r="AH448" s="282" t="s">
        <v>308</v>
      </c>
      <c r="AI448" s="282" t="s">
        <v>309</v>
      </c>
      <c r="AJ448" s="282"/>
    </row>
    <row r="449" spans="2:36" s="38" customFormat="1" ht="86.1" customHeight="1" x14ac:dyDescent="0.3">
      <c r="B449" s="300"/>
      <c r="C449" s="300"/>
      <c r="D449" s="300"/>
      <c r="E449" s="317"/>
      <c r="F449" s="317"/>
      <c r="G449" s="317"/>
      <c r="H449" s="300"/>
      <c r="I449" s="300"/>
      <c r="J449" s="20" t="s">
        <v>163</v>
      </c>
      <c r="K449" s="27" t="s">
        <v>164</v>
      </c>
      <c r="L449" s="27" t="s">
        <v>106</v>
      </c>
      <c r="M449" s="27">
        <v>1</v>
      </c>
      <c r="N449" s="282"/>
      <c r="O449" s="300"/>
      <c r="P449" s="300"/>
      <c r="Q449" s="300"/>
      <c r="R449" s="337"/>
      <c r="S449" s="337"/>
      <c r="T449" s="361"/>
      <c r="U449" s="361"/>
      <c r="V449" s="381"/>
      <c r="W449" s="365"/>
      <c r="X449" s="365"/>
      <c r="Y449" s="365"/>
      <c r="Z449" s="365"/>
      <c r="AA449" s="365"/>
      <c r="AB449" s="365"/>
      <c r="AC449" s="282"/>
      <c r="AD449" s="319"/>
      <c r="AE449" s="319"/>
      <c r="AF449" s="300"/>
      <c r="AG449" s="282"/>
      <c r="AH449" s="282"/>
      <c r="AI449" s="282"/>
      <c r="AJ449" s="300"/>
    </row>
    <row r="450" spans="2:36" s="38" customFormat="1" ht="59.1" customHeight="1" x14ac:dyDescent="0.3">
      <c r="B450" s="300"/>
      <c r="C450" s="300"/>
      <c r="D450" s="300"/>
      <c r="E450" s="317"/>
      <c r="F450" s="317"/>
      <c r="G450" s="317"/>
      <c r="H450" s="300"/>
      <c r="I450" s="300"/>
      <c r="J450" s="20" t="s">
        <v>179</v>
      </c>
      <c r="K450" s="27" t="s">
        <v>180</v>
      </c>
      <c r="L450" s="27" t="s">
        <v>106</v>
      </c>
      <c r="M450" s="69">
        <v>20</v>
      </c>
      <c r="N450" s="282"/>
      <c r="O450" s="300"/>
      <c r="P450" s="300"/>
      <c r="Q450" s="300"/>
      <c r="R450" s="337"/>
      <c r="S450" s="337"/>
      <c r="T450" s="361"/>
      <c r="U450" s="361"/>
      <c r="V450" s="382"/>
      <c r="W450" s="365"/>
      <c r="X450" s="365"/>
      <c r="Y450" s="365"/>
      <c r="Z450" s="365"/>
      <c r="AA450" s="365"/>
      <c r="AB450" s="365"/>
      <c r="AC450" s="282"/>
      <c r="AD450" s="319"/>
      <c r="AE450" s="319"/>
      <c r="AF450" s="300"/>
      <c r="AG450" s="282"/>
      <c r="AH450" s="282"/>
      <c r="AI450" s="282"/>
      <c r="AJ450" s="300"/>
    </row>
    <row r="451" spans="2:36" ht="52.2" customHeight="1" x14ac:dyDescent="0.3">
      <c r="B451" s="272" t="s">
        <v>1098</v>
      </c>
      <c r="C451" s="272" t="s">
        <v>506</v>
      </c>
      <c r="D451" s="272" t="s">
        <v>67</v>
      </c>
      <c r="E451" s="269" t="s">
        <v>68</v>
      </c>
      <c r="F451" s="269" t="s">
        <v>184</v>
      </c>
      <c r="G451" s="269" t="s">
        <v>70</v>
      </c>
      <c r="H451" s="272" t="s">
        <v>71</v>
      </c>
      <c r="I451" s="272" t="s">
        <v>80</v>
      </c>
      <c r="J451" s="11" t="s">
        <v>165</v>
      </c>
      <c r="K451" s="7" t="s">
        <v>166</v>
      </c>
      <c r="L451" s="7" t="s">
        <v>167</v>
      </c>
      <c r="M451" s="7">
        <v>1.5</v>
      </c>
      <c r="N451" s="273" t="s">
        <v>160</v>
      </c>
      <c r="O451" s="272" t="s">
        <v>496</v>
      </c>
      <c r="P451" s="272" t="s">
        <v>76</v>
      </c>
      <c r="Q451" s="272" t="s">
        <v>77</v>
      </c>
      <c r="R451" s="297" t="s">
        <v>78</v>
      </c>
      <c r="S451" s="297" t="s">
        <v>161</v>
      </c>
      <c r="T451" s="283">
        <f>V451+Y451</f>
        <v>113955</v>
      </c>
      <c r="U451" s="283">
        <f>T451/M452</f>
        <v>113955</v>
      </c>
      <c r="V451" s="281">
        <v>96861.75</v>
      </c>
      <c r="W451" s="281" t="s">
        <v>80</v>
      </c>
      <c r="X451" s="281" t="s">
        <v>80</v>
      </c>
      <c r="Y451" s="281">
        <v>17093.25</v>
      </c>
      <c r="Z451" s="281" t="s">
        <v>80</v>
      </c>
      <c r="AA451" s="281" t="s">
        <v>80</v>
      </c>
      <c r="AB451" s="281">
        <v>40038.239999999998</v>
      </c>
      <c r="AC451" s="273" t="s">
        <v>81</v>
      </c>
      <c r="AD451" s="296" t="s">
        <v>80</v>
      </c>
      <c r="AE451" s="296">
        <f>V451+Y451</f>
        <v>113955</v>
      </c>
      <c r="AF451" s="273" t="s">
        <v>80</v>
      </c>
      <c r="AG451" s="273" t="s">
        <v>34</v>
      </c>
      <c r="AH451" s="273" t="s">
        <v>308</v>
      </c>
      <c r="AI451" s="273" t="s">
        <v>212</v>
      </c>
      <c r="AJ451" s="273"/>
    </row>
    <row r="452" spans="2:36" ht="55.2" x14ac:dyDescent="0.3">
      <c r="B452" s="272"/>
      <c r="C452" s="272"/>
      <c r="D452" s="272"/>
      <c r="E452" s="269"/>
      <c r="F452" s="269"/>
      <c r="G452" s="269"/>
      <c r="H452" s="272"/>
      <c r="I452" s="272"/>
      <c r="J452" s="11" t="s">
        <v>168</v>
      </c>
      <c r="K452" s="7" t="s">
        <v>169</v>
      </c>
      <c r="L452" s="7" t="s">
        <v>106</v>
      </c>
      <c r="M452" s="7">
        <v>1</v>
      </c>
      <c r="N452" s="273"/>
      <c r="O452" s="272"/>
      <c r="P452" s="272"/>
      <c r="Q452" s="272"/>
      <c r="R452" s="297"/>
      <c r="S452" s="297"/>
      <c r="T452" s="283"/>
      <c r="U452" s="283"/>
      <c r="V452" s="281"/>
      <c r="W452" s="281"/>
      <c r="X452" s="281"/>
      <c r="Y452" s="281"/>
      <c r="Z452" s="281"/>
      <c r="AA452" s="281"/>
      <c r="AB452" s="281"/>
      <c r="AC452" s="273"/>
      <c r="AD452" s="296"/>
      <c r="AE452" s="296"/>
      <c r="AF452" s="272"/>
      <c r="AG452" s="273"/>
      <c r="AH452" s="273"/>
      <c r="AI452" s="273"/>
      <c r="AJ452" s="272"/>
    </row>
    <row r="453" spans="2:36" ht="41.4" x14ac:dyDescent="0.3">
      <c r="B453" s="272"/>
      <c r="C453" s="272"/>
      <c r="D453" s="272"/>
      <c r="E453" s="269"/>
      <c r="F453" s="269"/>
      <c r="G453" s="269"/>
      <c r="H453" s="272"/>
      <c r="I453" s="272"/>
      <c r="J453" s="11" t="s">
        <v>264</v>
      </c>
      <c r="K453" s="7" t="s">
        <v>170</v>
      </c>
      <c r="L453" s="7" t="s">
        <v>171</v>
      </c>
      <c r="M453" s="7">
        <v>1</v>
      </c>
      <c r="N453" s="273"/>
      <c r="O453" s="272"/>
      <c r="P453" s="272"/>
      <c r="Q453" s="272"/>
      <c r="R453" s="297"/>
      <c r="S453" s="297"/>
      <c r="T453" s="283"/>
      <c r="U453" s="283"/>
      <c r="V453" s="281"/>
      <c r="W453" s="281"/>
      <c r="X453" s="281"/>
      <c r="Y453" s="281"/>
      <c r="Z453" s="281"/>
      <c r="AA453" s="281"/>
      <c r="AB453" s="281"/>
      <c r="AC453" s="273"/>
      <c r="AD453" s="296"/>
      <c r="AE453" s="296"/>
      <c r="AF453" s="272"/>
      <c r="AG453" s="273"/>
      <c r="AH453" s="273"/>
      <c r="AI453" s="273"/>
      <c r="AJ453" s="272"/>
    </row>
    <row r="454" spans="2:36" ht="27.6" x14ac:dyDescent="0.3">
      <c r="B454" s="272"/>
      <c r="C454" s="272"/>
      <c r="D454" s="272"/>
      <c r="E454" s="269"/>
      <c r="F454" s="269"/>
      <c r="G454" s="269"/>
      <c r="H454" s="272"/>
      <c r="I454" s="272"/>
      <c r="J454" s="11" t="s">
        <v>172</v>
      </c>
      <c r="K454" s="7" t="s">
        <v>173</v>
      </c>
      <c r="L454" s="7" t="s">
        <v>171</v>
      </c>
      <c r="M454" s="7">
        <v>1</v>
      </c>
      <c r="N454" s="273"/>
      <c r="O454" s="272"/>
      <c r="P454" s="272"/>
      <c r="Q454" s="272"/>
      <c r="R454" s="297"/>
      <c r="S454" s="297"/>
      <c r="T454" s="283"/>
      <c r="U454" s="283"/>
      <c r="V454" s="281"/>
      <c r="W454" s="281"/>
      <c r="X454" s="281"/>
      <c r="Y454" s="281"/>
      <c r="Z454" s="281"/>
      <c r="AA454" s="281"/>
      <c r="AB454" s="281"/>
      <c r="AC454" s="273"/>
      <c r="AD454" s="296"/>
      <c r="AE454" s="296"/>
      <c r="AF454" s="272"/>
      <c r="AG454" s="273"/>
      <c r="AH454" s="273"/>
      <c r="AI454" s="273"/>
      <c r="AJ454" s="272"/>
    </row>
    <row r="455" spans="2:36" ht="52.2" customHeight="1" x14ac:dyDescent="0.3">
      <c r="B455" s="272" t="s">
        <v>1099</v>
      </c>
      <c r="C455" s="272" t="s">
        <v>506</v>
      </c>
      <c r="D455" s="272" t="s">
        <v>67</v>
      </c>
      <c r="E455" s="269" t="s">
        <v>68</v>
      </c>
      <c r="F455" s="269" t="s">
        <v>184</v>
      </c>
      <c r="G455" s="269" t="s">
        <v>70</v>
      </c>
      <c r="H455" s="272" t="s">
        <v>71</v>
      </c>
      <c r="I455" s="272" t="s">
        <v>80</v>
      </c>
      <c r="J455" s="11" t="s">
        <v>165</v>
      </c>
      <c r="K455" s="7" t="s">
        <v>166</v>
      </c>
      <c r="L455" s="7" t="s">
        <v>167</v>
      </c>
      <c r="M455" s="7">
        <v>2</v>
      </c>
      <c r="N455" s="273" t="s">
        <v>160</v>
      </c>
      <c r="O455" s="272" t="s">
        <v>507</v>
      </c>
      <c r="P455" s="272" t="s">
        <v>76</v>
      </c>
      <c r="Q455" s="272" t="s">
        <v>77</v>
      </c>
      <c r="R455" s="297" t="s">
        <v>78</v>
      </c>
      <c r="S455" s="297" t="s">
        <v>161</v>
      </c>
      <c r="T455" s="283">
        <f>V455+Y455</f>
        <v>151940</v>
      </c>
      <c r="U455" s="283">
        <f>T455/M456</f>
        <v>151940</v>
      </c>
      <c r="V455" s="281">
        <v>129149</v>
      </c>
      <c r="W455" s="281" t="s">
        <v>80</v>
      </c>
      <c r="X455" s="281" t="s">
        <v>80</v>
      </c>
      <c r="Y455" s="281">
        <v>22791</v>
      </c>
      <c r="Z455" s="281" t="s">
        <v>80</v>
      </c>
      <c r="AA455" s="281" t="s">
        <v>80</v>
      </c>
      <c r="AB455" s="281">
        <v>53384.32</v>
      </c>
      <c r="AC455" s="273" t="s">
        <v>81</v>
      </c>
      <c r="AD455" s="296" t="s">
        <v>80</v>
      </c>
      <c r="AE455" s="296">
        <f>V455+Y455</f>
        <v>151940</v>
      </c>
      <c r="AF455" s="273" t="s">
        <v>80</v>
      </c>
      <c r="AG455" s="273" t="s">
        <v>34</v>
      </c>
      <c r="AH455" s="273" t="s">
        <v>308</v>
      </c>
      <c r="AI455" s="273" t="s">
        <v>212</v>
      </c>
      <c r="AJ455" s="273"/>
    </row>
    <row r="456" spans="2:36" ht="55.2" x14ac:dyDescent="0.3">
      <c r="B456" s="272"/>
      <c r="C456" s="272"/>
      <c r="D456" s="272"/>
      <c r="E456" s="269"/>
      <c r="F456" s="269"/>
      <c r="G456" s="269"/>
      <c r="H456" s="272"/>
      <c r="I456" s="272"/>
      <c r="J456" s="11" t="s">
        <v>168</v>
      </c>
      <c r="K456" s="7" t="s">
        <v>169</v>
      </c>
      <c r="L456" s="7" t="s">
        <v>106</v>
      </c>
      <c r="M456" s="7">
        <v>1</v>
      </c>
      <c r="N456" s="273"/>
      <c r="O456" s="272"/>
      <c r="P456" s="272"/>
      <c r="Q456" s="272"/>
      <c r="R456" s="297"/>
      <c r="S456" s="297"/>
      <c r="T456" s="283"/>
      <c r="U456" s="283"/>
      <c r="V456" s="281"/>
      <c r="W456" s="281"/>
      <c r="X456" s="281"/>
      <c r="Y456" s="281"/>
      <c r="Z456" s="281"/>
      <c r="AA456" s="281"/>
      <c r="AB456" s="281"/>
      <c r="AC456" s="273"/>
      <c r="AD456" s="296"/>
      <c r="AE456" s="296"/>
      <c r="AF456" s="272"/>
      <c r="AG456" s="273"/>
      <c r="AH456" s="273"/>
      <c r="AI456" s="273"/>
      <c r="AJ456" s="272"/>
    </row>
    <row r="457" spans="2:36" ht="41.4" x14ac:dyDescent="0.3">
      <c r="B457" s="272"/>
      <c r="C457" s="272"/>
      <c r="D457" s="272"/>
      <c r="E457" s="269"/>
      <c r="F457" s="269"/>
      <c r="G457" s="269"/>
      <c r="H457" s="272"/>
      <c r="I457" s="272"/>
      <c r="J457" s="11" t="s">
        <v>264</v>
      </c>
      <c r="K457" s="7" t="s">
        <v>170</v>
      </c>
      <c r="L457" s="7" t="s">
        <v>171</v>
      </c>
      <c r="M457" s="7">
        <v>1</v>
      </c>
      <c r="N457" s="273"/>
      <c r="O457" s="272"/>
      <c r="P457" s="272"/>
      <c r="Q457" s="272"/>
      <c r="R457" s="297"/>
      <c r="S457" s="297"/>
      <c r="T457" s="283"/>
      <c r="U457" s="283"/>
      <c r="V457" s="281"/>
      <c r="W457" s="281"/>
      <c r="X457" s="281"/>
      <c r="Y457" s="281"/>
      <c r="Z457" s="281"/>
      <c r="AA457" s="281"/>
      <c r="AB457" s="281"/>
      <c r="AC457" s="273"/>
      <c r="AD457" s="296"/>
      <c r="AE457" s="296"/>
      <c r="AF457" s="272"/>
      <c r="AG457" s="273"/>
      <c r="AH457" s="273"/>
      <c r="AI457" s="273"/>
      <c r="AJ457" s="272"/>
    </row>
    <row r="458" spans="2:36" ht="27.6" x14ac:dyDescent="0.3">
      <c r="B458" s="272"/>
      <c r="C458" s="272"/>
      <c r="D458" s="272"/>
      <c r="E458" s="269"/>
      <c r="F458" s="269"/>
      <c r="G458" s="269"/>
      <c r="H458" s="272"/>
      <c r="I458" s="272"/>
      <c r="J458" s="11" t="s">
        <v>172</v>
      </c>
      <c r="K458" s="7" t="s">
        <v>173</v>
      </c>
      <c r="L458" s="7" t="s">
        <v>171</v>
      </c>
      <c r="M458" s="7">
        <v>1</v>
      </c>
      <c r="N458" s="273"/>
      <c r="O458" s="272"/>
      <c r="P458" s="272"/>
      <c r="Q458" s="272"/>
      <c r="R458" s="297"/>
      <c r="S458" s="297"/>
      <c r="T458" s="283"/>
      <c r="U458" s="283"/>
      <c r="V458" s="281"/>
      <c r="W458" s="281"/>
      <c r="X458" s="281"/>
      <c r="Y458" s="281"/>
      <c r="Z458" s="281"/>
      <c r="AA458" s="281"/>
      <c r="AB458" s="281"/>
      <c r="AC458" s="273"/>
      <c r="AD458" s="296"/>
      <c r="AE458" s="296"/>
      <c r="AF458" s="272"/>
      <c r="AG458" s="273"/>
      <c r="AH458" s="273"/>
      <c r="AI458" s="273"/>
      <c r="AJ458" s="272"/>
    </row>
    <row r="459" spans="2:36" s="188" customFormat="1" ht="132" hidden="1" customHeight="1" x14ac:dyDescent="0.3">
      <c r="B459" s="272" t="s">
        <v>1100</v>
      </c>
      <c r="C459" s="272" t="s">
        <v>495</v>
      </c>
      <c r="D459" s="272" t="s">
        <v>158</v>
      </c>
      <c r="E459" s="269" t="s">
        <v>68</v>
      </c>
      <c r="F459" s="269" t="s">
        <v>186</v>
      </c>
      <c r="G459" s="269" t="s">
        <v>202</v>
      </c>
      <c r="H459" s="272" t="s">
        <v>71</v>
      </c>
      <c r="I459" s="272" t="s">
        <v>80</v>
      </c>
      <c r="J459" s="184" t="s">
        <v>263</v>
      </c>
      <c r="K459" s="185" t="s">
        <v>159</v>
      </c>
      <c r="L459" s="185" t="s">
        <v>116</v>
      </c>
      <c r="M459" s="185">
        <v>40</v>
      </c>
      <c r="N459" s="273" t="s">
        <v>160</v>
      </c>
      <c r="O459" s="272" t="s">
        <v>507</v>
      </c>
      <c r="P459" s="272" t="s">
        <v>76</v>
      </c>
      <c r="Q459" s="272" t="s">
        <v>77</v>
      </c>
      <c r="R459" s="297" t="s">
        <v>78</v>
      </c>
      <c r="S459" s="297" t="s">
        <v>161</v>
      </c>
      <c r="T459" s="283">
        <f>V459+Y459</f>
        <v>42800</v>
      </c>
      <c r="U459" s="283">
        <f>T459/M460</f>
        <v>42800</v>
      </c>
      <c r="V459" s="256">
        <v>36380</v>
      </c>
      <c r="W459" s="281" t="s">
        <v>80</v>
      </c>
      <c r="X459" s="281" t="s">
        <v>80</v>
      </c>
      <c r="Y459" s="281">
        <v>6420</v>
      </c>
      <c r="Z459" s="281" t="s">
        <v>135</v>
      </c>
      <c r="AA459" s="281" t="s">
        <v>80</v>
      </c>
      <c r="AB459" s="281">
        <v>15037.84</v>
      </c>
      <c r="AC459" s="273" t="s">
        <v>204</v>
      </c>
      <c r="AD459" s="296" t="s">
        <v>80</v>
      </c>
      <c r="AE459" s="296">
        <f>V459+Y459</f>
        <v>42800</v>
      </c>
      <c r="AF459" s="273" t="s">
        <v>80</v>
      </c>
      <c r="AG459" s="273" t="s">
        <v>34</v>
      </c>
      <c r="AH459" s="273" t="s">
        <v>221</v>
      </c>
      <c r="AI459" s="273" t="s">
        <v>222</v>
      </c>
      <c r="AJ459" s="273"/>
    </row>
    <row r="460" spans="2:36" s="38" customFormat="1" ht="86.1" customHeight="1" x14ac:dyDescent="0.3">
      <c r="B460" s="272"/>
      <c r="C460" s="272"/>
      <c r="D460" s="272"/>
      <c r="E460" s="269"/>
      <c r="F460" s="269"/>
      <c r="G460" s="269"/>
      <c r="H460" s="272"/>
      <c r="I460" s="272"/>
      <c r="J460" s="11" t="s">
        <v>163</v>
      </c>
      <c r="K460" s="7" t="s">
        <v>164</v>
      </c>
      <c r="L460" s="7" t="s">
        <v>106</v>
      </c>
      <c r="M460" s="7">
        <v>1</v>
      </c>
      <c r="N460" s="273"/>
      <c r="O460" s="272"/>
      <c r="P460" s="272"/>
      <c r="Q460" s="272"/>
      <c r="R460" s="297"/>
      <c r="S460" s="297"/>
      <c r="T460" s="283"/>
      <c r="U460" s="283"/>
      <c r="V460" s="257"/>
      <c r="W460" s="281"/>
      <c r="X460" s="281"/>
      <c r="Y460" s="281"/>
      <c r="Z460" s="281"/>
      <c r="AA460" s="281"/>
      <c r="AB460" s="281"/>
      <c r="AC460" s="273"/>
      <c r="AD460" s="296"/>
      <c r="AE460" s="296"/>
      <c r="AF460" s="272"/>
      <c r="AG460" s="273"/>
      <c r="AH460" s="273"/>
      <c r="AI460" s="273"/>
      <c r="AJ460" s="272"/>
    </row>
    <row r="461" spans="2:36" s="38" customFormat="1" ht="59.1" customHeight="1" x14ac:dyDescent="0.3">
      <c r="B461" s="272"/>
      <c r="C461" s="272"/>
      <c r="D461" s="272"/>
      <c r="E461" s="269"/>
      <c r="F461" s="269"/>
      <c r="G461" s="269"/>
      <c r="H461" s="272"/>
      <c r="I461" s="272"/>
      <c r="J461" s="11" t="s">
        <v>179</v>
      </c>
      <c r="K461" s="7" t="s">
        <v>180</v>
      </c>
      <c r="L461" s="7" t="s">
        <v>106</v>
      </c>
      <c r="M461" s="71">
        <v>20</v>
      </c>
      <c r="N461" s="273"/>
      <c r="O461" s="272"/>
      <c r="P461" s="272"/>
      <c r="Q461" s="272"/>
      <c r="R461" s="297"/>
      <c r="S461" s="297"/>
      <c r="T461" s="283"/>
      <c r="U461" s="283"/>
      <c r="V461" s="258"/>
      <c r="W461" s="281"/>
      <c r="X461" s="281"/>
      <c r="Y461" s="281"/>
      <c r="Z461" s="281"/>
      <c r="AA461" s="281"/>
      <c r="AB461" s="281"/>
      <c r="AC461" s="273"/>
      <c r="AD461" s="296"/>
      <c r="AE461" s="296"/>
      <c r="AF461" s="272"/>
      <c r="AG461" s="273"/>
      <c r="AH461" s="273"/>
      <c r="AI461" s="273"/>
      <c r="AJ461" s="272"/>
    </row>
    <row r="462" spans="2:36" s="188" customFormat="1" ht="102.6" hidden="1" customHeight="1" x14ac:dyDescent="0.3">
      <c r="B462" s="272" t="s">
        <v>1101</v>
      </c>
      <c r="C462" s="272" t="s">
        <v>498</v>
      </c>
      <c r="D462" s="272" t="s">
        <v>158</v>
      </c>
      <c r="E462" s="269" t="s">
        <v>68</v>
      </c>
      <c r="F462" s="269" t="s">
        <v>186</v>
      </c>
      <c r="G462" s="269" t="s">
        <v>202</v>
      </c>
      <c r="H462" s="272" t="s">
        <v>71</v>
      </c>
      <c r="I462" s="272" t="s">
        <v>80</v>
      </c>
      <c r="J462" s="194" t="s">
        <v>263</v>
      </c>
      <c r="K462" s="195" t="s">
        <v>159</v>
      </c>
      <c r="L462" s="195" t="s">
        <v>116</v>
      </c>
      <c r="M462" s="195">
        <v>40</v>
      </c>
      <c r="N462" s="273" t="s">
        <v>160</v>
      </c>
      <c r="O462" s="272" t="s">
        <v>507</v>
      </c>
      <c r="P462" s="272" t="s">
        <v>76</v>
      </c>
      <c r="Q462" s="272" t="s">
        <v>77</v>
      </c>
      <c r="R462" s="297" t="s">
        <v>78</v>
      </c>
      <c r="S462" s="297" t="s">
        <v>161</v>
      </c>
      <c r="T462" s="283">
        <f>V462+Y462</f>
        <v>42800</v>
      </c>
      <c r="U462" s="283">
        <f>T462/M463</f>
        <v>42800</v>
      </c>
      <c r="V462" s="256">
        <v>36380</v>
      </c>
      <c r="W462" s="281" t="s">
        <v>80</v>
      </c>
      <c r="X462" s="281" t="s">
        <v>80</v>
      </c>
      <c r="Y462" s="281">
        <v>6420</v>
      </c>
      <c r="Z462" s="281" t="s">
        <v>135</v>
      </c>
      <c r="AA462" s="281" t="s">
        <v>80</v>
      </c>
      <c r="AB462" s="281">
        <v>15037.84</v>
      </c>
      <c r="AC462" s="273" t="s">
        <v>204</v>
      </c>
      <c r="AD462" s="296" t="s">
        <v>80</v>
      </c>
      <c r="AE462" s="296">
        <f>V462+Y462</f>
        <v>42800</v>
      </c>
      <c r="AF462" s="273" t="s">
        <v>80</v>
      </c>
      <c r="AG462" s="273" t="s">
        <v>34</v>
      </c>
      <c r="AH462" s="273" t="s">
        <v>221</v>
      </c>
      <c r="AI462" s="273" t="s">
        <v>222</v>
      </c>
      <c r="AJ462" s="273"/>
    </row>
    <row r="463" spans="2:36" s="38" customFormat="1" ht="59.7" customHeight="1" x14ac:dyDescent="0.3">
      <c r="B463" s="272"/>
      <c r="C463" s="272"/>
      <c r="D463" s="272"/>
      <c r="E463" s="269"/>
      <c r="F463" s="269"/>
      <c r="G463" s="269"/>
      <c r="H463" s="272"/>
      <c r="I463" s="272"/>
      <c r="J463" s="11" t="s">
        <v>163</v>
      </c>
      <c r="K463" s="7" t="s">
        <v>164</v>
      </c>
      <c r="L463" s="7" t="s">
        <v>106</v>
      </c>
      <c r="M463" s="7">
        <v>1</v>
      </c>
      <c r="N463" s="273"/>
      <c r="O463" s="272"/>
      <c r="P463" s="272"/>
      <c r="Q463" s="272"/>
      <c r="R463" s="297"/>
      <c r="S463" s="297"/>
      <c r="T463" s="283"/>
      <c r="U463" s="283"/>
      <c r="V463" s="257"/>
      <c r="W463" s="281"/>
      <c r="X463" s="281"/>
      <c r="Y463" s="281"/>
      <c r="Z463" s="281"/>
      <c r="AA463" s="281"/>
      <c r="AB463" s="281"/>
      <c r="AC463" s="273"/>
      <c r="AD463" s="296"/>
      <c r="AE463" s="296"/>
      <c r="AF463" s="272"/>
      <c r="AG463" s="273"/>
      <c r="AH463" s="273"/>
      <c r="AI463" s="273"/>
      <c r="AJ463" s="272"/>
    </row>
    <row r="464" spans="2:36" s="38" customFormat="1" ht="51.6" customHeight="1" x14ac:dyDescent="0.3">
      <c r="B464" s="272"/>
      <c r="C464" s="272"/>
      <c r="D464" s="272"/>
      <c r="E464" s="269"/>
      <c r="F464" s="269"/>
      <c r="G464" s="269"/>
      <c r="H464" s="272"/>
      <c r="I464" s="272"/>
      <c r="J464" s="11" t="s">
        <v>179</v>
      </c>
      <c r="K464" s="7" t="s">
        <v>180</v>
      </c>
      <c r="L464" s="7" t="s">
        <v>106</v>
      </c>
      <c r="M464" s="71">
        <v>20</v>
      </c>
      <c r="N464" s="273"/>
      <c r="O464" s="272"/>
      <c r="P464" s="272"/>
      <c r="Q464" s="272"/>
      <c r="R464" s="297"/>
      <c r="S464" s="297"/>
      <c r="T464" s="283"/>
      <c r="U464" s="283"/>
      <c r="V464" s="258"/>
      <c r="W464" s="281"/>
      <c r="X464" s="281"/>
      <c r="Y464" s="281"/>
      <c r="Z464" s="281"/>
      <c r="AA464" s="281"/>
      <c r="AB464" s="281"/>
      <c r="AC464" s="273"/>
      <c r="AD464" s="296"/>
      <c r="AE464" s="296"/>
      <c r="AF464" s="272"/>
      <c r="AG464" s="273"/>
      <c r="AH464" s="273"/>
      <c r="AI464" s="273"/>
      <c r="AJ464" s="272"/>
    </row>
    <row r="465" spans="2:36" s="38" customFormat="1" ht="107.1" customHeight="1" x14ac:dyDescent="0.3">
      <c r="B465" s="272" t="s">
        <v>1225</v>
      </c>
      <c r="C465" s="272" t="s">
        <v>505</v>
      </c>
      <c r="D465" s="272" t="s">
        <v>158</v>
      </c>
      <c r="E465" s="269" t="s">
        <v>68</v>
      </c>
      <c r="F465" s="269" t="s">
        <v>186</v>
      </c>
      <c r="G465" s="269" t="s">
        <v>202</v>
      </c>
      <c r="H465" s="272" t="s">
        <v>71</v>
      </c>
      <c r="I465" s="272" t="s">
        <v>80</v>
      </c>
      <c r="J465" s="11" t="s">
        <v>263</v>
      </c>
      <c r="K465" s="7" t="s">
        <v>159</v>
      </c>
      <c r="L465" s="7" t="s">
        <v>116</v>
      </c>
      <c r="M465" s="7">
        <v>40</v>
      </c>
      <c r="N465" s="273" t="s">
        <v>160</v>
      </c>
      <c r="O465" s="272" t="s">
        <v>496</v>
      </c>
      <c r="P465" s="272" t="s">
        <v>76</v>
      </c>
      <c r="Q465" s="272" t="s">
        <v>77</v>
      </c>
      <c r="R465" s="297" t="s">
        <v>78</v>
      </c>
      <c r="S465" s="297" t="s">
        <v>161</v>
      </c>
      <c r="T465" s="283">
        <f>V465+Y465</f>
        <v>42800</v>
      </c>
      <c r="U465" s="283">
        <f>T465/M466</f>
        <v>42800</v>
      </c>
      <c r="V465" s="256">
        <v>36380</v>
      </c>
      <c r="W465" s="281" t="s">
        <v>80</v>
      </c>
      <c r="X465" s="281" t="s">
        <v>80</v>
      </c>
      <c r="Y465" s="281">
        <v>6420</v>
      </c>
      <c r="Z465" s="281" t="s">
        <v>135</v>
      </c>
      <c r="AA465" s="281" t="s">
        <v>80</v>
      </c>
      <c r="AB465" s="281">
        <v>15037.84</v>
      </c>
      <c r="AC465" s="273" t="s">
        <v>204</v>
      </c>
      <c r="AD465" s="296" t="s">
        <v>80</v>
      </c>
      <c r="AE465" s="296">
        <f>V465+Y465</f>
        <v>42800</v>
      </c>
      <c r="AF465" s="273" t="s">
        <v>80</v>
      </c>
      <c r="AG465" s="273" t="s">
        <v>34</v>
      </c>
      <c r="AH465" s="273" t="s">
        <v>221</v>
      </c>
      <c r="AI465" s="273" t="s">
        <v>288</v>
      </c>
      <c r="AJ465" s="273"/>
    </row>
    <row r="466" spans="2:36" s="38" customFormat="1" ht="86.1" customHeight="1" x14ac:dyDescent="0.3">
      <c r="B466" s="272"/>
      <c r="C466" s="272"/>
      <c r="D466" s="272"/>
      <c r="E466" s="269"/>
      <c r="F466" s="269"/>
      <c r="G466" s="269"/>
      <c r="H466" s="272"/>
      <c r="I466" s="272"/>
      <c r="J466" s="11" t="s">
        <v>163</v>
      </c>
      <c r="K466" s="7" t="s">
        <v>164</v>
      </c>
      <c r="L466" s="7" t="s">
        <v>106</v>
      </c>
      <c r="M466" s="7">
        <v>1</v>
      </c>
      <c r="N466" s="273"/>
      <c r="O466" s="272"/>
      <c r="P466" s="272"/>
      <c r="Q466" s="272"/>
      <c r="R466" s="297"/>
      <c r="S466" s="297"/>
      <c r="T466" s="283"/>
      <c r="U466" s="283"/>
      <c r="V466" s="257"/>
      <c r="W466" s="281"/>
      <c r="X466" s="281"/>
      <c r="Y466" s="281"/>
      <c r="Z466" s="281"/>
      <c r="AA466" s="281"/>
      <c r="AB466" s="281"/>
      <c r="AC466" s="273"/>
      <c r="AD466" s="296"/>
      <c r="AE466" s="296"/>
      <c r="AF466" s="272"/>
      <c r="AG466" s="273"/>
      <c r="AH466" s="273"/>
      <c r="AI466" s="273"/>
      <c r="AJ466" s="272"/>
    </row>
    <row r="467" spans="2:36" s="38" customFormat="1" ht="59.1" customHeight="1" x14ac:dyDescent="0.3">
      <c r="B467" s="272"/>
      <c r="C467" s="272"/>
      <c r="D467" s="272"/>
      <c r="E467" s="269"/>
      <c r="F467" s="269"/>
      <c r="G467" s="269"/>
      <c r="H467" s="272"/>
      <c r="I467" s="272"/>
      <c r="J467" s="11" t="s">
        <v>179</v>
      </c>
      <c r="K467" s="7" t="s">
        <v>180</v>
      </c>
      <c r="L467" s="7" t="s">
        <v>106</v>
      </c>
      <c r="M467" s="71">
        <v>20</v>
      </c>
      <c r="N467" s="273"/>
      <c r="O467" s="272"/>
      <c r="P467" s="272"/>
      <c r="Q467" s="272"/>
      <c r="R467" s="297"/>
      <c r="S467" s="297"/>
      <c r="T467" s="283"/>
      <c r="U467" s="283"/>
      <c r="V467" s="258"/>
      <c r="W467" s="281"/>
      <c r="X467" s="281"/>
      <c r="Y467" s="281"/>
      <c r="Z467" s="281"/>
      <c r="AA467" s="281"/>
      <c r="AB467" s="281"/>
      <c r="AC467" s="273"/>
      <c r="AD467" s="296"/>
      <c r="AE467" s="296"/>
      <c r="AF467" s="272"/>
      <c r="AG467" s="273"/>
      <c r="AH467" s="273"/>
      <c r="AI467" s="273"/>
      <c r="AJ467" s="272"/>
    </row>
    <row r="468" spans="2:36" s="38" customFormat="1" ht="132" customHeight="1" x14ac:dyDescent="0.3">
      <c r="B468" s="223" t="s">
        <v>476</v>
      </c>
      <c r="C468" s="223" t="s">
        <v>477</v>
      </c>
      <c r="D468" s="223" t="s">
        <v>158</v>
      </c>
      <c r="E468" s="247" t="s">
        <v>68</v>
      </c>
      <c r="F468" s="278" t="s">
        <v>186</v>
      </c>
      <c r="G468" s="247" t="s">
        <v>202</v>
      </c>
      <c r="H468" s="279" t="s">
        <v>71</v>
      </c>
      <c r="I468" s="279" t="s">
        <v>80</v>
      </c>
      <c r="J468" s="11" t="s">
        <v>263</v>
      </c>
      <c r="K468" s="7" t="s">
        <v>159</v>
      </c>
      <c r="L468" s="7" t="s">
        <v>116</v>
      </c>
      <c r="M468" s="7">
        <v>40</v>
      </c>
      <c r="N468" s="280" t="s">
        <v>160</v>
      </c>
      <c r="O468" s="223" t="s">
        <v>478</v>
      </c>
      <c r="P468" s="223" t="s">
        <v>76</v>
      </c>
      <c r="Q468" s="223" t="s">
        <v>77</v>
      </c>
      <c r="R468" s="250" t="s">
        <v>78</v>
      </c>
      <c r="S468" s="250" t="s">
        <v>161</v>
      </c>
      <c r="T468" s="253">
        <f>V468+Y468</f>
        <v>95497.5</v>
      </c>
      <c r="U468" s="253" t="s">
        <v>80</v>
      </c>
      <c r="V468" s="256">
        <v>81172.86</v>
      </c>
      <c r="W468" s="256" t="s">
        <v>80</v>
      </c>
      <c r="X468" s="256" t="s">
        <v>80</v>
      </c>
      <c r="Y468" s="256">
        <v>14324.64</v>
      </c>
      <c r="Z468" s="256" t="s">
        <v>135</v>
      </c>
      <c r="AA468" s="256" t="s">
        <v>80</v>
      </c>
      <c r="AB468" s="256">
        <v>16852.5</v>
      </c>
      <c r="AC468" s="229" t="s">
        <v>204</v>
      </c>
      <c r="AD468" s="259" t="s">
        <v>80</v>
      </c>
      <c r="AE468" s="259">
        <f>V468+Y468</f>
        <v>95497.5</v>
      </c>
      <c r="AF468" s="229" t="s">
        <v>80</v>
      </c>
      <c r="AG468" s="229" t="s">
        <v>34</v>
      </c>
      <c r="AH468" s="280" t="s">
        <v>212</v>
      </c>
      <c r="AI468" s="229" t="s">
        <v>213</v>
      </c>
      <c r="AJ468" s="229"/>
    </row>
    <row r="469" spans="2:36" s="38" customFormat="1" ht="86.1" customHeight="1" x14ac:dyDescent="0.3">
      <c r="B469" s="224"/>
      <c r="C469" s="224"/>
      <c r="D469" s="224"/>
      <c r="E469" s="248"/>
      <c r="F469" s="248"/>
      <c r="G469" s="248"/>
      <c r="H469" s="224"/>
      <c r="I469" s="224"/>
      <c r="J469" s="11" t="s">
        <v>163</v>
      </c>
      <c r="K469" s="7" t="s">
        <v>164</v>
      </c>
      <c r="L469" s="7" t="s">
        <v>106</v>
      </c>
      <c r="M469" s="7">
        <v>1</v>
      </c>
      <c r="N469" s="230"/>
      <c r="O469" s="224"/>
      <c r="P469" s="224"/>
      <c r="Q469" s="224"/>
      <c r="R469" s="251"/>
      <c r="S469" s="251"/>
      <c r="T469" s="254"/>
      <c r="U469" s="254"/>
      <c r="V469" s="257"/>
      <c r="W469" s="257"/>
      <c r="X469" s="257"/>
      <c r="Y469" s="257"/>
      <c r="Z469" s="257"/>
      <c r="AA469" s="257"/>
      <c r="AB469" s="257"/>
      <c r="AC469" s="230"/>
      <c r="AD469" s="260"/>
      <c r="AE469" s="260"/>
      <c r="AF469" s="224"/>
      <c r="AG469" s="230"/>
      <c r="AH469" s="230"/>
      <c r="AI469" s="230"/>
      <c r="AJ469" s="224"/>
    </row>
    <row r="470" spans="2:36" s="38" customFormat="1" ht="59.1" customHeight="1" x14ac:dyDescent="0.3">
      <c r="B470" s="225"/>
      <c r="C470" s="225"/>
      <c r="D470" s="225"/>
      <c r="E470" s="249"/>
      <c r="F470" s="249"/>
      <c r="G470" s="249"/>
      <c r="H470" s="225"/>
      <c r="I470" s="225"/>
      <c r="J470" s="11" t="s">
        <v>179</v>
      </c>
      <c r="K470" s="7" t="s">
        <v>180</v>
      </c>
      <c r="L470" s="7" t="s">
        <v>106</v>
      </c>
      <c r="M470" s="71">
        <v>60</v>
      </c>
      <c r="N470" s="231"/>
      <c r="O470" s="225"/>
      <c r="P470" s="225"/>
      <c r="Q470" s="225"/>
      <c r="R470" s="252"/>
      <c r="S470" s="252"/>
      <c r="T470" s="255"/>
      <c r="U470" s="255"/>
      <c r="V470" s="258"/>
      <c r="W470" s="258"/>
      <c r="X470" s="258"/>
      <c r="Y470" s="258"/>
      <c r="Z470" s="258"/>
      <c r="AA470" s="258"/>
      <c r="AB470" s="258"/>
      <c r="AC470" s="231"/>
      <c r="AD470" s="261"/>
      <c r="AE470" s="261"/>
      <c r="AF470" s="225"/>
      <c r="AG470" s="231"/>
      <c r="AH470" s="231"/>
      <c r="AI470" s="231"/>
      <c r="AJ470" s="225"/>
    </row>
    <row r="471" spans="2:36" s="38" customFormat="1" ht="107.1" customHeight="1" x14ac:dyDescent="0.3">
      <c r="B471" s="272" t="s">
        <v>479</v>
      </c>
      <c r="C471" s="272" t="s">
        <v>480</v>
      </c>
      <c r="D471" s="272" t="s">
        <v>158</v>
      </c>
      <c r="E471" s="269" t="s">
        <v>68</v>
      </c>
      <c r="F471" s="269" t="s">
        <v>186</v>
      </c>
      <c r="G471" s="269" t="s">
        <v>202</v>
      </c>
      <c r="H471" s="272" t="s">
        <v>71</v>
      </c>
      <c r="I471" s="272" t="s">
        <v>80</v>
      </c>
      <c r="J471" s="11" t="s">
        <v>263</v>
      </c>
      <c r="K471" s="7" t="s">
        <v>159</v>
      </c>
      <c r="L471" s="7" t="s">
        <v>116</v>
      </c>
      <c r="M471" s="7">
        <v>40</v>
      </c>
      <c r="N471" s="273" t="s">
        <v>160</v>
      </c>
      <c r="O471" s="272" t="s">
        <v>478</v>
      </c>
      <c r="P471" s="272" t="s">
        <v>76</v>
      </c>
      <c r="Q471" s="272" t="s">
        <v>77</v>
      </c>
      <c r="R471" s="297" t="s">
        <v>78</v>
      </c>
      <c r="S471" s="297" t="s">
        <v>161</v>
      </c>
      <c r="T471" s="283">
        <f>V471+Y471</f>
        <v>54570</v>
      </c>
      <c r="U471" s="283" t="s">
        <v>80</v>
      </c>
      <c r="V471" s="256">
        <v>46384.5</v>
      </c>
      <c r="W471" s="281" t="s">
        <v>80</v>
      </c>
      <c r="X471" s="281" t="s">
        <v>80</v>
      </c>
      <c r="Y471" s="281">
        <v>8185.5</v>
      </c>
      <c r="Z471" s="281" t="s">
        <v>135</v>
      </c>
      <c r="AA471" s="281" t="s">
        <v>80</v>
      </c>
      <c r="AB471" s="281">
        <v>9630</v>
      </c>
      <c r="AC471" s="273" t="s">
        <v>204</v>
      </c>
      <c r="AD471" s="296" t="s">
        <v>80</v>
      </c>
      <c r="AE471" s="296">
        <f>V471+Y471</f>
        <v>54570</v>
      </c>
      <c r="AF471" s="273" t="s">
        <v>80</v>
      </c>
      <c r="AG471" s="273" t="s">
        <v>34</v>
      </c>
      <c r="AH471" s="273" t="s">
        <v>212</v>
      </c>
      <c r="AI471" s="273" t="s">
        <v>213</v>
      </c>
      <c r="AJ471" s="273"/>
    </row>
    <row r="472" spans="2:36" s="38" customFormat="1" ht="86.1" customHeight="1" x14ac:dyDescent="0.3">
      <c r="B472" s="272"/>
      <c r="C472" s="272"/>
      <c r="D472" s="272"/>
      <c r="E472" s="269"/>
      <c r="F472" s="269"/>
      <c r="G472" s="269"/>
      <c r="H472" s="272"/>
      <c r="I472" s="272"/>
      <c r="J472" s="11" t="s">
        <v>163</v>
      </c>
      <c r="K472" s="7" t="s">
        <v>164</v>
      </c>
      <c r="L472" s="7" t="s">
        <v>106</v>
      </c>
      <c r="M472" s="7">
        <v>1</v>
      </c>
      <c r="N472" s="273"/>
      <c r="O472" s="272"/>
      <c r="P472" s="272"/>
      <c r="Q472" s="272"/>
      <c r="R472" s="297"/>
      <c r="S472" s="297"/>
      <c r="T472" s="283"/>
      <c r="U472" s="283"/>
      <c r="V472" s="257"/>
      <c r="W472" s="281"/>
      <c r="X472" s="281"/>
      <c r="Y472" s="281"/>
      <c r="Z472" s="281"/>
      <c r="AA472" s="281"/>
      <c r="AB472" s="281"/>
      <c r="AC472" s="273"/>
      <c r="AD472" s="296"/>
      <c r="AE472" s="296"/>
      <c r="AF472" s="272"/>
      <c r="AG472" s="273"/>
      <c r="AH472" s="273"/>
      <c r="AI472" s="273"/>
      <c r="AJ472" s="272"/>
    </row>
    <row r="473" spans="2:36" s="38" customFormat="1" ht="59.1" customHeight="1" x14ac:dyDescent="0.3">
      <c r="B473" s="272"/>
      <c r="C473" s="272"/>
      <c r="D473" s="272"/>
      <c r="E473" s="269"/>
      <c r="F473" s="269"/>
      <c r="G473" s="269"/>
      <c r="H473" s="272"/>
      <c r="I473" s="272"/>
      <c r="J473" s="11" t="s">
        <v>179</v>
      </c>
      <c r="K473" s="7" t="s">
        <v>180</v>
      </c>
      <c r="L473" s="7" t="s">
        <v>106</v>
      </c>
      <c r="M473" s="71">
        <v>60</v>
      </c>
      <c r="N473" s="273"/>
      <c r="O473" s="272"/>
      <c r="P473" s="272"/>
      <c r="Q473" s="272"/>
      <c r="R473" s="297"/>
      <c r="S473" s="297"/>
      <c r="T473" s="283"/>
      <c r="U473" s="283"/>
      <c r="V473" s="258"/>
      <c r="W473" s="281"/>
      <c r="X473" s="281"/>
      <c r="Y473" s="281"/>
      <c r="Z473" s="281"/>
      <c r="AA473" s="281"/>
      <c r="AB473" s="281"/>
      <c r="AC473" s="273"/>
      <c r="AD473" s="296"/>
      <c r="AE473" s="296"/>
      <c r="AF473" s="272"/>
      <c r="AG473" s="273"/>
      <c r="AH473" s="273"/>
      <c r="AI473" s="273"/>
      <c r="AJ473" s="272"/>
    </row>
    <row r="474" spans="2:36" ht="41.4" x14ac:dyDescent="0.3">
      <c r="B474" s="272" t="s">
        <v>481</v>
      </c>
      <c r="C474" s="272" t="s">
        <v>482</v>
      </c>
      <c r="D474" s="272" t="s">
        <v>67</v>
      </c>
      <c r="E474" s="269" t="s">
        <v>68</v>
      </c>
      <c r="F474" s="269" t="s">
        <v>184</v>
      </c>
      <c r="G474" s="269" t="s">
        <v>70</v>
      </c>
      <c r="H474" s="272" t="s">
        <v>71</v>
      </c>
      <c r="I474" s="272" t="s">
        <v>80</v>
      </c>
      <c r="J474" s="11" t="s">
        <v>165</v>
      </c>
      <c r="K474" s="7" t="s">
        <v>166</v>
      </c>
      <c r="L474" s="7" t="s">
        <v>167</v>
      </c>
      <c r="M474" s="7">
        <v>1.5</v>
      </c>
      <c r="N474" s="273" t="s">
        <v>160</v>
      </c>
      <c r="O474" s="272" t="s">
        <v>478</v>
      </c>
      <c r="P474" s="272" t="s">
        <v>76</v>
      </c>
      <c r="Q474" s="272" t="s">
        <v>77</v>
      </c>
      <c r="R474" s="297" t="s">
        <v>78</v>
      </c>
      <c r="S474" s="297" t="s">
        <v>161</v>
      </c>
      <c r="T474" s="283">
        <f>V474+Y474</f>
        <v>91485</v>
      </c>
      <c r="U474" s="283" t="s">
        <v>80</v>
      </c>
      <c r="V474" s="281">
        <v>77762.25</v>
      </c>
      <c r="W474" s="281" t="s">
        <v>80</v>
      </c>
      <c r="X474" s="281" t="s">
        <v>80</v>
      </c>
      <c r="Y474" s="281">
        <v>13722.75</v>
      </c>
      <c r="Z474" s="281" t="s">
        <v>80</v>
      </c>
      <c r="AA474" s="281" t="s">
        <v>80</v>
      </c>
      <c r="AB474" s="281">
        <v>30495</v>
      </c>
      <c r="AC474" s="273" t="s">
        <v>81</v>
      </c>
      <c r="AD474" s="296" t="s">
        <v>80</v>
      </c>
      <c r="AE474" s="296">
        <f>V474+Y474</f>
        <v>91485</v>
      </c>
      <c r="AF474" s="272" t="s">
        <v>80</v>
      </c>
      <c r="AG474" s="273" t="s">
        <v>34</v>
      </c>
      <c r="AH474" s="273" t="s">
        <v>212</v>
      </c>
      <c r="AI474" s="273" t="s">
        <v>213</v>
      </c>
      <c r="AJ474" s="272"/>
    </row>
    <row r="475" spans="2:36" ht="55.2" x14ac:dyDescent="0.3">
      <c r="B475" s="272"/>
      <c r="C475" s="272"/>
      <c r="D475" s="272"/>
      <c r="E475" s="269"/>
      <c r="F475" s="269"/>
      <c r="G475" s="269"/>
      <c r="H475" s="272"/>
      <c r="I475" s="272"/>
      <c r="J475" s="11" t="s">
        <v>168</v>
      </c>
      <c r="K475" s="7" t="s">
        <v>169</v>
      </c>
      <c r="L475" s="7" t="s">
        <v>106</v>
      </c>
      <c r="M475" s="7">
        <v>1</v>
      </c>
      <c r="N475" s="273"/>
      <c r="O475" s="272"/>
      <c r="P475" s="272"/>
      <c r="Q475" s="272"/>
      <c r="R475" s="297"/>
      <c r="S475" s="297"/>
      <c r="T475" s="283"/>
      <c r="U475" s="283"/>
      <c r="V475" s="281"/>
      <c r="W475" s="281"/>
      <c r="X475" s="281"/>
      <c r="Y475" s="281"/>
      <c r="Z475" s="281"/>
      <c r="AA475" s="281"/>
      <c r="AB475" s="281"/>
      <c r="AC475" s="273"/>
      <c r="AD475" s="296"/>
      <c r="AE475" s="296"/>
      <c r="AF475" s="272"/>
      <c r="AG475" s="273"/>
      <c r="AH475" s="273"/>
      <c r="AI475" s="273"/>
      <c r="AJ475" s="272"/>
    </row>
    <row r="476" spans="2:36" ht="41.4" x14ac:dyDescent="0.3">
      <c r="B476" s="272"/>
      <c r="C476" s="272"/>
      <c r="D476" s="272"/>
      <c r="E476" s="269"/>
      <c r="F476" s="269"/>
      <c r="G476" s="269"/>
      <c r="H476" s="272"/>
      <c r="I476" s="272"/>
      <c r="J476" s="11" t="s">
        <v>264</v>
      </c>
      <c r="K476" s="7" t="s">
        <v>170</v>
      </c>
      <c r="L476" s="7" t="s">
        <v>171</v>
      </c>
      <c r="M476" s="7">
        <v>1</v>
      </c>
      <c r="N476" s="273"/>
      <c r="O476" s="272"/>
      <c r="P476" s="272"/>
      <c r="Q476" s="272"/>
      <c r="R476" s="297"/>
      <c r="S476" s="297"/>
      <c r="T476" s="283"/>
      <c r="U476" s="283"/>
      <c r="V476" s="281"/>
      <c r="W476" s="281"/>
      <c r="X476" s="281"/>
      <c r="Y476" s="281"/>
      <c r="Z476" s="281"/>
      <c r="AA476" s="281"/>
      <c r="AB476" s="281"/>
      <c r="AC476" s="273"/>
      <c r="AD476" s="296"/>
      <c r="AE476" s="296"/>
      <c r="AF476" s="272"/>
      <c r="AG476" s="273"/>
      <c r="AH476" s="273"/>
      <c r="AI476" s="273"/>
      <c r="AJ476" s="272"/>
    </row>
    <row r="477" spans="2:36" ht="27.6" x14ac:dyDescent="0.3">
      <c r="B477" s="272"/>
      <c r="C477" s="272"/>
      <c r="D477" s="272"/>
      <c r="E477" s="269"/>
      <c r="F477" s="269"/>
      <c r="G477" s="269"/>
      <c r="H477" s="272"/>
      <c r="I477" s="272"/>
      <c r="J477" s="11" t="s">
        <v>172</v>
      </c>
      <c r="K477" s="7" t="s">
        <v>173</v>
      </c>
      <c r="L477" s="7" t="s">
        <v>171</v>
      </c>
      <c r="M477" s="71">
        <v>1</v>
      </c>
      <c r="N477" s="273"/>
      <c r="O477" s="272"/>
      <c r="P477" s="272"/>
      <c r="Q477" s="272"/>
      <c r="R477" s="297"/>
      <c r="S477" s="297"/>
      <c r="T477" s="283"/>
      <c r="U477" s="283"/>
      <c r="V477" s="281"/>
      <c r="W477" s="281"/>
      <c r="X477" s="281"/>
      <c r="Y477" s="281"/>
      <c r="Z477" s="281"/>
      <c r="AA477" s="281"/>
      <c r="AB477" s="281"/>
      <c r="AC477" s="273"/>
      <c r="AD477" s="296"/>
      <c r="AE477" s="296"/>
      <c r="AF477" s="272"/>
      <c r="AG477" s="273"/>
      <c r="AH477" s="273"/>
      <c r="AI477" s="273"/>
      <c r="AJ477" s="272"/>
    </row>
    <row r="478" spans="2:36" ht="41.4" x14ac:dyDescent="0.3">
      <c r="B478" s="272" t="s">
        <v>1134</v>
      </c>
      <c r="C478" s="300" t="s">
        <v>483</v>
      </c>
      <c r="D478" s="300" t="s">
        <v>67</v>
      </c>
      <c r="E478" s="317" t="s">
        <v>68</v>
      </c>
      <c r="F478" s="317" t="s">
        <v>184</v>
      </c>
      <c r="G478" s="317" t="s">
        <v>70</v>
      </c>
      <c r="H478" s="300" t="s">
        <v>71</v>
      </c>
      <c r="I478" s="300" t="s">
        <v>80</v>
      </c>
      <c r="J478" s="20" t="s">
        <v>165</v>
      </c>
      <c r="K478" s="27" t="s">
        <v>166</v>
      </c>
      <c r="L478" s="27" t="s">
        <v>167</v>
      </c>
      <c r="M478" s="27">
        <v>2</v>
      </c>
      <c r="N478" s="282" t="s">
        <v>160</v>
      </c>
      <c r="O478" s="300" t="s">
        <v>478</v>
      </c>
      <c r="P478" s="300" t="s">
        <v>76</v>
      </c>
      <c r="Q478" s="300" t="s">
        <v>77</v>
      </c>
      <c r="R478" s="337" t="s">
        <v>78</v>
      </c>
      <c r="S478" s="337" t="s">
        <v>161</v>
      </c>
      <c r="T478" s="361">
        <f>V478+Y478</f>
        <v>113152.5</v>
      </c>
      <c r="U478" s="361" t="s">
        <v>80</v>
      </c>
      <c r="V478" s="365">
        <v>96179.62</v>
      </c>
      <c r="W478" s="365" t="s">
        <v>80</v>
      </c>
      <c r="X478" s="365" t="s">
        <v>80</v>
      </c>
      <c r="Y478" s="365">
        <v>16972.88</v>
      </c>
      <c r="Z478" s="365" t="s">
        <v>80</v>
      </c>
      <c r="AA478" s="365" t="s">
        <v>80</v>
      </c>
      <c r="AB478" s="365">
        <v>37717.5</v>
      </c>
      <c r="AC478" s="282" t="s">
        <v>81</v>
      </c>
      <c r="AD478" s="319" t="s">
        <v>80</v>
      </c>
      <c r="AE478" s="319">
        <f>V478+Y478</f>
        <v>113152.5</v>
      </c>
      <c r="AF478" s="300" t="s">
        <v>80</v>
      </c>
      <c r="AG478" s="282" t="s">
        <v>34</v>
      </c>
      <c r="AH478" s="282" t="s">
        <v>212</v>
      </c>
      <c r="AI478" s="282" t="s">
        <v>213</v>
      </c>
      <c r="AJ478" s="272"/>
    </row>
    <row r="479" spans="2:36" ht="55.2" x14ac:dyDescent="0.3">
      <c r="B479" s="272"/>
      <c r="C479" s="300"/>
      <c r="D479" s="300"/>
      <c r="E479" s="317"/>
      <c r="F479" s="317"/>
      <c r="G479" s="317"/>
      <c r="H479" s="300"/>
      <c r="I479" s="300"/>
      <c r="J479" s="20" t="s">
        <v>168</v>
      </c>
      <c r="K479" s="27" t="s">
        <v>169</v>
      </c>
      <c r="L479" s="27" t="s">
        <v>106</v>
      </c>
      <c r="M479" s="27">
        <v>2</v>
      </c>
      <c r="N479" s="282"/>
      <c r="O479" s="300"/>
      <c r="P479" s="300"/>
      <c r="Q479" s="300"/>
      <c r="R479" s="337"/>
      <c r="S479" s="337"/>
      <c r="T479" s="361"/>
      <c r="U479" s="361"/>
      <c r="V479" s="365"/>
      <c r="W479" s="365"/>
      <c r="X479" s="365"/>
      <c r="Y479" s="365"/>
      <c r="Z479" s="365"/>
      <c r="AA479" s="365"/>
      <c r="AB479" s="365"/>
      <c r="AC479" s="282"/>
      <c r="AD479" s="319"/>
      <c r="AE479" s="319"/>
      <c r="AF479" s="300"/>
      <c r="AG479" s="282"/>
      <c r="AH479" s="282"/>
      <c r="AI479" s="282"/>
      <c r="AJ479" s="272"/>
    </row>
    <row r="480" spans="2:36" ht="41.4" x14ac:dyDescent="0.3">
      <c r="B480" s="272"/>
      <c r="C480" s="300"/>
      <c r="D480" s="300"/>
      <c r="E480" s="317"/>
      <c r="F480" s="317"/>
      <c r="G480" s="317"/>
      <c r="H480" s="300"/>
      <c r="I480" s="300"/>
      <c r="J480" s="20" t="s">
        <v>264</v>
      </c>
      <c r="K480" s="27" t="s">
        <v>170</v>
      </c>
      <c r="L480" s="27" t="s">
        <v>171</v>
      </c>
      <c r="M480" s="27">
        <v>2</v>
      </c>
      <c r="N480" s="282"/>
      <c r="O480" s="300"/>
      <c r="P480" s="300"/>
      <c r="Q480" s="300"/>
      <c r="R480" s="337"/>
      <c r="S480" s="337"/>
      <c r="T480" s="361"/>
      <c r="U480" s="361"/>
      <c r="V480" s="365"/>
      <c r="W480" s="365"/>
      <c r="X480" s="365"/>
      <c r="Y480" s="365"/>
      <c r="Z480" s="365"/>
      <c r="AA480" s="365"/>
      <c r="AB480" s="365"/>
      <c r="AC480" s="282"/>
      <c r="AD480" s="319"/>
      <c r="AE480" s="319"/>
      <c r="AF480" s="300"/>
      <c r="AG480" s="282"/>
      <c r="AH480" s="282"/>
      <c r="AI480" s="282"/>
      <c r="AJ480" s="272"/>
    </row>
    <row r="481" spans="2:36" ht="27.6" x14ac:dyDescent="0.3">
      <c r="B481" s="272"/>
      <c r="C481" s="300"/>
      <c r="D481" s="300"/>
      <c r="E481" s="317"/>
      <c r="F481" s="317"/>
      <c r="G481" s="317"/>
      <c r="H481" s="300"/>
      <c r="I481" s="300"/>
      <c r="J481" s="20" t="s">
        <v>172</v>
      </c>
      <c r="K481" s="27" t="s">
        <v>173</v>
      </c>
      <c r="L481" s="27" t="s">
        <v>171</v>
      </c>
      <c r="M481" s="69">
        <v>2</v>
      </c>
      <c r="N481" s="282"/>
      <c r="O481" s="300"/>
      <c r="P481" s="300"/>
      <c r="Q481" s="300"/>
      <c r="R481" s="337"/>
      <c r="S481" s="337"/>
      <c r="T481" s="361"/>
      <c r="U481" s="361"/>
      <c r="V481" s="365"/>
      <c r="W481" s="365"/>
      <c r="X481" s="365"/>
      <c r="Y481" s="365"/>
      <c r="Z481" s="365"/>
      <c r="AA481" s="365"/>
      <c r="AB481" s="365"/>
      <c r="AC481" s="282"/>
      <c r="AD481" s="319"/>
      <c r="AE481" s="319"/>
      <c r="AF481" s="300"/>
      <c r="AG481" s="282"/>
      <c r="AH481" s="282"/>
      <c r="AI481" s="282"/>
      <c r="AJ481" s="272"/>
    </row>
    <row r="482" spans="2:36" s="38" customFormat="1" ht="132" customHeight="1" x14ac:dyDescent="0.3">
      <c r="B482" s="300" t="s">
        <v>1274</v>
      </c>
      <c r="C482" s="300" t="s">
        <v>484</v>
      </c>
      <c r="D482" s="300" t="s">
        <v>158</v>
      </c>
      <c r="E482" s="317" t="s">
        <v>68</v>
      </c>
      <c r="F482" s="317" t="s">
        <v>186</v>
      </c>
      <c r="G482" s="317" t="s">
        <v>202</v>
      </c>
      <c r="H482" s="300" t="s">
        <v>71</v>
      </c>
      <c r="I482" s="300" t="s">
        <v>80</v>
      </c>
      <c r="J482" s="20" t="s">
        <v>263</v>
      </c>
      <c r="K482" s="27" t="s">
        <v>159</v>
      </c>
      <c r="L482" s="27" t="s">
        <v>116</v>
      </c>
      <c r="M482" s="27">
        <v>40</v>
      </c>
      <c r="N482" s="282" t="s">
        <v>160</v>
      </c>
      <c r="O482" s="300" t="s">
        <v>478</v>
      </c>
      <c r="P482" s="300" t="s">
        <v>76</v>
      </c>
      <c r="Q482" s="300" t="s">
        <v>77</v>
      </c>
      <c r="R482" s="337" t="s">
        <v>78</v>
      </c>
      <c r="S482" s="337" t="s">
        <v>161</v>
      </c>
      <c r="T482" s="361">
        <f>V482+Y482</f>
        <v>31832.5</v>
      </c>
      <c r="U482" s="361" t="s">
        <v>80</v>
      </c>
      <c r="V482" s="379">
        <v>27057.62</v>
      </c>
      <c r="W482" s="365" t="s">
        <v>80</v>
      </c>
      <c r="X482" s="365" t="s">
        <v>80</v>
      </c>
      <c r="Y482" s="365">
        <v>4774.88</v>
      </c>
      <c r="Z482" s="365" t="s">
        <v>135</v>
      </c>
      <c r="AA482" s="365" t="s">
        <v>80</v>
      </c>
      <c r="AB482" s="365">
        <v>5617.5</v>
      </c>
      <c r="AC482" s="282" t="s">
        <v>204</v>
      </c>
      <c r="AD482" s="319" t="s">
        <v>80</v>
      </c>
      <c r="AE482" s="319">
        <f>V482+Y482</f>
        <v>31832.5</v>
      </c>
      <c r="AF482" s="282" t="s">
        <v>80</v>
      </c>
      <c r="AG482" s="282" t="s">
        <v>34</v>
      </c>
      <c r="AH482" s="282" t="s">
        <v>216</v>
      </c>
      <c r="AI482" s="282" t="s">
        <v>234</v>
      </c>
      <c r="AJ482" s="282"/>
    </row>
    <row r="483" spans="2:36" s="38" customFormat="1" ht="86.1" customHeight="1" x14ac:dyDescent="0.3">
      <c r="B483" s="300"/>
      <c r="C483" s="300"/>
      <c r="D483" s="300"/>
      <c r="E483" s="317"/>
      <c r="F483" s="317"/>
      <c r="G483" s="317"/>
      <c r="H483" s="300"/>
      <c r="I483" s="300"/>
      <c r="J483" s="20" t="s">
        <v>163</v>
      </c>
      <c r="K483" s="27" t="s">
        <v>164</v>
      </c>
      <c r="L483" s="27" t="s">
        <v>106</v>
      </c>
      <c r="M483" s="27">
        <v>1</v>
      </c>
      <c r="N483" s="282"/>
      <c r="O483" s="300"/>
      <c r="P483" s="300"/>
      <c r="Q483" s="300"/>
      <c r="R483" s="337"/>
      <c r="S483" s="337"/>
      <c r="T483" s="361"/>
      <c r="U483" s="361"/>
      <c r="V483" s="381"/>
      <c r="W483" s="365"/>
      <c r="X483" s="365"/>
      <c r="Y483" s="365"/>
      <c r="Z483" s="365"/>
      <c r="AA483" s="365"/>
      <c r="AB483" s="365"/>
      <c r="AC483" s="282"/>
      <c r="AD483" s="319"/>
      <c r="AE483" s="319"/>
      <c r="AF483" s="300"/>
      <c r="AG483" s="282"/>
      <c r="AH483" s="282"/>
      <c r="AI483" s="282"/>
      <c r="AJ483" s="300"/>
    </row>
    <row r="484" spans="2:36" s="38" customFormat="1" ht="59.1" customHeight="1" x14ac:dyDescent="0.3">
      <c r="B484" s="300"/>
      <c r="C484" s="300"/>
      <c r="D484" s="300"/>
      <c r="E484" s="317"/>
      <c r="F484" s="317"/>
      <c r="G484" s="317"/>
      <c r="H484" s="300"/>
      <c r="I484" s="300"/>
      <c r="J484" s="20" t="s">
        <v>179</v>
      </c>
      <c r="K484" s="27" t="s">
        <v>180</v>
      </c>
      <c r="L484" s="27" t="s">
        <v>106</v>
      </c>
      <c r="M484" s="69">
        <v>50</v>
      </c>
      <c r="N484" s="282"/>
      <c r="O484" s="300"/>
      <c r="P484" s="300"/>
      <c r="Q484" s="300"/>
      <c r="R484" s="337"/>
      <c r="S484" s="337"/>
      <c r="T484" s="361"/>
      <c r="U484" s="361"/>
      <c r="V484" s="382"/>
      <c r="W484" s="365"/>
      <c r="X484" s="365"/>
      <c r="Y484" s="365"/>
      <c r="Z484" s="365"/>
      <c r="AA484" s="365"/>
      <c r="AB484" s="365"/>
      <c r="AC484" s="282"/>
      <c r="AD484" s="319"/>
      <c r="AE484" s="319"/>
      <c r="AF484" s="300"/>
      <c r="AG484" s="282"/>
      <c r="AH484" s="282"/>
      <c r="AI484" s="282"/>
      <c r="AJ484" s="300"/>
    </row>
    <row r="485" spans="2:36" s="38" customFormat="1" ht="89.1" customHeight="1" x14ac:dyDescent="0.3">
      <c r="B485" s="272" t="s">
        <v>485</v>
      </c>
      <c r="C485" s="272" t="s">
        <v>486</v>
      </c>
      <c r="D485" s="272" t="s">
        <v>158</v>
      </c>
      <c r="E485" s="269" t="s">
        <v>68</v>
      </c>
      <c r="F485" s="269" t="s">
        <v>186</v>
      </c>
      <c r="G485" s="269" t="s">
        <v>202</v>
      </c>
      <c r="H485" s="272" t="s">
        <v>71</v>
      </c>
      <c r="I485" s="272" t="s">
        <v>80</v>
      </c>
      <c r="J485" s="28" t="s">
        <v>263</v>
      </c>
      <c r="K485" s="14" t="s">
        <v>159</v>
      </c>
      <c r="L485" s="14" t="s">
        <v>116</v>
      </c>
      <c r="M485" s="14">
        <v>40</v>
      </c>
      <c r="N485" s="273" t="s">
        <v>160</v>
      </c>
      <c r="O485" s="272" t="s">
        <v>478</v>
      </c>
      <c r="P485" s="272" t="s">
        <v>76</v>
      </c>
      <c r="Q485" s="272" t="s">
        <v>77</v>
      </c>
      <c r="R485" s="297" t="s">
        <v>78</v>
      </c>
      <c r="S485" s="297" t="s">
        <v>161</v>
      </c>
      <c r="T485" s="283">
        <f>V485+Y485</f>
        <v>54570</v>
      </c>
      <c r="U485" s="283" t="s">
        <v>80</v>
      </c>
      <c r="V485" s="256">
        <v>46384.52</v>
      </c>
      <c r="W485" s="281" t="s">
        <v>80</v>
      </c>
      <c r="X485" s="281" t="s">
        <v>80</v>
      </c>
      <c r="Y485" s="281">
        <v>8185.48</v>
      </c>
      <c r="Z485" s="281" t="s">
        <v>135</v>
      </c>
      <c r="AA485" s="281" t="s">
        <v>80</v>
      </c>
      <c r="AB485" s="281">
        <v>9630</v>
      </c>
      <c r="AC485" s="273" t="s">
        <v>204</v>
      </c>
      <c r="AD485" s="296" t="s">
        <v>80</v>
      </c>
      <c r="AE485" s="296">
        <f>V485+Y485</f>
        <v>54570</v>
      </c>
      <c r="AF485" s="273" t="s">
        <v>80</v>
      </c>
      <c r="AG485" s="273" t="s">
        <v>34</v>
      </c>
      <c r="AH485" s="273" t="s">
        <v>216</v>
      </c>
      <c r="AI485" s="273" t="s">
        <v>234</v>
      </c>
      <c r="AJ485" s="273"/>
    </row>
    <row r="486" spans="2:36" s="38" customFormat="1" ht="86.1" customHeight="1" x14ac:dyDescent="0.3">
      <c r="B486" s="272"/>
      <c r="C486" s="272"/>
      <c r="D486" s="272"/>
      <c r="E486" s="269"/>
      <c r="F486" s="269"/>
      <c r="G486" s="269"/>
      <c r="H486" s="272"/>
      <c r="I486" s="272"/>
      <c r="J486" s="11" t="s">
        <v>163</v>
      </c>
      <c r="K486" s="7" t="s">
        <v>164</v>
      </c>
      <c r="L486" s="7" t="s">
        <v>106</v>
      </c>
      <c r="M486" s="7">
        <v>2</v>
      </c>
      <c r="N486" s="273"/>
      <c r="O486" s="272"/>
      <c r="P486" s="272"/>
      <c r="Q486" s="272"/>
      <c r="R486" s="297"/>
      <c r="S486" s="297"/>
      <c r="T486" s="283"/>
      <c r="U486" s="283"/>
      <c r="V486" s="257"/>
      <c r="W486" s="281"/>
      <c r="X486" s="281"/>
      <c r="Y486" s="281"/>
      <c r="Z486" s="281"/>
      <c r="AA486" s="281"/>
      <c r="AB486" s="281"/>
      <c r="AC486" s="273"/>
      <c r="AD486" s="296"/>
      <c r="AE486" s="296"/>
      <c r="AF486" s="272"/>
      <c r="AG486" s="273"/>
      <c r="AH486" s="273"/>
      <c r="AI486" s="273"/>
      <c r="AJ486" s="272"/>
    </row>
    <row r="487" spans="2:36" s="38" customFormat="1" ht="88.5" customHeight="1" x14ac:dyDescent="0.3">
      <c r="B487" s="272"/>
      <c r="C487" s="272"/>
      <c r="D487" s="272"/>
      <c r="E487" s="269"/>
      <c r="F487" s="269"/>
      <c r="G487" s="269"/>
      <c r="H487" s="272"/>
      <c r="I487" s="272"/>
      <c r="J487" s="11" t="s">
        <v>179</v>
      </c>
      <c r="K487" s="7" t="s">
        <v>180</v>
      </c>
      <c r="L487" s="7" t="s">
        <v>106</v>
      </c>
      <c r="M487" s="71">
        <v>40</v>
      </c>
      <c r="N487" s="273"/>
      <c r="O487" s="272"/>
      <c r="P487" s="272"/>
      <c r="Q487" s="272"/>
      <c r="R487" s="297"/>
      <c r="S487" s="297"/>
      <c r="T487" s="283"/>
      <c r="U487" s="283"/>
      <c r="V487" s="258"/>
      <c r="W487" s="281"/>
      <c r="X487" s="281"/>
      <c r="Y487" s="281"/>
      <c r="Z487" s="281"/>
      <c r="AA487" s="281"/>
      <c r="AB487" s="281"/>
      <c r="AC487" s="273"/>
      <c r="AD487" s="296"/>
      <c r="AE487" s="296"/>
      <c r="AF487" s="272"/>
      <c r="AG487" s="273"/>
      <c r="AH487" s="273"/>
      <c r="AI487" s="273"/>
      <c r="AJ487" s="272"/>
    </row>
    <row r="488" spans="2:36" s="38" customFormat="1" ht="102.6" customHeight="1" x14ac:dyDescent="0.3">
      <c r="B488" s="272" t="s">
        <v>487</v>
      </c>
      <c r="C488" s="272" t="s">
        <v>488</v>
      </c>
      <c r="D488" s="272" t="s">
        <v>158</v>
      </c>
      <c r="E488" s="269" t="s">
        <v>68</v>
      </c>
      <c r="F488" s="269" t="s">
        <v>186</v>
      </c>
      <c r="G488" s="269" t="s">
        <v>202</v>
      </c>
      <c r="H488" s="272" t="s">
        <v>71</v>
      </c>
      <c r="I488" s="272" t="s">
        <v>80</v>
      </c>
      <c r="J488" s="28" t="s">
        <v>263</v>
      </c>
      <c r="K488" s="14" t="s">
        <v>159</v>
      </c>
      <c r="L488" s="14" t="s">
        <v>116</v>
      </c>
      <c r="M488" s="14">
        <v>40</v>
      </c>
      <c r="N488" s="273" t="s">
        <v>160</v>
      </c>
      <c r="O488" s="272" t="s">
        <v>478</v>
      </c>
      <c r="P488" s="272" t="s">
        <v>76</v>
      </c>
      <c r="Q488" s="272" t="s">
        <v>77</v>
      </c>
      <c r="R488" s="297" t="s">
        <v>78</v>
      </c>
      <c r="S488" s="297" t="s">
        <v>161</v>
      </c>
      <c r="T488" s="283">
        <f>V488+Y488</f>
        <v>100045</v>
      </c>
      <c r="U488" s="283" t="s">
        <v>80</v>
      </c>
      <c r="V488" s="256">
        <v>85038.25</v>
      </c>
      <c r="W488" s="281" t="s">
        <v>80</v>
      </c>
      <c r="X488" s="281" t="s">
        <v>80</v>
      </c>
      <c r="Y488" s="281">
        <v>15006.75</v>
      </c>
      <c r="Z488" s="281" t="s">
        <v>135</v>
      </c>
      <c r="AA488" s="281" t="s">
        <v>80</v>
      </c>
      <c r="AB488" s="281">
        <v>17655</v>
      </c>
      <c r="AC488" s="273" t="s">
        <v>204</v>
      </c>
      <c r="AD488" s="296" t="s">
        <v>80</v>
      </c>
      <c r="AE488" s="296">
        <f>V488+Y488</f>
        <v>100045</v>
      </c>
      <c r="AF488" s="273" t="s">
        <v>80</v>
      </c>
      <c r="AG488" s="273" t="s">
        <v>34</v>
      </c>
      <c r="AH488" s="273" t="s">
        <v>216</v>
      </c>
      <c r="AI488" s="273" t="s">
        <v>234</v>
      </c>
      <c r="AJ488" s="273"/>
    </row>
    <row r="489" spans="2:36" s="38" customFormat="1" ht="59.7" customHeight="1" x14ac:dyDescent="0.3">
      <c r="B489" s="272"/>
      <c r="C489" s="272"/>
      <c r="D489" s="272"/>
      <c r="E489" s="269"/>
      <c r="F489" s="269"/>
      <c r="G489" s="269"/>
      <c r="H489" s="272"/>
      <c r="I489" s="272"/>
      <c r="J489" s="11" t="s">
        <v>163</v>
      </c>
      <c r="K489" s="7" t="s">
        <v>164</v>
      </c>
      <c r="L489" s="7" t="s">
        <v>106</v>
      </c>
      <c r="M489" s="7">
        <v>1</v>
      </c>
      <c r="N489" s="273"/>
      <c r="O489" s="272"/>
      <c r="P489" s="272"/>
      <c r="Q489" s="272"/>
      <c r="R489" s="297"/>
      <c r="S489" s="297"/>
      <c r="T489" s="283"/>
      <c r="U489" s="283"/>
      <c r="V489" s="257"/>
      <c r="W489" s="281"/>
      <c r="X489" s="281"/>
      <c r="Y489" s="281"/>
      <c r="Z489" s="281"/>
      <c r="AA489" s="281"/>
      <c r="AB489" s="281"/>
      <c r="AC489" s="273"/>
      <c r="AD489" s="296"/>
      <c r="AE489" s="296"/>
      <c r="AF489" s="272"/>
      <c r="AG489" s="273"/>
      <c r="AH489" s="273"/>
      <c r="AI489" s="273"/>
      <c r="AJ489" s="272"/>
    </row>
    <row r="490" spans="2:36" s="38" customFormat="1" ht="51.6" customHeight="1" x14ac:dyDescent="0.3">
      <c r="B490" s="272"/>
      <c r="C490" s="272"/>
      <c r="D490" s="272"/>
      <c r="E490" s="269"/>
      <c r="F490" s="269"/>
      <c r="G490" s="269"/>
      <c r="H490" s="272"/>
      <c r="I490" s="272"/>
      <c r="J490" s="11" t="s">
        <v>179</v>
      </c>
      <c r="K490" s="7" t="s">
        <v>180</v>
      </c>
      <c r="L490" s="7" t="s">
        <v>106</v>
      </c>
      <c r="M490" s="71">
        <v>10</v>
      </c>
      <c r="N490" s="273"/>
      <c r="O490" s="272"/>
      <c r="P490" s="272"/>
      <c r="Q490" s="272"/>
      <c r="R490" s="297"/>
      <c r="S490" s="297"/>
      <c r="T490" s="283"/>
      <c r="U490" s="283"/>
      <c r="V490" s="258"/>
      <c r="W490" s="281"/>
      <c r="X490" s="281"/>
      <c r="Y490" s="281"/>
      <c r="Z490" s="281"/>
      <c r="AA490" s="281"/>
      <c r="AB490" s="281"/>
      <c r="AC490" s="273"/>
      <c r="AD490" s="296"/>
      <c r="AE490" s="296"/>
      <c r="AF490" s="272"/>
      <c r="AG490" s="273"/>
      <c r="AH490" s="273"/>
      <c r="AI490" s="273"/>
      <c r="AJ490" s="272"/>
    </row>
    <row r="491" spans="2:36" s="38" customFormat="1" ht="100.5" customHeight="1" x14ac:dyDescent="0.3">
      <c r="B491" s="272" t="s">
        <v>489</v>
      </c>
      <c r="C491" s="272" t="s">
        <v>490</v>
      </c>
      <c r="D491" s="272" t="s">
        <v>158</v>
      </c>
      <c r="E491" s="269" t="s">
        <v>68</v>
      </c>
      <c r="F491" s="269" t="s">
        <v>186</v>
      </c>
      <c r="G491" s="269" t="s">
        <v>202</v>
      </c>
      <c r="H491" s="272" t="s">
        <v>71</v>
      </c>
      <c r="I491" s="272" t="s">
        <v>80</v>
      </c>
      <c r="J491" s="11" t="s">
        <v>263</v>
      </c>
      <c r="K491" s="7" t="s">
        <v>159</v>
      </c>
      <c r="L491" s="7" t="s">
        <v>116</v>
      </c>
      <c r="M491" s="71">
        <v>40</v>
      </c>
      <c r="N491" s="273" t="s">
        <v>160</v>
      </c>
      <c r="O491" s="272" t="s">
        <v>478</v>
      </c>
      <c r="P491" s="272" t="s">
        <v>76</v>
      </c>
      <c r="Q491" s="272" t="s">
        <v>77</v>
      </c>
      <c r="R491" s="297" t="s">
        <v>78</v>
      </c>
      <c r="S491" s="297" t="s">
        <v>161</v>
      </c>
      <c r="T491" s="283">
        <f>V491+Y491</f>
        <v>72760</v>
      </c>
      <c r="U491" s="283" t="s">
        <v>80</v>
      </c>
      <c r="V491" s="256">
        <v>61846</v>
      </c>
      <c r="W491" s="281" t="s">
        <v>80</v>
      </c>
      <c r="X491" s="281" t="s">
        <v>80</v>
      </c>
      <c r="Y491" s="281">
        <v>10914</v>
      </c>
      <c r="Z491" s="281" t="s">
        <v>135</v>
      </c>
      <c r="AA491" s="281" t="s">
        <v>80</v>
      </c>
      <c r="AB491" s="281">
        <v>12840</v>
      </c>
      <c r="AC491" s="273" t="s">
        <v>204</v>
      </c>
      <c r="AD491" s="296" t="s">
        <v>80</v>
      </c>
      <c r="AE491" s="296">
        <f>V491+Y491</f>
        <v>72760</v>
      </c>
      <c r="AF491" s="273" t="s">
        <v>80</v>
      </c>
      <c r="AG491" s="273" t="s">
        <v>34</v>
      </c>
      <c r="AH491" s="273" t="s">
        <v>216</v>
      </c>
      <c r="AI491" s="273" t="s">
        <v>234</v>
      </c>
      <c r="AJ491" s="273"/>
    </row>
    <row r="492" spans="2:36" s="38" customFormat="1" ht="58.2" customHeight="1" x14ac:dyDescent="0.3">
      <c r="B492" s="272"/>
      <c r="C492" s="272"/>
      <c r="D492" s="272"/>
      <c r="E492" s="269"/>
      <c r="F492" s="269"/>
      <c r="G492" s="269"/>
      <c r="H492" s="272"/>
      <c r="I492" s="272"/>
      <c r="J492" s="11" t="s">
        <v>163</v>
      </c>
      <c r="K492" s="7" t="s">
        <v>164</v>
      </c>
      <c r="L492" s="7" t="s">
        <v>106</v>
      </c>
      <c r="M492" s="71">
        <v>2</v>
      </c>
      <c r="N492" s="273"/>
      <c r="O492" s="272"/>
      <c r="P492" s="272"/>
      <c r="Q492" s="272"/>
      <c r="R492" s="297"/>
      <c r="S492" s="297"/>
      <c r="T492" s="283"/>
      <c r="U492" s="283"/>
      <c r="V492" s="257"/>
      <c r="W492" s="281"/>
      <c r="X492" s="281"/>
      <c r="Y492" s="281"/>
      <c r="Z492" s="281"/>
      <c r="AA492" s="281"/>
      <c r="AB492" s="281"/>
      <c r="AC492" s="273"/>
      <c r="AD492" s="296"/>
      <c r="AE492" s="296"/>
      <c r="AF492" s="272"/>
      <c r="AG492" s="273"/>
      <c r="AH492" s="273"/>
      <c r="AI492" s="273"/>
      <c r="AJ492" s="272"/>
    </row>
    <row r="493" spans="2:36" s="38" customFormat="1" ht="43.2" customHeight="1" x14ac:dyDescent="0.3">
      <c r="B493" s="272"/>
      <c r="C493" s="272"/>
      <c r="D493" s="272"/>
      <c r="E493" s="269"/>
      <c r="F493" s="269"/>
      <c r="G493" s="269"/>
      <c r="H493" s="272"/>
      <c r="I493" s="272"/>
      <c r="J493" s="11" t="s">
        <v>179</v>
      </c>
      <c r="K493" s="7" t="s">
        <v>180</v>
      </c>
      <c r="L493" s="7" t="s">
        <v>106</v>
      </c>
      <c r="M493" s="71">
        <v>40</v>
      </c>
      <c r="N493" s="273"/>
      <c r="O493" s="272"/>
      <c r="P493" s="272"/>
      <c r="Q493" s="272"/>
      <c r="R493" s="297"/>
      <c r="S493" s="297"/>
      <c r="T493" s="283"/>
      <c r="U493" s="283"/>
      <c r="V493" s="258"/>
      <c r="W493" s="281"/>
      <c r="X493" s="281"/>
      <c r="Y493" s="281"/>
      <c r="Z493" s="281"/>
      <c r="AA493" s="281"/>
      <c r="AB493" s="281"/>
      <c r="AC493" s="273"/>
      <c r="AD493" s="296"/>
      <c r="AE493" s="296"/>
      <c r="AF493" s="272"/>
      <c r="AG493" s="273"/>
      <c r="AH493" s="273"/>
      <c r="AI493" s="273"/>
      <c r="AJ493" s="272"/>
    </row>
    <row r="494" spans="2:36" s="38" customFormat="1" ht="100.5" customHeight="1" x14ac:dyDescent="0.3">
      <c r="B494" s="272" t="s">
        <v>491</v>
      </c>
      <c r="C494" s="272" t="s">
        <v>477</v>
      </c>
      <c r="D494" s="272" t="s">
        <v>158</v>
      </c>
      <c r="E494" s="269" t="s">
        <v>68</v>
      </c>
      <c r="F494" s="269" t="s">
        <v>186</v>
      </c>
      <c r="G494" s="269" t="s">
        <v>202</v>
      </c>
      <c r="H494" s="272" t="s">
        <v>71</v>
      </c>
      <c r="I494" s="272" t="s">
        <v>80</v>
      </c>
      <c r="J494" s="11" t="s">
        <v>263</v>
      </c>
      <c r="K494" s="7" t="s">
        <v>159</v>
      </c>
      <c r="L494" s="7" t="s">
        <v>116</v>
      </c>
      <c r="M494" s="71">
        <v>40</v>
      </c>
      <c r="N494" s="273" t="s">
        <v>160</v>
      </c>
      <c r="O494" s="272" t="s">
        <v>478</v>
      </c>
      <c r="P494" s="272" t="s">
        <v>76</v>
      </c>
      <c r="Q494" s="272" t="s">
        <v>77</v>
      </c>
      <c r="R494" s="297" t="s">
        <v>78</v>
      </c>
      <c r="S494" s="297" t="s">
        <v>161</v>
      </c>
      <c r="T494" s="283">
        <f>V494+Y494</f>
        <v>150449.68</v>
      </c>
      <c r="U494" s="283" t="s">
        <v>80</v>
      </c>
      <c r="V494" s="256">
        <v>127882.2</v>
      </c>
      <c r="W494" s="281" t="s">
        <v>80</v>
      </c>
      <c r="X494" s="281" t="s">
        <v>80</v>
      </c>
      <c r="Y494" s="281">
        <v>22567.48</v>
      </c>
      <c r="Z494" s="281" t="s">
        <v>135</v>
      </c>
      <c r="AA494" s="281" t="s">
        <v>80</v>
      </c>
      <c r="AB494" s="281">
        <v>26549.94</v>
      </c>
      <c r="AC494" s="273" t="s">
        <v>204</v>
      </c>
      <c r="AD494" s="296" t="s">
        <v>80</v>
      </c>
      <c r="AE494" s="296">
        <f>V494+Y494</f>
        <v>150449.68</v>
      </c>
      <c r="AF494" s="273" t="s">
        <v>80</v>
      </c>
      <c r="AG494" s="273" t="s">
        <v>34</v>
      </c>
      <c r="AH494" s="273" t="s">
        <v>216</v>
      </c>
      <c r="AI494" s="273" t="s">
        <v>234</v>
      </c>
      <c r="AJ494" s="273"/>
    </row>
    <row r="495" spans="2:36" s="38" customFormat="1" ht="58.2" customHeight="1" x14ac:dyDescent="0.3">
      <c r="B495" s="272"/>
      <c r="C495" s="272"/>
      <c r="D495" s="272"/>
      <c r="E495" s="269"/>
      <c r="F495" s="269"/>
      <c r="G495" s="269"/>
      <c r="H495" s="272"/>
      <c r="I495" s="272"/>
      <c r="J495" s="11" t="s">
        <v>163</v>
      </c>
      <c r="K495" s="7" t="s">
        <v>164</v>
      </c>
      <c r="L495" s="7" t="s">
        <v>106</v>
      </c>
      <c r="M495" s="71">
        <v>1</v>
      </c>
      <c r="N495" s="273"/>
      <c r="O495" s="272"/>
      <c r="P495" s="272"/>
      <c r="Q495" s="272"/>
      <c r="R495" s="297"/>
      <c r="S495" s="297"/>
      <c r="T495" s="283"/>
      <c r="U495" s="283"/>
      <c r="V495" s="257"/>
      <c r="W495" s="281"/>
      <c r="X495" s="281"/>
      <c r="Y495" s="281"/>
      <c r="Z495" s="281"/>
      <c r="AA495" s="281"/>
      <c r="AB495" s="281"/>
      <c r="AC495" s="273"/>
      <c r="AD495" s="296"/>
      <c r="AE495" s="296"/>
      <c r="AF495" s="272"/>
      <c r="AG495" s="273"/>
      <c r="AH495" s="273"/>
      <c r="AI495" s="273"/>
      <c r="AJ495" s="272"/>
    </row>
    <row r="496" spans="2:36" s="38" customFormat="1" ht="43.2" customHeight="1" x14ac:dyDescent="0.3">
      <c r="B496" s="272"/>
      <c r="C496" s="272"/>
      <c r="D496" s="272"/>
      <c r="E496" s="269"/>
      <c r="F496" s="269"/>
      <c r="G496" s="269"/>
      <c r="H496" s="272"/>
      <c r="I496" s="272"/>
      <c r="J496" s="11" t="s">
        <v>179</v>
      </c>
      <c r="K496" s="7" t="s">
        <v>180</v>
      </c>
      <c r="L496" s="7" t="s">
        <v>106</v>
      </c>
      <c r="M496" s="71">
        <v>60</v>
      </c>
      <c r="N496" s="273"/>
      <c r="O496" s="272"/>
      <c r="P496" s="272"/>
      <c r="Q496" s="272"/>
      <c r="R496" s="297"/>
      <c r="S496" s="297"/>
      <c r="T496" s="283"/>
      <c r="U496" s="283"/>
      <c r="V496" s="258"/>
      <c r="W496" s="281"/>
      <c r="X496" s="281"/>
      <c r="Y496" s="281"/>
      <c r="Z496" s="281"/>
      <c r="AA496" s="281"/>
      <c r="AB496" s="281"/>
      <c r="AC496" s="273"/>
      <c r="AD496" s="296"/>
      <c r="AE496" s="296"/>
      <c r="AF496" s="272"/>
      <c r="AG496" s="273"/>
      <c r="AH496" s="273"/>
      <c r="AI496" s="273"/>
      <c r="AJ496" s="272"/>
    </row>
    <row r="497" spans="2:36" s="38" customFormat="1" ht="100.5" customHeight="1" x14ac:dyDescent="0.3">
      <c r="B497" s="272" t="s">
        <v>492</v>
      </c>
      <c r="C497" s="272" t="s">
        <v>486</v>
      </c>
      <c r="D497" s="272" t="s">
        <v>158</v>
      </c>
      <c r="E497" s="269" t="s">
        <v>68</v>
      </c>
      <c r="F497" s="269" t="s">
        <v>186</v>
      </c>
      <c r="G497" s="269" t="s">
        <v>202</v>
      </c>
      <c r="H497" s="272" t="s">
        <v>71</v>
      </c>
      <c r="I497" s="272" t="s">
        <v>80</v>
      </c>
      <c r="J497" s="11" t="s">
        <v>263</v>
      </c>
      <c r="K497" s="7" t="s">
        <v>159</v>
      </c>
      <c r="L497" s="7" t="s">
        <v>116</v>
      </c>
      <c r="M497" s="71">
        <v>40</v>
      </c>
      <c r="N497" s="273" t="s">
        <v>160</v>
      </c>
      <c r="O497" s="272" t="s">
        <v>478</v>
      </c>
      <c r="P497" s="272" t="s">
        <v>76</v>
      </c>
      <c r="Q497" s="272" t="s">
        <v>77</v>
      </c>
      <c r="R497" s="297" t="s">
        <v>78</v>
      </c>
      <c r="S497" s="297" t="s">
        <v>161</v>
      </c>
      <c r="T497" s="283">
        <f>V497+Y497</f>
        <v>54570</v>
      </c>
      <c r="U497" s="283" t="s">
        <v>80</v>
      </c>
      <c r="V497" s="256">
        <v>46384.52</v>
      </c>
      <c r="W497" s="281" t="s">
        <v>80</v>
      </c>
      <c r="X497" s="281" t="s">
        <v>80</v>
      </c>
      <c r="Y497" s="281">
        <v>8185.48</v>
      </c>
      <c r="Z497" s="281" t="s">
        <v>135</v>
      </c>
      <c r="AA497" s="281" t="s">
        <v>80</v>
      </c>
      <c r="AB497" s="281">
        <v>9630</v>
      </c>
      <c r="AC497" s="273" t="s">
        <v>204</v>
      </c>
      <c r="AD497" s="296" t="s">
        <v>80</v>
      </c>
      <c r="AE497" s="296">
        <f>V497+Y497</f>
        <v>54570</v>
      </c>
      <c r="AF497" s="273" t="s">
        <v>80</v>
      </c>
      <c r="AG497" s="273" t="s">
        <v>34</v>
      </c>
      <c r="AH497" s="273" t="s">
        <v>303</v>
      </c>
      <c r="AI497" s="273" t="s">
        <v>308</v>
      </c>
      <c r="AJ497" s="273"/>
    </row>
    <row r="498" spans="2:36" s="38" customFormat="1" ht="58.2" customHeight="1" x14ac:dyDescent="0.3">
      <c r="B498" s="272"/>
      <c r="C498" s="272"/>
      <c r="D498" s="272"/>
      <c r="E498" s="269"/>
      <c r="F498" s="269"/>
      <c r="G498" s="269"/>
      <c r="H498" s="272"/>
      <c r="I498" s="272"/>
      <c r="J498" s="11" t="s">
        <v>163</v>
      </c>
      <c r="K498" s="7" t="s">
        <v>164</v>
      </c>
      <c r="L498" s="7" t="s">
        <v>106</v>
      </c>
      <c r="M498" s="71">
        <v>1</v>
      </c>
      <c r="N498" s="273"/>
      <c r="O498" s="272"/>
      <c r="P498" s="272"/>
      <c r="Q498" s="272"/>
      <c r="R498" s="297"/>
      <c r="S498" s="297"/>
      <c r="T498" s="283"/>
      <c r="U498" s="283"/>
      <c r="V498" s="257"/>
      <c r="W498" s="281"/>
      <c r="X498" s="281"/>
      <c r="Y498" s="281"/>
      <c r="Z498" s="281"/>
      <c r="AA498" s="281"/>
      <c r="AB498" s="281"/>
      <c r="AC498" s="273"/>
      <c r="AD498" s="296"/>
      <c r="AE498" s="296"/>
      <c r="AF498" s="272"/>
      <c r="AG498" s="273"/>
      <c r="AH498" s="273"/>
      <c r="AI498" s="273"/>
      <c r="AJ498" s="272"/>
    </row>
    <row r="499" spans="2:36" s="38" customFormat="1" ht="43.2" customHeight="1" x14ac:dyDescent="0.3">
      <c r="B499" s="272"/>
      <c r="C499" s="272"/>
      <c r="D499" s="272"/>
      <c r="E499" s="269"/>
      <c r="F499" s="269"/>
      <c r="G499" s="269"/>
      <c r="H499" s="272"/>
      <c r="I499" s="272"/>
      <c r="J499" s="11" t="s">
        <v>179</v>
      </c>
      <c r="K499" s="7" t="s">
        <v>180</v>
      </c>
      <c r="L499" s="7" t="s">
        <v>106</v>
      </c>
      <c r="M499" s="71">
        <v>40</v>
      </c>
      <c r="N499" s="273"/>
      <c r="O499" s="272"/>
      <c r="P499" s="272"/>
      <c r="Q499" s="272"/>
      <c r="R499" s="297"/>
      <c r="S499" s="297"/>
      <c r="T499" s="283"/>
      <c r="U499" s="283"/>
      <c r="V499" s="258"/>
      <c r="W499" s="281"/>
      <c r="X499" s="281"/>
      <c r="Y499" s="281"/>
      <c r="Z499" s="281"/>
      <c r="AA499" s="281"/>
      <c r="AB499" s="281"/>
      <c r="AC499" s="273"/>
      <c r="AD499" s="296"/>
      <c r="AE499" s="296"/>
      <c r="AF499" s="272"/>
      <c r="AG499" s="273"/>
      <c r="AH499" s="273"/>
      <c r="AI499" s="273"/>
      <c r="AJ499" s="272"/>
    </row>
    <row r="500" spans="2:36" s="38" customFormat="1" ht="96.6" x14ac:dyDescent="0.3">
      <c r="B500" s="300" t="s">
        <v>1275</v>
      </c>
      <c r="C500" s="300" t="s">
        <v>1084</v>
      </c>
      <c r="D500" s="300" t="s">
        <v>158</v>
      </c>
      <c r="E500" s="317" t="s">
        <v>68</v>
      </c>
      <c r="F500" s="317" t="s">
        <v>186</v>
      </c>
      <c r="G500" s="317" t="s">
        <v>202</v>
      </c>
      <c r="H500" s="300" t="s">
        <v>71</v>
      </c>
      <c r="I500" s="300" t="s">
        <v>80</v>
      </c>
      <c r="J500" s="20" t="s">
        <v>263</v>
      </c>
      <c r="K500" s="27" t="s">
        <v>159</v>
      </c>
      <c r="L500" s="27" t="s">
        <v>116</v>
      </c>
      <c r="M500" s="69">
        <v>40</v>
      </c>
      <c r="N500" s="282" t="s">
        <v>160</v>
      </c>
      <c r="O500" s="300" t="s">
        <v>478</v>
      </c>
      <c r="P500" s="300" t="s">
        <v>76</v>
      </c>
      <c r="Q500" s="300" t="s">
        <v>77</v>
      </c>
      <c r="R500" s="337" t="s">
        <v>78</v>
      </c>
      <c r="S500" s="337" t="s">
        <v>161</v>
      </c>
      <c r="T500" s="361">
        <f>V500+Y500</f>
        <v>37168.380000000005</v>
      </c>
      <c r="U500" s="361" t="s">
        <v>80</v>
      </c>
      <c r="V500" s="379">
        <v>31593.13</v>
      </c>
      <c r="W500" s="365" t="s">
        <v>80</v>
      </c>
      <c r="X500" s="365" t="s">
        <v>80</v>
      </c>
      <c r="Y500" s="365">
        <v>5575.25</v>
      </c>
      <c r="Z500" s="365" t="s">
        <v>135</v>
      </c>
      <c r="AA500" s="365" t="s">
        <v>80</v>
      </c>
      <c r="AB500" s="365">
        <v>6559.13</v>
      </c>
      <c r="AC500" s="282" t="s">
        <v>204</v>
      </c>
      <c r="AD500" s="319" t="s">
        <v>80</v>
      </c>
      <c r="AE500" s="319">
        <f>V500+Y500</f>
        <v>37168.380000000005</v>
      </c>
      <c r="AF500" s="300" t="s">
        <v>80</v>
      </c>
      <c r="AG500" s="282" t="s">
        <v>34</v>
      </c>
      <c r="AH500" s="282" t="s">
        <v>303</v>
      </c>
      <c r="AI500" s="282" t="s">
        <v>308</v>
      </c>
      <c r="AJ500" s="300"/>
    </row>
    <row r="501" spans="2:36" s="38" customFormat="1" ht="58.2" customHeight="1" x14ac:dyDescent="0.3">
      <c r="B501" s="300"/>
      <c r="C501" s="300"/>
      <c r="D501" s="300"/>
      <c r="E501" s="317"/>
      <c r="F501" s="317"/>
      <c r="G501" s="317"/>
      <c r="H501" s="300"/>
      <c r="I501" s="300"/>
      <c r="J501" s="20" t="s">
        <v>163</v>
      </c>
      <c r="K501" s="27" t="s">
        <v>164</v>
      </c>
      <c r="L501" s="27" t="s">
        <v>106</v>
      </c>
      <c r="M501" s="69">
        <v>1</v>
      </c>
      <c r="N501" s="282"/>
      <c r="O501" s="300"/>
      <c r="P501" s="300"/>
      <c r="Q501" s="300"/>
      <c r="R501" s="337"/>
      <c r="S501" s="337"/>
      <c r="T501" s="361"/>
      <c r="U501" s="361"/>
      <c r="V501" s="381"/>
      <c r="W501" s="365"/>
      <c r="X501" s="365"/>
      <c r="Y501" s="365"/>
      <c r="Z501" s="365"/>
      <c r="AA501" s="365"/>
      <c r="AB501" s="365"/>
      <c r="AC501" s="282"/>
      <c r="AD501" s="319"/>
      <c r="AE501" s="319"/>
      <c r="AF501" s="300"/>
      <c r="AG501" s="282"/>
      <c r="AH501" s="282"/>
      <c r="AI501" s="282"/>
      <c r="AJ501" s="300"/>
    </row>
    <row r="502" spans="2:36" s="38" customFormat="1" ht="43.2" customHeight="1" x14ac:dyDescent="0.3">
      <c r="B502" s="300"/>
      <c r="C502" s="300"/>
      <c r="D502" s="300"/>
      <c r="E502" s="317"/>
      <c r="F502" s="317"/>
      <c r="G502" s="317"/>
      <c r="H502" s="300"/>
      <c r="I502" s="300"/>
      <c r="J502" s="20" t="s">
        <v>179</v>
      </c>
      <c r="K502" s="27" t="s">
        <v>180</v>
      </c>
      <c r="L502" s="27" t="s">
        <v>106</v>
      </c>
      <c r="M502" s="69">
        <v>20</v>
      </c>
      <c r="N502" s="282"/>
      <c r="O502" s="300"/>
      <c r="P502" s="300"/>
      <c r="Q502" s="300"/>
      <c r="R502" s="337"/>
      <c r="S502" s="337"/>
      <c r="T502" s="361"/>
      <c r="U502" s="361"/>
      <c r="V502" s="382"/>
      <c r="W502" s="365"/>
      <c r="X502" s="365"/>
      <c r="Y502" s="365"/>
      <c r="Z502" s="365"/>
      <c r="AA502" s="365"/>
      <c r="AB502" s="365"/>
      <c r="AC502" s="282"/>
      <c r="AD502" s="319"/>
      <c r="AE502" s="319"/>
      <c r="AF502" s="300"/>
      <c r="AG502" s="282"/>
      <c r="AH502" s="282"/>
      <c r="AI502" s="282"/>
      <c r="AJ502" s="300"/>
    </row>
    <row r="503" spans="2:36" s="38" customFormat="1" ht="96.6" x14ac:dyDescent="0.3">
      <c r="B503" s="272" t="s">
        <v>493</v>
      </c>
      <c r="C503" s="272" t="s">
        <v>488</v>
      </c>
      <c r="D503" s="272" t="s">
        <v>158</v>
      </c>
      <c r="E503" s="269" t="s">
        <v>68</v>
      </c>
      <c r="F503" s="269" t="s">
        <v>186</v>
      </c>
      <c r="G503" s="269" t="s">
        <v>202</v>
      </c>
      <c r="H503" s="272" t="s">
        <v>71</v>
      </c>
      <c r="I503" s="272" t="s">
        <v>80</v>
      </c>
      <c r="J503" s="11" t="s">
        <v>263</v>
      </c>
      <c r="K503" s="7" t="s">
        <v>159</v>
      </c>
      <c r="L503" s="7" t="s">
        <v>116</v>
      </c>
      <c r="M503" s="71">
        <v>40</v>
      </c>
      <c r="N503" s="273" t="s">
        <v>160</v>
      </c>
      <c r="O503" s="272" t="s">
        <v>478</v>
      </c>
      <c r="P503" s="272" t="s">
        <v>76</v>
      </c>
      <c r="Q503" s="272" t="s">
        <v>77</v>
      </c>
      <c r="R503" s="297" t="s">
        <v>78</v>
      </c>
      <c r="S503" s="297" t="s">
        <v>161</v>
      </c>
      <c r="T503" s="283">
        <f>V503+Y503</f>
        <v>100864.98</v>
      </c>
      <c r="U503" s="283" t="s">
        <v>80</v>
      </c>
      <c r="V503" s="256">
        <v>85735.23</v>
      </c>
      <c r="W503" s="281" t="s">
        <v>80</v>
      </c>
      <c r="X503" s="281" t="s">
        <v>80</v>
      </c>
      <c r="Y503" s="281">
        <v>15129.75</v>
      </c>
      <c r="Z503" s="281" t="s">
        <v>135</v>
      </c>
      <c r="AA503" s="281" t="s">
        <v>80</v>
      </c>
      <c r="AB503" s="281">
        <v>17799.71</v>
      </c>
      <c r="AC503" s="273" t="s">
        <v>204</v>
      </c>
      <c r="AD503" s="296" t="s">
        <v>80</v>
      </c>
      <c r="AE503" s="296">
        <f>V503+Y503</f>
        <v>100864.98</v>
      </c>
      <c r="AF503" s="272" t="s">
        <v>80</v>
      </c>
      <c r="AG503" s="273" t="s">
        <v>34</v>
      </c>
      <c r="AH503" s="273" t="s">
        <v>303</v>
      </c>
      <c r="AI503" s="273" t="s">
        <v>308</v>
      </c>
      <c r="AJ503" s="272"/>
    </row>
    <row r="504" spans="2:36" s="38" customFormat="1" ht="58.2" customHeight="1" x14ac:dyDescent="0.3">
      <c r="B504" s="272"/>
      <c r="C504" s="272"/>
      <c r="D504" s="272"/>
      <c r="E504" s="269"/>
      <c r="F504" s="269"/>
      <c r="G504" s="269"/>
      <c r="H504" s="272"/>
      <c r="I504" s="272"/>
      <c r="J504" s="11" t="s">
        <v>163</v>
      </c>
      <c r="K504" s="7" t="s">
        <v>164</v>
      </c>
      <c r="L504" s="7" t="s">
        <v>106</v>
      </c>
      <c r="M504" s="71">
        <v>1</v>
      </c>
      <c r="N504" s="273"/>
      <c r="O504" s="272"/>
      <c r="P504" s="272"/>
      <c r="Q504" s="272"/>
      <c r="R504" s="297"/>
      <c r="S504" s="297"/>
      <c r="T504" s="283"/>
      <c r="U504" s="283"/>
      <c r="V504" s="257"/>
      <c r="W504" s="281"/>
      <c r="X504" s="281"/>
      <c r="Y504" s="281"/>
      <c r="Z504" s="281"/>
      <c r="AA504" s="281"/>
      <c r="AB504" s="281"/>
      <c r="AC504" s="273"/>
      <c r="AD504" s="296"/>
      <c r="AE504" s="296"/>
      <c r="AF504" s="272"/>
      <c r="AG504" s="273"/>
      <c r="AH504" s="273"/>
      <c r="AI504" s="273"/>
      <c r="AJ504" s="272"/>
    </row>
    <row r="505" spans="2:36" s="38" customFormat="1" ht="43.2" customHeight="1" x14ac:dyDescent="0.3">
      <c r="B505" s="272"/>
      <c r="C505" s="272"/>
      <c r="D505" s="223"/>
      <c r="E505" s="247"/>
      <c r="F505" s="269"/>
      <c r="G505" s="269"/>
      <c r="H505" s="223"/>
      <c r="I505" s="223"/>
      <c r="J505" s="11" t="s">
        <v>179</v>
      </c>
      <c r="K505" s="7" t="s">
        <v>180</v>
      </c>
      <c r="L505" s="7" t="s">
        <v>106</v>
      </c>
      <c r="M505" s="71">
        <v>10</v>
      </c>
      <c r="N505" s="229"/>
      <c r="O505" s="223"/>
      <c r="P505" s="223"/>
      <c r="Q505" s="223"/>
      <c r="R505" s="250"/>
      <c r="S505" s="250"/>
      <c r="T505" s="253"/>
      <c r="U505" s="253"/>
      <c r="V505" s="257"/>
      <c r="W505" s="256"/>
      <c r="X505" s="256"/>
      <c r="Y505" s="256"/>
      <c r="Z505" s="256"/>
      <c r="AA505" s="256"/>
      <c r="AB505" s="256"/>
      <c r="AC505" s="229"/>
      <c r="AD505" s="259"/>
      <c r="AE505" s="259"/>
      <c r="AF505" s="223"/>
      <c r="AG505" s="229"/>
      <c r="AH505" s="273"/>
      <c r="AI505" s="273"/>
      <c r="AJ505" s="272"/>
    </row>
    <row r="506" spans="2:36" ht="41.4" x14ac:dyDescent="0.3">
      <c r="B506" s="300" t="s">
        <v>1276</v>
      </c>
      <c r="C506" s="300" t="s">
        <v>483</v>
      </c>
      <c r="D506" s="300" t="s">
        <v>67</v>
      </c>
      <c r="E506" s="317" t="s">
        <v>68</v>
      </c>
      <c r="F506" s="317" t="s">
        <v>184</v>
      </c>
      <c r="G506" s="317" t="s">
        <v>70</v>
      </c>
      <c r="H506" s="300" t="s">
        <v>71</v>
      </c>
      <c r="I506" s="300" t="s">
        <v>80</v>
      </c>
      <c r="J506" s="20" t="s">
        <v>165</v>
      </c>
      <c r="K506" s="27" t="s">
        <v>166</v>
      </c>
      <c r="L506" s="27" t="s">
        <v>167</v>
      </c>
      <c r="M506" s="27">
        <v>2</v>
      </c>
      <c r="N506" s="282" t="s">
        <v>160</v>
      </c>
      <c r="O506" s="300" t="s">
        <v>478</v>
      </c>
      <c r="P506" s="300" t="s">
        <v>76</v>
      </c>
      <c r="Q506" s="300" t="s">
        <v>77</v>
      </c>
      <c r="R506" s="337" t="s">
        <v>78</v>
      </c>
      <c r="S506" s="337" t="s">
        <v>161</v>
      </c>
      <c r="T506" s="361">
        <f>V506+Y506</f>
        <v>113152.5</v>
      </c>
      <c r="U506" s="361" t="s">
        <v>80</v>
      </c>
      <c r="V506" s="365">
        <v>96179.62</v>
      </c>
      <c r="W506" s="365" t="s">
        <v>80</v>
      </c>
      <c r="X506" s="365" t="s">
        <v>80</v>
      </c>
      <c r="Y506" s="365">
        <v>16972.88</v>
      </c>
      <c r="Z506" s="365" t="s">
        <v>80</v>
      </c>
      <c r="AA506" s="365" t="s">
        <v>80</v>
      </c>
      <c r="AB506" s="365">
        <v>37717.5</v>
      </c>
      <c r="AC506" s="282" t="s">
        <v>81</v>
      </c>
      <c r="AD506" s="319" t="s">
        <v>80</v>
      </c>
      <c r="AE506" s="319">
        <f>V506+Y506</f>
        <v>113152.5</v>
      </c>
      <c r="AF506" s="300" t="s">
        <v>80</v>
      </c>
      <c r="AG506" s="282" t="s">
        <v>34</v>
      </c>
      <c r="AH506" s="282" t="s">
        <v>216</v>
      </c>
      <c r="AI506" s="282" t="s">
        <v>234</v>
      </c>
      <c r="AJ506" s="300"/>
    </row>
    <row r="507" spans="2:36" ht="55.2" x14ac:dyDescent="0.3">
      <c r="B507" s="300"/>
      <c r="C507" s="300"/>
      <c r="D507" s="300"/>
      <c r="E507" s="317"/>
      <c r="F507" s="317"/>
      <c r="G507" s="317"/>
      <c r="H507" s="300"/>
      <c r="I507" s="300"/>
      <c r="J507" s="20" t="s">
        <v>168</v>
      </c>
      <c r="K507" s="27" t="s">
        <v>169</v>
      </c>
      <c r="L507" s="27" t="s">
        <v>106</v>
      </c>
      <c r="M507" s="27">
        <v>2</v>
      </c>
      <c r="N507" s="282"/>
      <c r="O507" s="300"/>
      <c r="P507" s="300"/>
      <c r="Q507" s="300"/>
      <c r="R507" s="337"/>
      <c r="S507" s="337"/>
      <c r="T507" s="361"/>
      <c r="U507" s="361"/>
      <c r="V507" s="365"/>
      <c r="W507" s="365"/>
      <c r="X507" s="365"/>
      <c r="Y507" s="365"/>
      <c r="Z507" s="365"/>
      <c r="AA507" s="365"/>
      <c r="AB507" s="365"/>
      <c r="AC507" s="282"/>
      <c r="AD507" s="319"/>
      <c r="AE507" s="319"/>
      <c r="AF507" s="300"/>
      <c r="AG507" s="282"/>
      <c r="AH507" s="282"/>
      <c r="AI507" s="282"/>
      <c r="AJ507" s="300"/>
    </row>
    <row r="508" spans="2:36" ht="41.4" x14ac:dyDescent="0.3">
      <c r="B508" s="300"/>
      <c r="C508" s="300"/>
      <c r="D508" s="300"/>
      <c r="E508" s="317"/>
      <c r="F508" s="317"/>
      <c r="G508" s="317"/>
      <c r="H508" s="300"/>
      <c r="I508" s="300"/>
      <c r="J508" s="20" t="s">
        <v>264</v>
      </c>
      <c r="K508" s="27" t="s">
        <v>170</v>
      </c>
      <c r="L508" s="27" t="s">
        <v>171</v>
      </c>
      <c r="M508" s="27">
        <v>2</v>
      </c>
      <c r="N508" s="282"/>
      <c r="O508" s="300"/>
      <c r="P508" s="300"/>
      <c r="Q508" s="300"/>
      <c r="R508" s="337"/>
      <c r="S508" s="337"/>
      <c r="T508" s="361"/>
      <c r="U508" s="361"/>
      <c r="V508" s="365"/>
      <c r="W508" s="365"/>
      <c r="X508" s="365"/>
      <c r="Y508" s="365"/>
      <c r="Z508" s="365"/>
      <c r="AA508" s="365"/>
      <c r="AB508" s="365"/>
      <c r="AC508" s="282"/>
      <c r="AD508" s="319"/>
      <c r="AE508" s="319"/>
      <c r="AF508" s="300"/>
      <c r="AG508" s="282"/>
      <c r="AH508" s="282"/>
      <c r="AI508" s="282"/>
      <c r="AJ508" s="300"/>
    </row>
    <row r="509" spans="2:36" ht="54" customHeight="1" x14ac:dyDescent="0.3">
      <c r="B509" s="300"/>
      <c r="C509" s="300"/>
      <c r="D509" s="300"/>
      <c r="E509" s="317"/>
      <c r="F509" s="317"/>
      <c r="G509" s="317"/>
      <c r="H509" s="300"/>
      <c r="I509" s="300"/>
      <c r="J509" s="20" t="s">
        <v>172</v>
      </c>
      <c r="K509" s="27" t="s">
        <v>173</v>
      </c>
      <c r="L509" s="27" t="s">
        <v>171</v>
      </c>
      <c r="M509" s="69">
        <v>2</v>
      </c>
      <c r="N509" s="282"/>
      <c r="O509" s="300"/>
      <c r="P509" s="300"/>
      <c r="Q509" s="300"/>
      <c r="R509" s="337"/>
      <c r="S509" s="337"/>
      <c r="T509" s="361"/>
      <c r="U509" s="361"/>
      <c r="V509" s="365"/>
      <c r="W509" s="365"/>
      <c r="X509" s="365"/>
      <c r="Y509" s="365"/>
      <c r="Z509" s="365"/>
      <c r="AA509" s="365"/>
      <c r="AB509" s="365"/>
      <c r="AC509" s="282"/>
      <c r="AD509" s="319"/>
      <c r="AE509" s="319"/>
      <c r="AF509" s="300"/>
      <c r="AG509" s="282"/>
      <c r="AH509" s="282"/>
      <c r="AI509" s="282"/>
      <c r="AJ509" s="300"/>
    </row>
    <row r="510" spans="2:36" s="38" customFormat="1" ht="100.5" customHeight="1" x14ac:dyDescent="0.3">
      <c r="B510" s="272" t="s">
        <v>1067</v>
      </c>
      <c r="C510" s="272" t="s">
        <v>477</v>
      </c>
      <c r="D510" s="272" t="s">
        <v>158</v>
      </c>
      <c r="E510" s="269" t="s">
        <v>68</v>
      </c>
      <c r="F510" s="269" t="s">
        <v>186</v>
      </c>
      <c r="G510" s="269" t="s">
        <v>202</v>
      </c>
      <c r="H510" s="272" t="s">
        <v>71</v>
      </c>
      <c r="I510" s="272" t="s">
        <v>80</v>
      </c>
      <c r="J510" s="11" t="s">
        <v>263</v>
      </c>
      <c r="K510" s="7" t="s">
        <v>159</v>
      </c>
      <c r="L510" s="7" t="s">
        <v>116</v>
      </c>
      <c r="M510" s="71">
        <v>40</v>
      </c>
      <c r="N510" s="273" t="s">
        <v>160</v>
      </c>
      <c r="O510" s="272" t="s">
        <v>478</v>
      </c>
      <c r="P510" s="272" t="s">
        <v>76</v>
      </c>
      <c r="Q510" s="272" t="s">
        <v>77</v>
      </c>
      <c r="R510" s="297" t="s">
        <v>78</v>
      </c>
      <c r="S510" s="297" t="s">
        <v>161</v>
      </c>
      <c r="T510" s="283">
        <f>V510+Y510</f>
        <v>55631.839999999997</v>
      </c>
      <c r="U510" s="283" t="s">
        <v>80</v>
      </c>
      <c r="V510" s="256">
        <v>47287.040000000001</v>
      </c>
      <c r="W510" s="281" t="s">
        <v>80</v>
      </c>
      <c r="X510" s="281" t="s">
        <v>80</v>
      </c>
      <c r="Y510" s="281">
        <v>8344.7999999999993</v>
      </c>
      <c r="Z510" s="281" t="s">
        <v>135</v>
      </c>
      <c r="AA510" s="281" t="s">
        <v>80</v>
      </c>
      <c r="AB510" s="281">
        <v>9817.42</v>
      </c>
      <c r="AC510" s="273" t="s">
        <v>204</v>
      </c>
      <c r="AD510" s="296" t="s">
        <v>80</v>
      </c>
      <c r="AE510" s="296">
        <f>V510+Y510</f>
        <v>55631.839999999997</v>
      </c>
      <c r="AF510" s="273" t="s">
        <v>80</v>
      </c>
      <c r="AG510" s="273" t="s">
        <v>34</v>
      </c>
      <c r="AH510" s="273" t="s">
        <v>303</v>
      </c>
      <c r="AI510" s="273" t="s">
        <v>308</v>
      </c>
      <c r="AJ510" s="273"/>
    </row>
    <row r="511" spans="2:36" s="38" customFormat="1" ht="58.2" customHeight="1" x14ac:dyDescent="0.3">
      <c r="B511" s="272"/>
      <c r="C511" s="272"/>
      <c r="D511" s="272"/>
      <c r="E511" s="269"/>
      <c r="F511" s="269"/>
      <c r="G511" s="269"/>
      <c r="H511" s="272"/>
      <c r="I511" s="272"/>
      <c r="J511" s="11" t="s">
        <v>163</v>
      </c>
      <c r="K511" s="7" t="s">
        <v>164</v>
      </c>
      <c r="L511" s="7" t="s">
        <v>106</v>
      </c>
      <c r="M511" s="71">
        <v>1</v>
      </c>
      <c r="N511" s="273"/>
      <c r="O511" s="272"/>
      <c r="P511" s="272"/>
      <c r="Q511" s="272"/>
      <c r="R511" s="297"/>
      <c r="S511" s="297"/>
      <c r="T511" s="283"/>
      <c r="U511" s="283"/>
      <c r="V511" s="257"/>
      <c r="W511" s="281"/>
      <c r="X511" s="281"/>
      <c r="Y511" s="281"/>
      <c r="Z511" s="281"/>
      <c r="AA511" s="281"/>
      <c r="AB511" s="281"/>
      <c r="AC511" s="273"/>
      <c r="AD511" s="296"/>
      <c r="AE511" s="296"/>
      <c r="AF511" s="272"/>
      <c r="AG511" s="273"/>
      <c r="AH511" s="273"/>
      <c r="AI511" s="273"/>
      <c r="AJ511" s="272"/>
    </row>
    <row r="512" spans="2:36" s="38" customFormat="1" ht="43.2" customHeight="1" x14ac:dyDescent="0.3">
      <c r="B512" s="272"/>
      <c r="C512" s="272"/>
      <c r="D512" s="272"/>
      <c r="E512" s="269"/>
      <c r="F512" s="269"/>
      <c r="G512" s="269"/>
      <c r="H512" s="272"/>
      <c r="I512" s="272"/>
      <c r="J512" s="11" t="s">
        <v>179</v>
      </c>
      <c r="K512" s="7" t="s">
        <v>180</v>
      </c>
      <c r="L512" s="7" t="s">
        <v>106</v>
      </c>
      <c r="M512" s="71">
        <v>28</v>
      </c>
      <c r="N512" s="273"/>
      <c r="O512" s="272"/>
      <c r="P512" s="272"/>
      <c r="Q512" s="272"/>
      <c r="R512" s="297"/>
      <c r="S512" s="297"/>
      <c r="T512" s="283"/>
      <c r="U512" s="283"/>
      <c r="V512" s="258"/>
      <c r="W512" s="281"/>
      <c r="X512" s="281"/>
      <c r="Y512" s="281"/>
      <c r="Z512" s="281"/>
      <c r="AA512" s="281"/>
      <c r="AB512" s="281"/>
      <c r="AC512" s="273"/>
      <c r="AD512" s="296"/>
      <c r="AE512" s="296"/>
      <c r="AF512" s="272"/>
      <c r="AG512" s="273"/>
      <c r="AH512" s="273"/>
      <c r="AI512" s="273"/>
      <c r="AJ512" s="272"/>
    </row>
    <row r="513" spans="2:36" s="38" customFormat="1" ht="107.1" customHeight="1" x14ac:dyDescent="0.3">
      <c r="B513" s="272" t="s">
        <v>1068</v>
      </c>
      <c r="C513" s="272" t="s">
        <v>480</v>
      </c>
      <c r="D513" s="272" t="s">
        <v>158</v>
      </c>
      <c r="E513" s="269" t="s">
        <v>68</v>
      </c>
      <c r="F513" s="269" t="s">
        <v>186</v>
      </c>
      <c r="G513" s="269" t="s">
        <v>202</v>
      </c>
      <c r="H513" s="272" t="s">
        <v>71</v>
      </c>
      <c r="I513" s="272" t="s">
        <v>80</v>
      </c>
      <c r="J513" s="11" t="s">
        <v>263</v>
      </c>
      <c r="K513" s="7" t="s">
        <v>159</v>
      </c>
      <c r="L513" s="7" t="s">
        <v>116</v>
      </c>
      <c r="M513" s="7">
        <v>40</v>
      </c>
      <c r="N513" s="273" t="s">
        <v>160</v>
      </c>
      <c r="O513" s="272" t="s">
        <v>478</v>
      </c>
      <c r="P513" s="272" t="s">
        <v>76</v>
      </c>
      <c r="Q513" s="272" t="s">
        <v>77</v>
      </c>
      <c r="R513" s="297" t="s">
        <v>78</v>
      </c>
      <c r="S513" s="297" t="s">
        <v>161</v>
      </c>
      <c r="T513" s="283">
        <f>V513+Y513</f>
        <v>28743.43</v>
      </c>
      <c r="U513" s="283" t="s">
        <v>80</v>
      </c>
      <c r="V513" s="256">
        <v>24431.919999999998</v>
      </c>
      <c r="W513" s="281" t="s">
        <v>80</v>
      </c>
      <c r="X513" s="281" t="s">
        <v>80</v>
      </c>
      <c r="Y513" s="281">
        <v>4311.51</v>
      </c>
      <c r="Z513" s="281" t="s">
        <v>135</v>
      </c>
      <c r="AA513" s="281" t="s">
        <v>80</v>
      </c>
      <c r="AB513" s="281">
        <v>5072.37</v>
      </c>
      <c r="AC513" s="273" t="s">
        <v>204</v>
      </c>
      <c r="AD513" s="296" t="s">
        <v>80</v>
      </c>
      <c r="AE513" s="296">
        <f>V513+Y513</f>
        <v>28743.43</v>
      </c>
      <c r="AF513" s="273" t="s">
        <v>80</v>
      </c>
      <c r="AG513" s="273" t="s">
        <v>34</v>
      </c>
      <c r="AH513" s="273" t="s">
        <v>303</v>
      </c>
      <c r="AI513" s="273" t="s">
        <v>308</v>
      </c>
      <c r="AJ513" s="273"/>
    </row>
    <row r="514" spans="2:36" s="38" customFormat="1" ht="86.1" customHeight="1" x14ac:dyDescent="0.3">
      <c r="B514" s="272"/>
      <c r="C514" s="272"/>
      <c r="D514" s="272"/>
      <c r="E514" s="269"/>
      <c r="F514" s="269"/>
      <c r="G514" s="269"/>
      <c r="H514" s="272"/>
      <c r="I514" s="272"/>
      <c r="J514" s="11" t="s">
        <v>163</v>
      </c>
      <c r="K514" s="7" t="s">
        <v>164</v>
      </c>
      <c r="L514" s="7" t="s">
        <v>106</v>
      </c>
      <c r="M514" s="7">
        <v>1</v>
      </c>
      <c r="N514" s="273"/>
      <c r="O514" s="272"/>
      <c r="P514" s="272"/>
      <c r="Q514" s="272"/>
      <c r="R514" s="297"/>
      <c r="S514" s="297"/>
      <c r="T514" s="283"/>
      <c r="U514" s="283"/>
      <c r="V514" s="257"/>
      <c r="W514" s="281"/>
      <c r="X514" s="281"/>
      <c r="Y514" s="281"/>
      <c r="Z514" s="281"/>
      <c r="AA514" s="281"/>
      <c r="AB514" s="281"/>
      <c r="AC514" s="273"/>
      <c r="AD514" s="296"/>
      <c r="AE514" s="296"/>
      <c r="AF514" s="272"/>
      <c r="AG514" s="273"/>
      <c r="AH514" s="273"/>
      <c r="AI514" s="273"/>
      <c r="AJ514" s="272"/>
    </row>
    <row r="515" spans="2:36" s="38" customFormat="1" ht="59.1" customHeight="1" x14ac:dyDescent="0.3">
      <c r="B515" s="272"/>
      <c r="C515" s="272"/>
      <c r="D515" s="272"/>
      <c r="E515" s="269"/>
      <c r="F515" s="269"/>
      <c r="G515" s="269"/>
      <c r="H515" s="272"/>
      <c r="I515" s="272"/>
      <c r="J515" s="11" t="s">
        <v>179</v>
      </c>
      <c r="K515" s="7" t="s">
        <v>180</v>
      </c>
      <c r="L515" s="7" t="s">
        <v>106</v>
      </c>
      <c r="M515" s="71">
        <v>13</v>
      </c>
      <c r="N515" s="273"/>
      <c r="O515" s="272"/>
      <c r="P515" s="272"/>
      <c r="Q515" s="272"/>
      <c r="R515" s="297"/>
      <c r="S515" s="297"/>
      <c r="T515" s="283"/>
      <c r="U515" s="283"/>
      <c r="V515" s="258"/>
      <c r="W515" s="281"/>
      <c r="X515" s="281"/>
      <c r="Y515" s="281"/>
      <c r="Z515" s="281"/>
      <c r="AA515" s="281"/>
      <c r="AB515" s="281"/>
      <c r="AC515" s="273"/>
      <c r="AD515" s="296"/>
      <c r="AE515" s="296"/>
      <c r="AF515" s="272"/>
      <c r="AG515" s="273"/>
      <c r="AH515" s="273"/>
      <c r="AI515" s="273"/>
      <c r="AJ515" s="272"/>
    </row>
    <row r="516" spans="2:36" ht="41.4" x14ac:dyDescent="0.3">
      <c r="B516" s="272" t="s">
        <v>1270</v>
      </c>
      <c r="C516" s="272" t="s">
        <v>483</v>
      </c>
      <c r="D516" s="272" t="s">
        <v>67</v>
      </c>
      <c r="E516" s="269" t="s">
        <v>68</v>
      </c>
      <c r="F516" s="269" t="s">
        <v>184</v>
      </c>
      <c r="G516" s="269" t="s">
        <v>70</v>
      </c>
      <c r="H516" s="272" t="s">
        <v>71</v>
      </c>
      <c r="I516" s="272" t="s">
        <v>80</v>
      </c>
      <c r="J516" s="11" t="s">
        <v>165</v>
      </c>
      <c r="K516" s="7" t="s">
        <v>166</v>
      </c>
      <c r="L516" s="7" t="s">
        <v>167</v>
      </c>
      <c r="M516" s="7">
        <v>2</v>
      </c>
      <c r="N516" s="273" t="s">
        <v>160</v>
      </c>
      <c r="O516" s="272" t="s">
        <v>478</v>
      </c>
      <c r="P516" s="272" t="s">
        <v>76</v>
      </c>
      <c r="Q516" s="272" t="s">
        <v>77</v>
      </c>
      <c r="R516" s="297" t="s">
        <v>78</v>
      </c>
      <c r="S516" s="297" t="s">
        <v>161</v>
      </c>
      <c r="T516" s="283">
        <f>V516+Y516</f>
        <v>113152.5</v>
      </c>
      <c r="U516" s="283" t="s">
        <v>80</v>
      </c>
      <c r="V516" s="281">
        <v>96179.62</v>
      </c>
      <c r="W516" s="281" t="s">
        <v>80</v>
      </c>
      <c r="X516" s="281" t="s">
        <v>80</v>
      </c>
      <c r="Y516" s="281">
        <v>16972.88</v>
      </c>
      <c r="Z516" s="281" t="s">
        <v>80</v>
      </c>
      <c r="AA516" s="281" t="s">
        <v>80</v>
      </c>
      <c r="AB516" s="281">
        <v>37717.5</v>
      </c>
      <c r="AC516" s="273" t="s">
        <v>81</v>
      </c>
      <c r="AD516" s="296" t="s">
        <v>80</v>
      </c>
      <c r="AE516" s="296">
        <f>V516+Y516</f>
        <v>113152.5</v>
      </c>
      <c r="AF516" s="272" t="s">
        <v>80</v>
      </c>
      <c r="AG516" s="273" t="s">
        <v>34</v>
      </c>
      <c r="AH516" s="273" t="s">
        <v>222</v>
      </c>
      <c r="AI516" s="273" t="s">
        <v>463</v>
      </c>
      <c r="AJ516" s="272"/>
    </row>
    <row r="517" spans="2:36" ht="55.2" x14ac:dyDescent="0.3">
      <c r="B517" s="272"/>
      <c r="C517" s="272"/>
      <c r="D517" s="272"/>
      <c r="E517" s="269"/>
      <c r="F517" s="269"/>
      <c r="G517" s="269"/>
      <c r="H517" s="272"/>
      <c r="I517" s="272"/>
      <c r="J517" s="11" t="s">
        <v>168</v>
      </c>
      <c r="K517" s="7" t="s">
        <v>169</v>
      </c>
      <c r="L517" s="7" t="s">
        <v>106</v>
      </c>
      <c r="M517" s="7">
        <v>2</v>
      </c>
      <c r="N517" s="273"/>
      <c r="O517" s="272"/>
      <c r="P517" s="272"/>
      <c r="Q517" s="272"/>
      <c r="R517" s="297"/>
      <c r="S517" s="297"/>
      <c r="T517" s="283"/>
      <c r="U517" s="283"/>
      <c r="V517" s="281"/>
      <c r="W517" s="281"/>
      <c r="X517" s="281"/>
      <c r="Y517" s="281"/>
      <c r="Z517" s="281"/>
      <c r="AA517" s="281"/>
      <c r="AB517" s="281"/>
      <c r="AC517" s="273"/>
      <c r="AD517" s="296"/>
      <c r="AE517" s="296"/>
      <c r="AF517" s="272"/>
      <c r="AG517" s="273"/>
      <c r="AH517" s="273"/>
      <c r="AI517" s="273"/>
      <c r="AJ517" s="272"/>
    </row>
    <row r="518" spans="2:36" ht="41.4" x14ac:dyDescent="0.3">
      <c r="B518" s="272"/>
      <c r="C518" s="272"/>
      <c r="D518" s="272"/>
      <c r="E518" s="269"/>
      <c r="F518" s="269"/>
      <c r="G518" s="269"/>
      <c r="H518" s="272"/>
      <c r="I518" s="272"/>
      <c r="J518" s="11" t="s">
        <v>264</v>
      </c>
      <c r="K518" s="7" t="s">
        <v>170</v>
      </c>
      <c r="L518" s="7" t="s">
        <v>171</v>
      </c>
      <c r="M518" s="7">
        <v>2</v>
      </c>
      <c r="N518" s="273"/>
      <c r="O518" s="272"/>
      <c r="P518" s="272"/>
      <c r="Q518" s="272"/>
      <c r="R518" s="297"/>
      <c r="S518" s="297"/>
      <c r="T518" s="283"/>
      <c r="U518" s="283"/>
      <c r="V518" s="281"/>
      <c r="W518" s="281"/>
      <c r="X518" s="281"/>
      <c r="Y518" s="281"/>
      <c r="Z518" s="281"/>
      <c r="AA518" s="281"/>
      <c r="AB518" s="281"/>
      <c r="AC518" s="273"/>
      <c r="AD518" s="296"/>
      <c r="AE518" s="296"/>
      <c r="AF518" s="272"/>
      <c r="AG518" s="273"/>
      <c r="AH518" s="273"/>
      <c r="AI518" s="273"/>
      <c r="AJ518" s="272"/>
    </row>
    <row r="519" spans="2:36" ht="54" customHeight="1" x14ac:dyDescent="0.3">
      <c r="B519" s="272"/>
      <c r="C519" s="272"/>
      <c r="D519" s="272"/>
      <c r="E519" s="269"/>
      <c r="F519" s="269"/>
      <c r="G519" s="269"/>
      <c r="H519" s="272"/>
      <c r="I519" s="272"/>
      <c r="J519" s="11" t="s">
        <v>172</v>
      </c>
      <c r="K519" s="7" t="s">
        <v>173</v>
      </c>
      <c r="L519" s="7" t="s">
        <v>171</v>
      </c>
      <c r="M519" s="71">
        <v>2</v>
      </c>
      <c r="N519" s="273"/>
      <c r="O519" s="272"/>
      <c r="P519" s="272"/>
      <c r="Q519" s="272"/>
      <c r="R519" s="297"/>
      <c r="S519" s="297"/>
      <c r="T519" s="283"/>
      <c r="U519" s="283"/>
      <c r="V519" s="281"/>
      <c r="W519" s="281"/>
      <c r="X519" s="281"/>
      <c r="Y519" s="281"/>
      <c r="Z519" s="281"/>
      <c r="AA519" s="281"/>
      <c r="AB519" s="281"/>
      <c r="AC519" s="273"/>
      <c r="AD519" s="296"/>
      <c r="AE519" s="296"/>
      <c r="AF519" s="272"/>
      <c r="AG519" s="273"/>
      <c r="AH519" s="273"/>
      <c r="AI519" s="273"/>
      <c r="AJ519" s="272"/>
    </row>
    <row r="520" spans="2:36" s="38" customFormat="1" ht="96.6" x14ac:dyDescent="0.3">
      <c r="B520" s="272" t="s">
        <v>1271</v>
      </c>
      <c r="C520" s="272" t="s">
        <v>1084</v>
      </c>
      <c r="D520" s="272" t="s">
        <v>158</v>
      </c>
      <c r="E520" s="269" t="s">
        <v>68</v>
      </c>
      <c r="F520" s="269" t="s">
        <v>186</v>
      </c>
      <c r="G520" s="269" t="s">
        <v>202</v>
      </c>
      <c r="H520" s="272" t="s">
        <v>71</v>
      </c>
      <c r="I520" s="272" t="s">
        <v>80</v>
      </c>
      <c r="J520" s="11" t="s">
        <v>263</v>
      </c>
      <c r="K520" s="7" t="s">
        <v>159</v>
      </c>
      <c r="L520" s="7" t="s">
        <v>116</v>
      </c>
      <c r="M520" s="71">
        <v>40</v>
      </c>
      <c r="N520" s="273" t="s">
        <v>160</v>
      </c>
      <c r="O520" s="272" t="s">
        <v>478</v>
      </c>
      <c r="P520" s="272" t="s">
        <v>76</v>
      </c>
      <c r="Q520" s="272" t="s">
        <v>77</v>
      </c>
      <c r="R520" s="297" t="s">
        <v>78</v>
      </c>
      <c r="S520" s="297" t="s">
        <v>161</v>
      </c>
      <c r="T520" s="283">
        <f>V520+Y520</f>
        <v>41867.58</v>
      </c>
      <c r="U520" s="283" t="s">
        <v>80</v>
      </c>
      <c r="V520" s="256">
        <v>35587.47</v>
      </c>
      <c r="W520" s="281" t="s">
        <v>80</v>
      </c>
      <c r="X520" s="281" t="s">
        <v>80</v>
      </c>
      <c r="Y520" s="281">
        <v>6280.11</v>
      </c>
      <c r="Z520" s="281" t="s">
        <v>135</v>
      </c>
      <c r="AA520" s="281" t="s">
        <v>80</v>
      </c>
      <c r="AB520" s="281">
        <v>7384.8</v>
      </c>
      <c r="AC520" s="273" t="s">
        <v>204</v>
      </c>
      <c r="AD520" s="296" t="s">
        <v>80</v>
      </c>
      <c r="AE520" s="296">
        <f>V520+Y520</f>
        <v>41867.58</v>
      </c>
      <c r="AF520" s="272" t="s">
        <v>80</v>
      </c>
      <c r="AG520" s="273" t="s">
        <v>34</v>
      </c>
      <c r="AH520" s="273" t="s">
        <v>222</v>
      </c>
      <c r="AI520" s="273" t="s">
        <v>288</v>
      </c>
      <c r="AJ520" s="272"/>
    </row>
    <row r="521" spans="2:36" s="38" customFormat="1" ht="58.2" customHeight="1" x14ac:dyDescent="0.3">
      <c r="B521" s="272"/>
      <c r="C521" s="272"/>
      <c r="D521" s="272"/>
      <c r="E521" s="269"/>
      <c r="F521" s="269"/>
      <c r="G521" s="269"/>
      <c r="H521" s="272"/>
      <c r="I521" s="272"/>
      <c r="J521" s="11" t="s">
        <v>163</v>
      </c>
      <c r="K521" s="7" t="s">
        <v>164</v>
      </c>
      <c r="L521" s="7" t="s">
        <v>106</v>
      </c>
      <c r="M521" s="71">
        <v>1</v>
      </c>
      <c r="N521" s="273"/>
      <c r="O521" s="272"/>
      <c r="P521" s="272"/>
      <c r="Q521" s="272"/>
      <c r="R521" s="297"/>
      <c r="S521" s="297"/>
      <c r="T521" s="283"/>
      <c r="U521" s="283"/>
      <c r="V521" s="257"/>
      <c r="W521" s="281"/>
      <c r="X521" s="281"/>
      <c r="Y521" s="281"/>
      <c r="Z521" s="281"/>
      <c r="AA521" s="281"/>
      <c r="AB521" s="281"/>
      <c r="AC521" s="273"/>
      <c r="AD521" s="296"/>
      <c r="AE521" s="296"/>
      <c r="AF521" s="272"/>
      <c r="AG521" s="273"/>
      <c r="AH521" s="273"/>
      <c r="AI521" s="273"/>
      <c r="AJ521" s="272"/>
    </row>
    <row r="522" spans="2:36" s="38" customFormat="1" ht="43.2" customHeight="1" x14ac:dyDescent="0.3">
      <c r="B522" s="272"/>
      <c r="C522" s="272"/>
      <c r="D522" s="272"/>
      <c r="E522" s="269"/>
      <c r="F522" s="269"/>
      <c r="G522" s="269"/>
      <c r="H522" s="272"/>
      <c r="I522" s="272"/>
      <c r="J522" s="11" t="s">
        <v>179</v>
      </c>
      <c r="K522" s="7" t="s">
        <v>180</v>
      </c>
      <c r="L522" s="7" t="s">
        <v>106</v>
      </c>
      <c r="M522" s="71">
        <v>20</v>
      </c>
      <c r="N522" s="273"/>
      <c r="O522" s="272"/>
      <c r="P522" s="272"/>
      <c r="Q522" s="272"/>
      <c r="R522" s="297"/>
      <c r="S522" s="297"/>
      <c r="T522" s="283"/>
      <c r="U522" s="283"/>
      <c r="V522" s="258"/>
      <c r="W522" s="281"/>
      <c r="X522" s="281"/>
      <c r="Y522" s="281"/>
      <c r="Z522" s="281"/>
      <c r="AA522" s="281"/>
      <c r="AB522" s="281"/>
      <c r="AC522" s="273"/>
      <c r="AD522" s="296"/>
      <c r="AE522" s="296"/>
      <c r="AF522" s="272"/>
      <c r="AG522" s="273"/>
      <c r="AH522" s="273"/>
      <c r="AI522" s="273"/>
      <c r="AJ522" s="272"/>
    </row>
    <row r="523" spans="2:36" s="38" customFormat="1" ht="132" customHeight="1" x14ac:dyDescent="0.3">
      <c r="B523" s="272" t="s">
        <v>1273</v>
      </c>
      <c r="C523" s="272" t="s">
        <v>484</v>
      </c>
      <c r="D523" s="272" t="s">
        <v>158</v>
      </c>
      <c r="E523" s="269" t="s">
        <v>68</v>
      </c>
      <c r="F523" s="269" t="s">
        <v>186</v>
      </c>
      <c r="G523" s="269" t="s">
        <v>202</v>
      </c>
      <c r="H523" s="272" t="s">
        <v>71</v>
      </c>
      <c r="I523" s="272" t="s">
        <v>80</v>
      </c>
      <c r="J523" s="11" t="s">
        <v>263</v>
      </c>
      <c r="K523" s="7" t="s">
        <v>159</v>
      </c>
      <c r="L523" s="7" t="s">
        <v>116</v>
      </c>
      <c r="M523" s="7">
        <v>40</v>
      </c>
      <c r="N523" s="273" t="s">
        <v>160</v>
      </c>
      <c r="O523" s="272" t="s">
        <v>478</v>
      </c>
      <c r="P523" s="272" t="s">
        <v>76</v>
      </c>
      <c r="Q523" s="272" t="s">
        <v>77</v>
      </c>
      <c r="R523" s="297" t="s">
        <v>78</v>
      </c>
      <c r="S523" s="297" t="s">
        <v>161</v>
      </c>
      <c r="T523" s="283">
        <f>V523+Y523</f>
        <v>31391.360000000001</v>
      </c>
      <c r="U523" s="283" t="s">
        <v>80</v>
      </c>
      <c r="V523" s="256">
        <v>26682.65</v>
      </c>
      <c r="W523" s="281" t="s">
        <v>80</v>
      </c>
      <c r="X523" s="281" t="s">
        <v>80</v>
      </c>
      <c r="Y523" s="281">
        <v>4708.71</v>
      </c>
      <c r="Z523" s="281" t="s">
        <v>135</v>
      </c>
      <c r="AA523" s="281" t="s">
        <v>80</v>
      </c>
      <c r="AB523" s="281">
        <v>5539.65</v>
      </c>
      <c r="AC523" s="273" t="s">
        <v>204</v>
      </c>
      <c r="AD523" s="296" t="s">
        <v>80</v>
      </c>
      <c r="AE523" s="296">
        <f>V523+Y523</f>
        <v>31391.360000000001</v>
      </c>
      <c r="AF523" s="273" t="s">
        <v>80</v>
      </c>
      <c r="AG523" s="273" t="s">
        <v>34</v>
      </c>
      <c r="AH523" s="273" t="s">
        <v>222</v>
      </c>
      <c r="AI523" s="273" t="s">
        <v>288</v>
      </c>
      <c r="AJ523" s="273"/>
    </row>
    <row r="524" spans="2:36" s="38" customFormat="1" ht="86.1" customHeight="1" x14ac:dyDescent="0.3">
      <c r="B524" s="272"/>
      <c r="C524" s="272"/>
      <c r="D524" s="272"/>
      <c r="E524" s="269"/>
      <c r="F524" s="269"/>
      <c r="G524" s="269"/>
      <c r="H524" s="272"/>
      <c r="I524" s="272"/>
      <c r="J524" s="11" t="s">
        <v>163</v>
      </c>
      <c r="K524" s="7" t="s">
        <v>164</v>
      </c>
      <c r="L524" s="7" t="s">
        <v>106</v>
      </c>
      <c r="M524" s="7">
        <v>1</v>
      </c>
      <c r="N524" s="273"/>
      <c r="O524" s="272"/>
      <c r="P524" s="272"/>
      <c r="Q524" s="272"/>
      <c r="R524" s="297"/>
      <c r="S524" s="297"/>
      <c r="T524" s="283"/>
      <c r="U524" s="283"/>
      <c r="V524" s="257"/>
      <c r="W524" s="281"/>
      <c r="X524" s="281"/>
      <c r="Y524" s="281"/>
      <c r="Z524" s="281"/>
      <c r="AA524" s="281"/>
      <c r="AB524" s="281"/>
      <c r="AC524" s="273"/>
      <c r="AD524" s="296"/>
      <c r="AE524" s="296"/>
      <c r="AF524" s="272"/>
      <c r="AG524" s="273"/>
      <c r="AH524" s="273"/>
      <c r="AI524" s="273"/>
      <c r="AJ524" s="272"/>
    </row>
    <row r="525" spans="2:36" s="38" customFormat="1" ht="59.1" customHeight="1" x14ac:dyDescent="0.3">
      <c r="B525" s="272"/>
      <c r="C525" s="272"/>
      <c r="D525" s="272"/>
      <c r="E525" s="269"/>
      <c r="F525" s="269"/>
      <c r="G525" s="269"/>
      <c r="H525" s="272"/>
      <c r="I525" s="272"/>
      <c r="J525" s="11" t="s">
        <v>179</v>
      </c>
      <c r="K525" s="7" t="s">
        <v>180</v>
      </c>
      <c r="L525" s="7" t="s">
        <v>106</v>
      </c>
      <c r="M525" s="71">
        <v>50</v>
      </c>
      <c r="N525" s="273"/>
      <c r="O525" s="272"/>
      <c r="P525" s="272"/>
      <c r="Q525" s="272"/>
      <c r="R525" s="297"/>
      <c r="S525" s="297"/>
      <c r="T525" s="283"/>
      <c r="U525" s="283"/>
      <c r="V525" s="258"/>
      <c r="W525" s="281"/>
      <c r="X525" s="281"/>
      <c r="Y525" s="281"/>
      <c r="Z525" s="281"/>
      <c r="AA525" s="281"/>
      <c r="AB525" s="281"/>
      <c r="AC525" s="273"/>
      <c r="AD525" s="296"/>
      <c r="AE525" s="296"/>
      <c r="AF525" s="272"/>
      <c r="AG525" s="273"/>
      <c r="AH525" s="273"/>
      <c r="AI525" s="273"/>
      <c r="AJ525" s="272"/>
    </row>
    <row r="526" spans="2:36" s="38" customFormat="1" ht="89.1" customHeight="1" x14ac:dyDescent="0.3">
      <c r="B526" s="272" t="s">
        <v>1272</v>
      </c>
      <c r="C526" s="272" t="s">
        <v>486</v>
      </c>
      <c r="D526" s="272" t="s">
        <v>158</v>
      </c>
      <c r="E526" s="269" t="s">
        <v>68</v>
      </c>
      <c r="F526" s="269" t="s">
        <v>186</v>
      </c>
      <c r="G526" s="269" t="s">
        <v>202</v>
      </c>
      <c r="H526" s="272" t="s">
        <v>71</v>
      </c>
      <c r="I526" s="272" t="s">
        <v>80</v>
      </c>
      <c r="J526" s="28" t="s">
        <v>263</v>
      </c>
      <c r="K526" s="14" t="s">
        <v>159</v>
      </c>
      <c r="L526" s="14" t="s">
        <v>116</v>
      </c>
      <c r="M526" s="14">
        <v>40</v>
      </c>
      <c r="N526" s="273" t="s">
        <v>160</v>
      </c>
      <c r="O526" s="272" t="s">
        <v>478</v>
      </c>
      <c r="P526" s="272" t="s">
        <v>76</v>
      </c>
      <c r="Q526" s="272" t="s">
        <v>77</v>
      </c>
      <c r="R526" s="297" t="s">
        <v>78</v>
      </c>
      <c r="S526" s="297" t="s">
        <v>161</v>
      </c>
      <c r="T526" s="283">
        <f>V526+Y526</f>
        <v>21304.98</v>
      </c>
      <c r="U526" s="283" t="s">
        <v>80</v>
      </c>
      <c r="V526" s="256">
        <v>18109.3</v>
      </c>
      <c r="W526" s="281" t="s">
        <v>80</v>
      </c>
      <c r="X526" s="281" t="s">
        <v>80</v>
      </c>
      <c r="Y526" s="281">
        <v>3195.68</v>
      </c>
      <c r="Z526" s="281" t="s">
        <v>135</v>
      </c>
      <c r="AA526" s="281" t="s">
        <v>80</v>
      </c>
      <c r="AB526" s="281">
        <v>3759.71</v>
      </c>
      <c r="AC526" s="273" t="s">
        <v>204</v>
      </c>
      <c r="AD526" s="296" t="s">
        <v>80</v>
      </c>
      <c r="AE526" s="296">
        <f>V526+Y526</f>
        <v>21304.98</v>
      </c>
      <c r="AF526" s="273" t="s">
        <v>80</v>
      </c>
      <c r="AG526" s="273" t="s">
        <v>34</v>
      </c>
      <c r="AH526" s="273" t="s">
        <v>222</v>
      </c>
      <c r="AI526" s="273" t="s">
        <v>288</v>
      </c>
      <c r="AJ526" s="273"/>
    </row>
    <row r="527" spans="2:36" s="38" customFormat="1" ht="86.1" customHeight="1" x14ac:dyDescent="0.3">
      <c r="B527" s="272"/>
      <c r="C527" s="272"/>
      <c r="D527" s="272"/>
      <c r="E527" s="269"/>
      <c r="F527" s="269"/>
      <c r="G527" s="269"/>
      <c r="H527" s="272"/>
      <c r="I527" s="272"/>
      <c r="J527" s="11" t="s">
        <v>163</v>
      </c>
      <c r="K527" s="7" t="s">
        <v>164</v>
      </c>
      <c r="L527" s="7" t="s">
        <v>106</v>
      </c>
      <c r="M527" s="7">
        <v>1</v>
      </c>
      <c r="N527" s="273"/>
      <c r="O527" s="272"/>
      <c r="P527" s="272"/>
      <c r="Q527" s="272"/>
      <c r="R527" s="297"/>
      <c r="S527" s="297"/>
      <c r="T527" s="283"/>
      <c r="U527" s="283"/>
      <c r="V527" s="257"/>
      <c r="W527" s="281"/>
      <c r="X527" s="281"/>
      <c r="Y527" s="281"/>
      <c r="Z527" s="281"/>
      <c r="AA527" s="281"/>
      <c r="AB527" s="281"/>
      <c r="AC527" s="273"/>
      <c r="AD527" s="296"/>
      <c r="AE527" s="296"/>
      <c r="AF527" s="272"/>
      <c r="AG527" s="273"/>
      <c r="AH527" s="273"/>
      <c r="AI527" s="273"/>
      <c r="AJ527" s="272"/>
    </row>
    <row r="528" spans="2:36" s="38" customFormat="1" ht="88.5" customHeight="1" x14ac:dyDescent="0.3">
      <c r="B528" s="272"/>
      <c r="C528" s="272"/>
      <c r="D528" s="272"/>
      <c r="E528" s="269"/>
      <c r="F528" s="269"/>
      <c r="G528" s="269"/>
      <c r="H528" s="272"/>
      <c r="I528" s="272"/>
      <c r="J528" s="11" t="s">
        <v>179</v>
      </c>
      <c r="K528" s="7" t="s">
        <v>180</v>
      </c>
      <c r="L528" s="7" t="s">
        <v>106</v>
      </c>
      <c r="M528" s="71">
        <v>12</v>
      </c>
      <c r="N528" s="273"/>
      <c r="O528" s="272"/>
      <c r="P528" s="272"/>
      <c r="Q528" s="272"/>
      <c r="R528" s="297"/>
      <c r="S528" s="297"/>
      <c r="T528" s="283"/>
      <c r="U528" s="283"/>
      <c r="V528" s="258"/>
      <c r="W528" s="281"/>
      <c r="X528" s="281"/>
      <c r="Y528" s="281"/>
      <c r="Z528" s="281"/>
      <c r="AA528" s="281"/>
      <c r="AB528" s="281"/>
      <c r="AC528" s="273"/>
      <c r="AD528" s="296"/>
      <c r="AE528" s="296"/>
      <c r="AF528" s="272"/>
      <c r="AG528" s="273"/>
      <c r="AH528" s="273"/>
      <c r="AI528" s="273"/>
      <c r="AJ528" s="272"/>
    </row>
    <row r="529" spans="2:36" s="38" customFormat="1" ht="96.6" x14ac:dyDescent="0.3">
      <c r="B529" s="223" t="s">
        <v>636</v>
      </c>
      <c r="C529" s="224" t="s">
        <v>637</v>
      </c>
      <c r="D529" s="223" t="s">
        <v>158</v>
      </c>
      <c r="E529" s="247" t="s">
        <v>68</v>
      </c>
      <c r="F529" s="247" t="s">
        <v>186</v>
      </c>
      <c r="G529" s="247" t="s">
        <v>202</v>
      </c>
      <c r="H529" s="272" t="s">
        <v>71</v>
      </c>
      <c r="I529" s="223" t="s">
        <v>80</v>
      </c>
      <c r="J529" s="11" t="s">
        <v>263</v>
      </c>
      <c r="K529" s="7" t="s">
        <v>159</v>
      </c>
      <c r="L529" s="7" t="s">
        <v>116</v>
      </c>
      <c r="M529" s="71">
        <v>40</v>
      </c>
      <c r="N529" s="273" t="s">
        <v>160</v>
      </c>
      <c r="O529" s="269" t="s">
        <v>638</v>
      </c>
      <c r="P529" s="272" t="s">
        <v>76</v>
      </c>
      <c r="Q529" s="272" t="s">
        <v>77</v>
      </c>
      <c r="R529" s="297" t="s">
        <v>78</v>
      </c>
      <c r="S529" s="297" t="s">
        <v>161</v>
      </c>
      <c r="T529" s="283">
        <f>V529+Y529</f>
        <v>183755.21</v>
      </c>
      <c r="U529" s="283">
        <f>T529/M530</f>
        <v>26250.744285714285</v>
      </c>
      <c r="V529" s="229">
        <v>156191.93</v>
      </c>
      <c r="W529" s="256" t="s">
        <v>135</v>
      </c>
      <c r="X529" s="256" t="s">
        <v>135</v>
      </c>
      <c r="Y529" s="229">
        <v>27563.279999999999</v>
      </c>
      <c r="Z529" s="281" t="s">
        <v>135</v>
      </c>
      <c r="AA529" s="281" t="s">
        <v>80</v>
      </c>
      <c r="AB529" s="229">
        <v>14897.12</v>
      </c>
      <c r="AC529" s="273" t="s">
        <v>204</v>
      </c>
      <c r="AD529" s="259" t="s">
        <v>135</v>
      </c>
      <c r="AE529" s="296">
        <f>V529+Y529</f>
        <v>183755.21</v>
      </c>
      <c r="AF529" s="272" t="s">
        <v>80</v>
      </c>
      <c r="AG529" s="273" t="s">
        <v>34</v>
      </c>
      <c r="AH529" s="273" t="s">
        <v>229</v>
      </c>
      <c r="AI529" s="273" t="s">
        <v>231</v>
      </c>
      <c r="AJ529" s="272"/>
    </row>
    <row r="530" spans="2:36" s="38" customFormat="1" ht="73.2" customHeight="1" x14ac:dyDescent="0.3">
      <c r="B530" s="272"/>
      <c r="C530" s="272"/>
      <c r="D530" s="272"/>
      <c r="E530" s="269"/>
      <c r="F530" s="269"/>
      <c r="G530" s="269"/>
      <c r="H530" s="272"/>
      <c r="I530" s="224"/>
      <c r="J530" s="11" t="s">
        <v>163</v>
      </c>
      <c r="K530" s="7" t="s">
        <v>164</v>
      </c>
      <c r="L530" s="7" t="s">
        <v>106</v>
      </c>
      <c r="M530" s="71">
        <v>7</v>
      </c>
      <c r="N530" s="273"/>
      <c r="O530" s="269"/>
      <c r="P530" s="272"/>
      <c r="Q530" s="272"/>
      <c r="R530" s="297"/>
      <c r="S530" s="297"/>
      <c r="T530" s="283"/>
      <c r="U530" s="283"/>
      <c r="V530" s="230"/>
      <c r="W530" s="257"/>
      <c r="X530" s="257"/>
      <c r="Y530" s="230"/>
      <c r="Z530" s="281"/>
      <c r="AA530" s="281"/>
      <c r="AB530" s="230"/>
      <c r="AC530" s="273"/>
      <c r="AD530" s="260"/>
      <c r="AE530" s="296"/>
      <c r="AF530" s="272"/>
      <c r="AG530" s="273"/>
      <c r="AH530" s="273"/>
      <c r="AI530" s="273"/>
      <c r="AJ530" s="272"/>
    </row>
    <row r="531" spans="2:36" s="38" customFormat="1" ht="43.2" customHeight="1" x14ac:dyDescent="0.3">
      <c r="B531" s="272"/>
      <c r="C531" s="272"/>
      <c r="D531" s="272"/>
      <c r="E531" s="269"/>
      <c r="F531" s="269"/>
      <c r="G531" s="269"/>
      <c r="H531" s="223"/>
      <c r="I531" s="225"/>
      <c r="J531" s="11" t="s">
        <v>179</v>
      </c>
      <c r="K531" s="7" t="s">
        <v>180</v>
      </c>
      <c r="L531" s="7" t="s">
        <v>106</v>
      </c>
      <c r="M531" s="71">
        <v>150</v>
      </c>
      <c r="N531" s="229"/>
      <c r="O531" s="269"/>
      <c r="P531" s="223"/>
      <c r="Q531" s="223"/>
      <c r="R531" s="250"/>
      <c r="S531" s="250"/>
      <c r="T531" s="253"/>
      <c r="U531" s="253"/>
      <c r="V531" s="231"/>
      <c r="W531" s="258"/>
      <c r="X531" s="258"/>
      <c r="Y531" s="231"/>
      <c r="Z531" s="256"/>
      <c r="AA531" s="256"/>
      <c r="AB531" s="231"/>
      <c r="AC531" s="229"/>
      <c r="AD531" s="261"/>
      <c r="AE531" s="259"/>
      <c r="AF531" s="223"/>
      <c r="AG531" s="229"/>
      <c r="AH531" s="229"/>
      <c r="AI531" s="229"/>
      <c r="AJ531" s="272"/>
    </row>
    <row r="532" spans="2:36" s="38" customFormat="1" ht="63.75" customHeight="1" x14ac:dyDescent="0.3">
      <c r="B532" s="223" t="s">
        <v>639</v>
      </c>
      <c r="C532" s="223" t="s">
        <v>640</v>
      </c>
      <c r="D532" s="223" t="s">
        <v>158</v>
      </c>
      <c r="E532" s="247" t="s">
        <v>68</v>
      </c>
      <c r="F532" s="247" t="s">
        <v>184</v>
      </c>
      <c r="G532" s="247" t="s">
        <v>70</v>
      </c>
      <c r="H532" s="223" t="s">
        <v>71</v>
      </c>
      <c r="I532" s="223" t="s">
        <v>135</v>
      </c>
      <c r="J532" s="11" t="s">
        <v>165</v>
      </c>
      <c r="K532" s="7" t="s">
        <v>166</v>
      </c>
      <c r="L532" s="7" t="s">
        <v>167</v>
      </c>
      <c r="M532" s="7">
        <v>1</v>
      </c>
      <c r="N532" s="273" t="s">
        <v>160</v>
      </c>
      <c r="O532" s="269" t="s">
        <v>641</v>
      </c>
      <c r="P532" s="223" t="s">
        <v>76</v>
      </c>
      <c r="Q532" s="223" t="s">
        <v>77</v>
      </c>
      <c r="R532" s="223" t="s">
        <v>78</v>
      </c>
      <c r="S532" s="297" t="s">
        <v>161</v>
      </c>
      <c r="T532" s="283">
        <f>V532+Y532</f>
        <v>58500</v>
      </c>
      <c r="U532" s="283">
        <f>+T532/M533</f>
        <v>58500</v>
      </c>
      <c r="V532" s="241">
        <v>49725</v>
      </c>
      <c r="W532" s="277" t="s">
        <v>135</v>
      </c>
      <c r="X532" s="277" t="s">
        <v>135</v>
      </c>
      <c r="Y532" s="241">
        <v>8775</v>
      </c>
      <c r="Z532" s="281" t="s">
        <v>135</v>
      </c>
      <c r="AA532" s="281" t="s">
        <v>135</v>
      </c>
      <c r="AB532" s="229">
        <v>4743.24</v>
      </c>
      <c r="AC532" s="273" t="s">
        <v>81</v>
      </c>
      <c r="AD532" s="296" t="s">
        <v>135</v>
      </c>
      <c r="AE532" s="273">
        <f>+V532+Y532</f>
        <v>58500</v>
      </c>
      <c r="AF532" s="272" t="s">
        <v>135</v>
      </c>
      <c r="AG532" s="273" t="s">
        <v>34</v>
      </c>
      <c r="AH532" s="273" t="s">
        <v>229</v>
      </c>
      <c r="AI532" s="273" t="s">
        <v>213</v>
      </c>
      <c r="AJ532" s="272"/>
    </row>
    <row r="533" spans="2:36" s="38" customFormat="1" ht="81" customHeight="1" x14ac:dyDescent="0.3">
      <c r="B533" s="272"/>
      <c r="C533" s="272"/>
      <c r="D533" s="272"/>
      <c r="E533" s="269"/>
      <c r="F533" s="269"/>
      <c r="G533" s="269"/>
      <c r="H533" s="224"/>
      <c r="I533" s="224"/>
      <c r="J533" s="11" t="s">
        <v>168</v>
      </c>
      <c r="K533" s="7" t="s">
        <v>169</v>
      </c>
      <c r="L533" s="7" t="s">
        <v>106</v>
      </c>
      <c r="M533" s="7">
        <v>1</v>
      </c>
      <c r="N533" s="273"/>
      <c r="O533" s="269"/>
      <c r="P533" s="224"/>
      <c r="Q533" s="224"/>
      <c r="R533" s="224"/>
      <c r="S533" s="297"/>
      <c r="T533" s="283"/>
      <c r="U533" s="283"/>
      <c r="V533" s="242"/>
      <c r="W533" s="277"/>
      <c r="X533" s="277"/>
      <c r="Y533" s="242"/>
      <c r="Z533" s="281"/>
      <c r="AA533" s="281"/>
      <c r="AB533" s="230"/>
      <c r="AC533" s="273"/>
      <c r="AD533" s="296"/>
      <c r="AE533" s="273"/>
      <c r="AF533" s="272"/>
      <c r="AG533" s="273"/>
      <c r="AH533" s="273"/>
      <c r="AI533" s="273"/>
      <c r="AJ533" s="272"/>
    </row>
    <row r="534" spans="2:36" s="38" customFormat="1" ht="63" customHeight="1" x14ac:dyDescent="0.3">
      <c r="B534" s="272"/>
      <c r="C534" s="272"/>
      <c r="D534" s="272"/>
      <c r="E534" s="269"/>
      <c r="F534" s="269"/>
      <c r="G534" s="269"/>
      <c r="H534" s="224"/>
      <c r="I534" s="224"/>
      <c r="J534" s="11" t="s">
        <v>264</v>
      </c>
      <c r="K534" s="7" t="s">
        <v>170</v>
      </c>
      <c r="L534" s="7" t="s">
        <v>171</v>
      </c>
      <c r="M534" s="7">
        <v>1</v>
      </c>
      <c r="N534" s="273"/>
      <c r="O534" s="269"/>
      <c r="P534" s="224"/>
      <c r="Q534" s="224"/>
      <c r="R534" s="224"/>
      <c r="S534" s="297"/>
      <c r="T534" s="283"/>
      <c r="U534" s="283"/>
      <c r="V534" s="242"/>
      <c r="W534" s="277"/>
      <c r="X534" s="277"/>
      <c r="Y534" s="242"/>
      <c r="Z534" s="281"/>
      <c r="AA534" s="281"/>
      <c r="AB534" s="230"/>
      <c r="AC534" s="273"/>
      <c r="AD534" s="296"/>
      <c r="AE534" s="273"/>
      <c r="AF534" s="272"/>
      <c r="AG534" s="273"/>
      <c r="AH534" s="273"/>
      <c r="AI534" s="273"/>
      <c r="AJ534" s="272"/>
    </row>
    <row r="535" spans="2:36" s="38" customFormat="1" ht="43.2" customHeight="1" x14ac:dyDescent="0.3">
      <c r="B535" s="272"/>
      <c r="C535" s="272"/>
      <c r="D535" s="272"/>
      <c r="E535" s="269"/>
      <c r="F535" s="269"/>
      <c r="G535" s="269"/>
      <c r="H535" s="225"/>
      <c r="I535" s="225"/>
      <c r="J535" s="11" t="s">
        <v>172</v>
      </c>
      <c r="K535" s="7" t="s">
        <v>173</v>
      </c>
      <c r="L535" s="7" t="s">
        <v>171</v>
      </c>
      <c r="M535" s="71">
        <v>1</v>
      </c>
      <c r="N535" s="273"/>
      <c r="O535" s="269"/>
      <c r="P535" s="225"/>
      <c r="Q535" s="225"/>
      <c r="R535" s="225"/>
      <c r="S535" s="297"/>
      <c r="T535" s="283"/>
      <c r="U535" s="283"/>
      <c r="V535" s="243"/>
      <c r="W535" s="277"/>
      <c r="X535" s="277"/>
      <c r="Y535" s="243"/>
      <c r="Z535" s="281"/>
      <c r="AA535" s="281"/>
      <c r="AB535" s="231"/>
      <c r="AC535" s="273"/>
      <c r="AD535" s="296"/>
      <c r="AE535" s="273"/>
      <c r="AF535" s="272"/>
      <c r="AG535" s="273"/>
      <c r="AH535" s="273"/>
      <c r="AI535" s="273"/>
      <c r="AJ535" s="272"/>
    </row>
    <row r="536" spans="2:36" s="38" customFormat="1" ht="96.6" x14ac:dyDescent="0.3">
      <c r="B536" s="224" t="s">
        <v>642</v>
      </c>
      <c r="C536" s="224" t="s">
        <v>643</v>
      </c>
      <c r="D536" s="272" t="s">
        <v>158</v>
      </c>
      <c r="E536" s="269" t="s">
        <v>68</v>
      </c>
      <c r="F536" s="269" t="s">
        <v>186</v>
      </c>
      <c r="G536" s="269" t="s">
        <v>202</v>
      </c>
      <c r="H536" s="223" t="s">
        <v>71</v>
      </c>
      <c r="I536" s="272" t="s">
        <v>135</v>
      </c>
      <c r="J536" s="11" t="s">
        <v>263</v>
      </c>
      <c r="K536" s="7" t="s">
        <v>159</v>
      </c>
      <c r="L536" s="7" t="s">
        <v>116</v>
      </c>
      <c r="M536" s="71">
        <v>40</v>
      </c>
      <c r="N536" s="273" t="s">
        <v>160</v>
      </c>
      <c r="O536" s="269" t="s">
        <v>638</v>
      </c>
      <c r="P536" s="272" t="s">
        <v>76</v>
      </c>
      <c r="Q536" s="272" t="s">
        <v>77</v>
      </c>
      <c r="R536" s="297" t="s">
        <v>78</v>
      </c>
      <c r="S536" s="297" t="s">
        <v>161</v>
      </c>
      <c r="T536" s="283">
        <f>V536+Y536</f>
        <v>18660.649999999998</v>
      </c>
      <c r="U536" s="283">
        <f>+T536/M537</f>
        <v>18660.649999999998</v>
      </c>
      <c r="V536" s="277">
        <v>15861.55</v>
      </c>
      <c r="W536" s="277" t="s">
        <v>135</v>
      </c>
      <c r="X536" s="277" t="s">
        <v>80</v>
      </c>
      <c r="Y536" s="241">
        <v>2799.1</v>
      </c>
      <c r="Z536" s="281" t="s">
        <v>135</v>
      </c>
      <c r="AA536" s="281" t="s">
        <v>80</v>
      </c>
      <c r="AB536" s="15">
        <v>1513.05</v>
      </c>
      <c r="AC536" s="273" t="s">
        <v>204</v>
      </c>
      <c r="AD536" s="259" t="s">
        <v>135</v>
      </c>
      <c r="AE536" s="296">
        <f>V536+Y536</f>
        <v>18660.649999999998</v>
      </c>
      <c r="AF536" s="272" t="s">
        <v>80</v>
      </c>
      <c r="AG536" s="273" t="s">
        <v>34</v>
      </c>
      <c r="AH536" s="273" t="s">
        <v>212</v>
      </c>
      <c r="AI536" s="273" t="s">
        <v>231</v>
      </c>
      <c r="AJ536" s="272"/>
    </row>
    <row r="537" spans="2:36" s="38" customFormat="1" ht="43.2" customHeight="1" x14ac:dyDescent="0.3">
      <c r="B537" s="272"/>
      <c r="C537" s="272"/>
      <c r="D537" s="272"/>
      <c r="E537" s="269"/>
      <c r="F537" s="269"/>
      <c r="G537" s="269"/>
      <c r="H537" s="224"/>
      <c r="I537" s="272"/>
      <c r="J537" s="11" t="s">
        <v>163</v>
      </c>
      <c r="K537" s="7" t="s">
        <v>164</v>
      </c>
      <c r="L537" s="7" t="s">
        <v>106</v>
      </c>
      <c r="M537" s="71">
        <v>1</v>
      </c>
      <c r="N537" s="273"/>
      <c r="O537" s="269"/>
      <c r="P537" s="272"/>
      <c r="Q537" s="272"/>
      <c r="R537" s="297"/>
      <c r="S537" s="297"/>
      <c r="T537" s="283"/>
      <c r="U537" s="283"/>
      <c r="V537" s="277"/>
      <c r="W537" s="277"/>
      <c r="X537" s="277"/>
      <c r="Y537" s="242"/>
      <c r="Z537" s="281"/>
      <c r="AA537" s="281"/>
      <c r="AB537" s="17"/>
      <c r="AC537" s="273"/>
      <c r="AD537" s="260"/>
      <c r="AE537" s="296"/>
      <c r="AF537" s="272"/>
      <c r="AG537" s="273"/>
      <c r="AH537" s="273"/>
      <c r="AI537" s="273"/>
      <c r="AJ537" s="272"/>
    </row>
    <row r="538" spans="2:36" s="38" customFormat="1" ht="99.6" customHeight="1" x14ac:dyDescent="0.3">
      <c r="B538" s="272"/>
      <c r="C538" s="272"/>
      <c r="D538" s="272"/>
      <c r="E538" s="269"/>
      <c r="F538" s="269"/>
      <c r="G538" s="269"/>
      <c r="H538" s="225"/>
      <c r="I538" s="272"/>
      <c r="J538" s="11" t="s">
        <v>179</v>
      </c>
      <c r="K538" s="7" t="s">
        <v>180</v>
      </c>
      <c r="L538" s="7" t="s">
        <v>106</v>
      </c>
      <c r="M538" s="71">
        <v>15</v>
      </c>
      <c r="N538" s="273"/>
      <c r="O538" s="269"/>
      <c r="P538" s="223"/>
      <c r="Q538" s="223"/>
      <c r="R538" s="250"/>
      <c r="S538" s="297"/>
      <c r="T538" s="283"/>
      <c r="U538" s="283"/>
      <c r="V538" s="277"/>
      <c r="W538" s="241"/>
      <c r="X538" s="241"/>
      <c r="Y538" s="242"/>
      <c r="Z538" s="256"/>
      <c r="AA538" s="256"/>
      <c r="AB538" s="17"/>
      <c r="AC538" s="229"/>
      <c r="AD538" s="261"/>
      <c r="AE538" s="259"/>
      <c r="AF538" s="223"/>
      <c r="AG538" s="229"/>
      <c r="AH538" s="229"/>
      <c r="AI538" s="229"/>
      <c r="AJ538" s="223"/>
    </row>
    <row r="539" spans="2:36" s="38" customFormat="1" ht="96.6" x14ac:dyDescent="0.3">
      <c r="B539" s="300" t="s">
        <v>1245</v>
      </c>
      <c r="C539" s="300" t="s">
        <v>644</v>
      </c>
      <c r="D539" s="300" t="s">
        <v>158</v>
      </c>
      <c r="E539" s="317" t="s">
        <v>68</v>
      </c>
      <c r="F539" s="317" t="s">
        <v>186</v>
      </c>
      <c r="G539" s="317" t="s">
        <v>202</v>
      </c>
      <c r="H539" s="284" t="s">
        <v>71</v>
      </c>
      <c r="I539" s="300" t="s">
        <v>135</v>
      </c>
      <c r="J539" s="20" t="s">
        <v>263</v>
      </c>
      <c r="K539" s="27" t="s">
        <v>159</v>
      </c>
      <c r="L539" s="27" t="s">
        <v>116</v>
      </c>
      <c r="M539" s="69">
        <v>40</v>
      </c>
      <c r="N539" s="282" t="s">
        <v>160</v>
      </c>
      <c r="O539" s="317" t="s">
        <v>638</v>
      </c>
      <c r="P539" s="300" t="s">
        <v>76</v>
      </c>
      <c r="Q539" s="300" t="s">
        <v>77</v>
      </c>
      <c r="R539" s="337" t="s">
        <v>78</v>
      </c>
      <c r="S539" s="337" t="s">
        <v>161</v>
      </c>
      <c r="T539" s="361">
        <f>V539+Y539</f>
        <v>69515.59</v>
      </c>
      <c r="U539" s="361">
        <f>+T539/M540</f>
        <v>69515.59</v>
      </c>
      <c r="V539" s="282">
        <v>59088.25</v>
      </c>
      <c r="W539" s="365" t="s">
        <v>135</v>
      </c>
      <c r="X539" s="365" t="s">
        <v>80</v>
      </c>
      <c r="Y539" s="282">
        <v>10427.34</v>
      </c>
      <c r="Z539" s="365" t="s">
        <v>135</v>
      </c>
      <c r="AA539" s="365" t="s">
        <v>80</v>
      </c>
      <c r="AB539" s="366">
        <v>5636.4</v>
      </c>
      <c r="AC539" s="282" t="s">
        <v>204</v>
      </c>
      <c r="AD539" s="370" t="s">
        <v>135</v>
      </c>
      <c r="AE539" s="319">
        <f>V539+Y539</f>
        <v>69515.59</v>
      </c>
      <c r="AF539" s="300" t="s">
        <v>80</v>
      </c>
      <c r="AG539" s="282" t="s">
        <v>34</v>
      </c>
      <c r="AH539" s="282" t="s">
        <v>212</v>
      </c>
      <c r="AI539" s="282" t="s">
        <v>231</v>
      </c>
      <c r="AJ539" s="300"/>
    </row>
    <row r="540" spans="2:36" s="38" customFormat="1" ht="99.6" customHeight="1" x14ac:dyDescent="0.3">
      <c r="B540" s="300"/>
      <c r="C540" s="300"/>
      <c r="D540" s="300"/>
      <c r="E540" s="317"/>
      <c r="F540" s="317"/>
      <c r="G540" s="317"/>
      <c r="H540" s="285"/>
      <c r="I540" s="300"/>
      <c r="J540" s="20" t="s">
        <v>163</v>
      </c>
      <c r="K540" s="27" t="s">
        <v>164</v>
      </c>
      <c r="L540" s="27" t="s">
        <v>106</v>
      </c>
      <c r="M540" s="69">
        <v>1</v>
      </c>
      <c r="N540" s="282"/>
      <c r="O540" s="317"/>
      <c r="P540" s="300"/>
      <c r="Q540" s="300"/>
      <c r="R540" s="337"/>
      <c r="S540" s="337"/>
      <c r="T540" s="361"/>
      <c r="U540" s="361"/>
      <c r="V540" s="282"/>
      <c r="W540" s="365"/>
      <c r="X540" s="365"/>
      <c r="Y540" s="282"/>
      <c r="Z540" s="365"/>
      <c r="AA540" s="365"/>
      <c r="AB540" s="366"/>
      <c r="AC540" s="282"/>
      <c r="AD540" s="377"/>
      <c r="AE540" s="319"/>
      <c r="AF540" s="300"/>
      <c r="AG540" s="282"/>
      <c r="AH540" s="282"/>
      <c r="AI540" s="282"/>
      <c r="AJ540" s="300"/>
    </row>
    <row r="541" spans="2:36" s="38" customFormat="1" ht="73.2" customHeight="1" x14ac:dyDescent="0.3">
      <c r="B541" s="300"/>
      <c r="C541" s="300"/>
      <c r="D541" s="300"/>
      <c r="E541" s="317"/>
      <c r="F541" s="317"/>
      <c r="G541" s="317"/>
      <c r="H541" s="286"/>
      <c r="I541" s="300"/>
      <c r="J541" s="20" t="s">
        <v>179</v>
      </c>
      <c r="K541" s="27" t="s">
        <v>180</v>
      </c>
      <c r="L541" s="27" t="s">
        <v>106</v>
      </c>
      <c r="M541" s="69">
        <v>46</v>
      </c>
      <c r="N541" s="282"/>
      <c r="O541" s="317"/>
      <c r="P541" s="284"/>
      <c r="Q541" s="284"/>
      <c r="R541" s="287"/>
      <c r="S541" s="337"/>
      <c r="T541" s="361"/>
      <c r="U541" s="361"/>
      <c r="V541" s="282"/>
      <c r="W541" s="365"/>
      <c r="X541" s="365"/>
      <c r="Y541" s="282"/>
      <c r="Z541" s="365"/>
      <c r="AA541" s="365"/>
      <c r="AB541" s="366"/>
      <c r="AC541" s="282"/>
      <c r="AD541" s="378"/>
      <c r="AE541" s="319"/>
      <c r="AF541" s="300"/>
      <c r="AG541" s="282"/>
      <c r="AH541" s="338"/>
      <c r="AI541" s="338"/>
      <c r="AJ541" s="284"/>
    </row>
    <row r="542" spans="2:36" s="38" customFormat="1" ht="41.4" x14ac:dyDescent="0.3">
      <c r="B542" s="285" t="s">
        <v>1246</v>
      </c>
      <c r="C542" s="285" t="s">
        <v>645</v>
      </c>
      <c r="D542" s="285" t="s">
        <v>158</v>
      </c>
      <c r="E542" s="386" t="s">
        <v>68</v>
      </c>
      <c r="F542" s="386" t="s">
        <v>186</v>
      </c>
      <c r="G542" s="386" t="s">
        <v>202</v>
      </c>
      <c r="H542" s="284" t="s">
        <v>71</v>
      </c>
      <c r="I542" s="300" t="s">
        <v>135</v>
      </c>
      <c r="J542" s="20" t="s">
        <v>163</v>
      </c>
      <c r="K542" s="27" t="s">
        <v>164</v>
      </c>
      <c r="L542" s="27" t="s">
        <v>106</v>
      </c>
      <c r="M542" s="69">
        <v>1</v>
      </c>
      <c r="N542" s="282" t="s">
        <v>160</v>
      </c>
      <c r="O542" s="317" t="s">
        <v>638</v>
      </c>
      <c r="P542" s="284" t="s">
        <v>76</v>
      </c>
      <c r="Q542" s="284" t="s">
        <v>77</v>
      </c>
      <c r="R542" s="284" t="s">
        <v>78</v>
      </c>
      <c r="S542" s="337" t="s">
        <v>161</v>
      </c>
      <c r="T542" s="361">
        <f>V542+Y542</f>
        <v>41455.839999999997</v>
      </c>
      <c r="U542" s="361">
        <f>+T542/1</f>
        <v>41455.839999999997</v>
      </c>
      <c r="V542" s="507">
        <v>35237.46</v>
      </c>
      <c r="W542" s="365" t="s">
        <v>135</v>
      </c>
      <c r="X542" s="365" t="s">
        <v>80</v>
      </c>
      <c r="Y542" s="282">
        <v>6218.38</v>
      </c>
      <c r="Z542" s="365" t="s">
        <v>135</v>
      </c>
      <c r="AA542" s="365" t="s">
        <v>80</v>
      </c>
      <c r="AB542" s="366">
        <v>3361.28</v>
      </c>
      <c r="AC542" s="282" t="s">
        <v>204</v>
      </c>
      <c r="AD542" s="370" t="s">
        <v>135</v>
      </c>
      <c r="AE542" s="319">
        <f>V542+Y542</f>
        <v>41455.839999999997</v>
      </c>
      <c r="AF542" s="300" t="s">
        <v>80</v>
      </c>
      <c r="AG542" s="282" t="s">
        <v>34</v>
      </c>
      <c r="AH542" s="282" t="s">
        <v>212</v>
      </c>
      <c r="AI542" s="282" t="s">
        <v>231</v>
      </c>
      <c r="AJ542" s="300"/>
    </row>
    <row r="543" spans="2:36" s="38" customFormat="1" ht="27.6" x14ac:dyDescent="0.3">
      <c r="B543" s="300"/>
      <c r="C543" s="300"/>
      <c r="D543" s="300"/>
      <c r="E543" s="317"/>
      <c r="F543" s="317"/>
      <c r="G543" s="317"/>
      <c r="H543" s="286"/>
      <c r="I543" s="300"/>
      <c r="J543" s="20" t="s">
        <v>179</v>
      </c>
      <c r="K543" s="27" t="s">
        <v>180</v>
      </c>
      <c r="L543" s="27" t="s">
        <v>106</v>
      </c>
      <c r="M543" s="69">
        <v>6</v>
      </c>
      <c r="N543" s="282"/>
      <c r="O543" s="317"/>
      <c r="P543" s="286"/>
      <c r="Q543" s="286"/>
      <c r="R543" s="286"/>
      <c r="S543" s="337"/>
      <c r="T543" s="361"/>
      <c r="U543" s="361"/>
      <c r="V543" s="507"/>
      <c r="W543" s="365"/>
      <c r="X543" s="365"/>
      <c r="Y543" s="282"/>
      <c r="Z543" s="365"/>
      <c r="AA543" s="365"/>
      <c r="AB543" s="366"/>
      <c r="AC543" s="282"/>
      <c r="AD543" s="378"/>
      <c r="AE543" s="319"/>
      <c r="AF543" s="300"/>
      <c r="AG543" s="282"/>
      <c r="AH543" s="282"/>
      <c r="AI543" s="282"/>
      <c r="AJ543" s="300"/>
    </row>
    <row r="544" spans="2:36" s="38" customFormat="1" ht="96.6" x14ac:dyDescent="0.3">
      <c r="B544" s="272" t="s">
        <v>646</v>
      </c>
      <c r="C544" s="272" t="s">
        <v>1019</v>
      </c>
      <c r="D544" s="272" t="s">
        <v>158</v>
      </c>
      <c r="E544" s="269" t="s">
        <v>68</v>
      </c>
      <c r="F544" s="269" t="s">
        <v>186</v>
      </c>
      <c r="G544" s="269" t="s">
        <v>202</v>
      </c>
      <c r="H544" s="223" t="s">
        <v>71</v>
      </c>
      <c r="I544" s="223" t="s">
        <v>135</v>
      </c>
      <c r="J544" s="80" t="s">
        <v>263</v>
      </c>
      <c r="K544" s="22" t="s">
        <v>159</v>
      </c>
      <c r="L544" s="22" t="s">
        <v>116</v>
      </c>
      <c r="M544" s="81">
        <v>40</v>
      </c>
      <c r="N544" s="229" t="s">
        <v>160</v>
      </c>
      <c r="O544" s="249" t="s">
        <v>638</v>
      </c>
      <c r="P544" s="223" t="s">
        <v>76</v>
      </c>
      <c r="Q544" s="223" t="s">
        <v>77</v>
      </c>
      <c r="R544" s="223" t="s">
        <v>78</v>
      </c>
      <c r="S544" s="250" t="s">
        <v>664</v>
      </c>
      <c r="T544" s="255">
        <f>V544+Y544</f>
        <v>89244.790000000008</v>
      </c>
      <c r="U544" s="255">
        <f>+T544/M545</f>
        <v>29748.263333333336</v>
      </c>
      <c r="V544" s="309">
        <v>75858.070000000007</v>
      </c>
      <c r="W544" s="258" t="s">
        <v>135</v>
      </c>
      <c r="X544" s="258" t="s">
        <v>80</v>
      </c>
      <c r="Y544" s="309">
        <v>13386.72</v>
      </c>
      <c r="Z544" s="258" t="s">
        <v>135</v>
      </c>
      <c r="AA544" s="258" t="s">
        <v>80</v>
      </c>
      <c r="AB544" s="309">
        <v>7237</v>
      </c>
      <c r="AC544" s="231" t="s">
        <v>204</v>
      </c>
      <c r="AD544" s="261" t="s">
        <v>135</v>
      </c>
      <c r="AE544" s="261">
        <f>V544+Y544</f>
        <v>89244.790000000008</v>
      </c>
      <c r="AF544" s="225" t="s">
        <v>80</v>
      </c>
      <c r="AG544" s="231" t="s">
        <v>34</v>
      </c>
      <c r="AH544" s="231" t="s">
        <v>231</v>
      </c>
      <c r="AI544" s="231" t="s">
        <v>215</v>
      </c>
      <c r="AJ544" s="225"/>
    </row>
    <row r="545" spans="2:36" s="38" customFormat="1" ht="99.6" customHeight="1" x14ac:dyDescent="0.3">
      <c r="B545" s="272"/>
      <c r="C545" s="272"/>
      <c r="D545" s="272"/>
      <c r="E545" s="269"/>
      <c r="F545" s="269"/>
      <c r="G545" s="269"/>
      <c r="H545" s="224"/>
      <c r="I545" s="224"/>
      <c r="J545" s="11" t="s">
        <v>163</v>
      </c>
      <c r="K545" s="7" t="s">
        <v>164</v>
      </c>
      <c r="L545" s="7" t="s">
        <v>106</v>
      </c>
      <c r="M545" s="71">
        <v>3</v>
      </c>
      <c r="N545" s="230"/>
      <c r="O545" s="269"/>
      <c r="P545" s="224"/>
      <c r="Q545" s="224"/>
      <c r="R545" s="224"/>
      <c r="S545" s="251"/>
      <c r="T545" s="283"/>
      <c r="U545" s="283"/>
      <c r="V545" s="344"/>
      <c r="W545" s="281"/>
      <c r="X545" s="281"/>
      <c r="Y545" s="344"/>
      <c r="Z545" s="281"/>
      <c r="AA545" s="281"/>
      <c r="AB545" s="344"/>
      <c r="AC545" s="273"/>
      <c r="AD545" s="296"/>
      <c r="AE545" s="296"/>
      <c r="AF545" s="272"/>
      <c r="AG545" s="273"/>
      <c r="AH545" s="273"/>
      <c r="AI545" s="273"/>
      <c r="AJ545" s="272"/>
    </row>
    <row r="546" spans="2:36" s="38" customFormat="1" ht="99.6" customHeight="1" x14ac:dyDescent="0.3">
      <c r="B546" s="272"/>
      <c r="C546" s="272"/>
      <c r="D546" s="223"/>
      <c r="E546" s="247"/>
      <c r="F546" s="269"/>
      <c r="G546" s="269"/>
      <c r="H546" s="225"/>
      <c r="I546" s="225"/>
      <c r="J546" s="11" t="s">
        <v>179</v>
      </c>
      <c r="K546" s="7" t="s">
        <v>180</v>
      </c>
      <c r="L546" s="7" t="s">
        <v>106</v>
      </c>
      <c r="M546" s="71">
        <v>75</v>
      </c>
      <c r="N546" s="231"/>
      <c r="O546" s="269"/>
      <c r="P546" s="225"/>
      <c r="Q546" s="225"/>
      <c r="R546" s="225"/>
      <c r="S546" s="252"/>
      <c r="T546" s="283"/>
      <c r="U546" s="283"/>
      <c r="V546" s="344"/>
      <c r="W546" s="281"/>
      <c r="X546" s="281"/>
      <c r="Y546" s="344"/>
      <c r="Z546" s="281"/>
      <c r="AA546" s="281"/>
      <c r="AB546" s="344"/>
      <c r="AC546" s="273"/>
      <c r="AD546" s="259"/>
      <c r="AE546" s="296"/>
      <c r="AF546" s="272"/>
      <c r="AG546" s="273"/>
      <c r="AH546" s="273"/>
      <c r="AI546" s="273"/>
      <c r="AJ546" s="272"/>
    </row>
    <row r="547" spans="2:36" s="38" customFormat="1" ht="135.6" customHeight="1" x14ac:dyDescent="0.3">
      <c r="B547" s="284" t="s">
        <v>1247</v>
      </c>
      <c r="C547" s="284" t="s">
        <v>647</v>
      </c>
      <c r="D547" s="284" t="s">
        <v>158</v>
      </c>
      <c r="E547" s="385" t="s">
        <v>68</v>
      </c>
      <c r="F547" s="385" t="s">
        <v>184</v>
      </c>
      <c r="G547" s="385" t="s">
        <v>70</v>
      </c>
      <c r="H547" s="284" t="s">
        <v>71</v>
      </c>
      <c r="I547" s="284" t="s">
        <v>135</v>
      </c>
      <c r="J547" s="20" t="s">
        <v>165</v>
      </c>
      <c r="K547" s="27" t="s">
        <v>166</v>
      </c>
      <c r="L547" s="27" t="s">
        <v>167</v>
      </c>
      <c r="M547" s="27">
        <v>3</v>
      </c>
      <c r="N547" s="338" t="s">
        <v>160</v>
      </c>
      <c r="O547" s="385" t="s">
        <v>638</v>
      </c>
      <c r="P547" s="284" t="s">
        <v>76</v>
      </c>
      <c r="Q547" s="284" t="s">
        <v>77</v>
      </c>
      <c r="R547" s="284" t="s">
        <v>78</v>
      </c>
      <c r="S547" s="287" t="s">
        <v>161</v>
      </c>
      <c r="T547" s="361">
        <f>V547+Y547</f>
        <v>175499.99</v>
      </c>
      <c r="U547" s="402">
        <f>+T547/M548</f>
        <v>58499.996666666666</v>
      </c>
      <c r="V547" s="310">
        <v>149174.99</v>
      </c>
      <c r="W547" s="365" t="s">
        <v>135</v>
      </c>
      <c r="X547" s="365" t="s">
        <v>80</v>
      </c>
      <c r="Y547" s="310">
        <v>26325</v>
      </c>
      <c r="Z547" s="365" t="s">
        <v>135</v>
      </c>
      <c r="AA547" s="365" t="s">
        <v>80</v>
      </c>
      <c r="AB547" s="310">
        <v>14229.72</v>
      </c>
      <c r="AC547" s="282" t="s">
        <v>81</v>
      </c>
      <c r="AD547" s="370" t="s">
        <v>135</v>
      </c>
      <c r="AE547" s="319">
        <f>V547+Y547</f>
        <v>175499.99</v>
      </c>
      <c r="AF547" s="300" t="s">
        <v>80</v>
      </c>
      <c r="AG547" s="282" t="s">
        <v>34</v>
      </c>
      <c r="AH547" s="282" t="s">
        <v>231</v>
      </c>
      <c r="AI547" s="282" t="s">
        <v>215</v>
      </c>
      <c r="AJ547" s="272"/>
    </row>
    <row r="548" spans="2:36" s="38" customFormat="1" ht="78.599999999999994" customHeight="1" x14ac:dyDescent="0.3">
      <c r="B548" s="300"/>
      <c r="C548" s="300"/>
      <c r="D548" s="300"/>
      <c r="E548" s="317"/>
      <c r="F548" s="317"/>
      <c r="G548" s="317"/>
      <c r="H548" s="285"/>
      <c r="I548" s="285"/>
      <c r="J548" s="20" t="s">
        <v>168</v>
      </c>
      <c r="K548" s="27" t="s">
        <v>169</v>
      </c>
      <c r="L548" s="27" t="s">
        <v>106</v>
      </c>
      <c r="M548" s="27">
        <v>3</v>
      </c>
      <c r="N548" s="339"/>
      <c r="O548" s="317"/>
      <c r="P548" s="285"/>
      <c r="Q548" s="285"/>
      <c r="R548" s="285"/>
      <c r="S548" s="288"/>
      <c r="T548" s="361"/>
      <c r="U548" s="361"/>
      <c r="V548" s="507"/>
      <c r="W548" s="365"/>
      <c r="X548" s="365"/>
      <c r="Y548" s="507"/>
      <c r="Z548" s="365"/>
      <c r="AA548" s="365"/>
      <c r="AB548" s="507"/>
      <c r="AC548" s="282"/>
      <c r="AD548" s="377"/>
      <c r="AE548" s="319"/>
      <c r="AF548" s="300"/>
      <c r="AG548" s="282"/>
      <c r="AH548" s="282"/>
      <c r="AI548" s="282"/>
      <c r="AJ548" s="272"/>
    </row>
    <row r="549" spans="2:36" s="38" customFormat="1" ht="78.599999999999994" customHeight="1" x14ac:dyDescent="0.3">
      <c r="B549" s="300"/>
      <c r="C549" s="300"/>
      <c r="D549" s="300"/>
      <c r="E549" s="317"/>
      <c r="F549" s="317"/>
      <c r="G549" s="317"/>
      <c r="H549" s="285"/>
      <c r="I549" s="285"/>
      <c r="J549" s="20" t="s">
        <v>264</v>
      </c>
      <c r="K549" s="27" t="s">
        <v>170</v>
      </c>
      <c r="L549" s="27" t="s">
        <v>171</v>
      </c>
      <c r="M549" s="27">
        <v>3</v>
      </c>
      <c r="N549" s="339"/>
      <c r="O549" s="317"/>
      <c r="P549" s="285"/>
      <c r="Q549" s="285"/>
      <c r="R549" s="285"/>
      <c r="S549" s="288"/>
      <c r="T549" s="361"/>
      <c r="U549" s="361"/>
      <c r="V549" s="507"/>
      <c r="W549" s="365"/>
      <c r="X549" s="365"/>
      <c r="Y549" s="507"/>
      <c r="Z549" s="365"/>
      <c r="AA549" s="365"/>
      <c r="AB549" s="507"/>
      <c r="AC549" s="282"/>
      <c r="AD549" s="377"/>
      <c r="AE549" s="319"/>
      <c r="AF549" s="300"/>
      <c r="AG549" s="282"/>
      <c r="AH549" s="282"/>
      <c r="AI549" s="282"/>
      <c r="AJ549" s="272"/>
    </row>
    <row r="550" spans="2:36" s="38" customFormat="1" ht="77.7" customHeight="1" x14ac:dyDescent="0.3">
      <c r="B550" s="300"/>
      <c r="C550" s="300"/>
      <c r="D550" s="300"/>
      <c r="E550" s="317"/>
      <c r="F550" s="317"/>
      <c r="G550" s="317"/>
      <c r="H550" s="286"/>
      <c r="I550" s="286"/>
      <c r="J550" s="64" t="s">
        <v>172</v>
      </c>
      <c r="K550" s="65" t="s">
        <v>173</v>
      </c>
      <c r="L550" s="65" t="s">
        <v>171</v>
      </c>
      <c r="M550" s="83">
        <v>3</v>
      </c>
      <c r="N550" s="340"/>
      <c r="O550" s="317"/>
      <c r="P550" s="286"/>
      <c r="Q550" s="286"/>
      <c r="R550" s="286"/>
      <c r="S550" s="289"/>
      <c r="T550" s="361"/>
      <c r="U550" s="361"/>
      <c r="V550" s="507"/>
      <c r="W550" s="365"/>
      <c r="X550" s="365"/>
      <c r="Y550" s="507"/>
      <c r="Z550" s="365"/>
      <c r="AA550" s="365"/>
      <c r="AB550" s="507"/>
      <c r="AC550" s="282"/>
      <c r="AD550" s="378"/>
      <c r="AE550" s="319"/>
      <c r="AF550" s="300"/>
      <c r="AG550" s="282"/>
      <c r="AH550" s="282"/>
      <c r="AI550" s="282"/>
      <c r="AJ550" s="272"/>
    </row>
    <row r="551" spans="2:36" s="38" customFormat="1" ht="127.2" customHeight="1" x14ac:dyDescent="0.3">
      <c r="B551" s="223" t="s">
        <v>648</v>
      </c>
      <c r="C551" s="223" t="s">
        <v>644</v>
      </c>
      <c r="D551" s="272" t="s">
        <v>158</v>
      </c>
      <c r="E551" s="269" t="s">
        <v>68</v>
      </c>
      <c r="F551" s="269" t="s">
        <v>186</v>
      </c>
      <c r="G551" s="269" t="s">
        <v>202</v>
      </c>
      <c r="H551" s="223" t="s">
        <v>71</v>
      </c>
      <c r="I551" s="223" t="s">
        <v>135</v>
      </c>
      <c r="J551" s="11" t="s">
        <v>263</v>
      </c>
      <c r="K551" s="7" t="s">
        <v>159</v>
      </c>
      <c r="L551" s="7" t="s">
        <v>116</v>
      </c>
      <c r="M551" s="71">
        <v>40</v>
      </c>
      <c r="N551" s="229" t="s">
        <v>160</v>
      </c>
      <c r="O551" s="248" t="s">
        <v>638</v>
      </c>
      <c r="P551" s="223" t="s">
        <v>76</v>
      </c>
      <c r="Q551" s="223" t="s">
        <v>77</v>
      </c>
      <c r="R551" s="223" t="s">
        <v>78</v>
      </c>
      <c r="S551" s="250" t="s">
        <v>161</v>
      </c>
      <c r="T551" s="255">
        <f>V551+Y551</f>
        <v>28864.81</v>
      </c>
      <c r="U551" s="254">
        <f>+T551/1</f>
        <v>28864.81</v>
      </c>
      <c r="V551" s="308">
        <v>24535.09</v>
      </c>
      <c r="W551" s="258" t="s">
        <v>135</v>
      </c>
      <c r="X551" s="258" t="s">
        <v>80</v>
      </c>
      <c r="Y551" s="308">
        <v>4329.72</v>
      </c>
      <c r="Z551" s="258" t="s">
        <v>135</v>
      </c>
      <c r="AA551" s="258" t="s">
        <v>80</v>
      </c>
      <c r="AB551" s="308">
        <v>2340.39</v>
      </c>
      <c r="AC551" s="231" t="s">
        <v>204</v>
      </c>
      <c r="AD551" s="261"/>
      <c r="AE551" s="261">
        <f>V551+Y551</f>
        <v>28864.81</v>
      </c>
      <c r="AF551" s="225" t="s">
        <v>80</v>
      </c>
      <c r="AG551" s="231" t="s">
        <v>34</v>
      </c>
      <c r="AH551" s="231" t="s">
        <v>231</v>
      </c>
      <c r="AI551" s="231" t="s">
        <v>215</v>
      </c>
      <c r="AJ551" s="272"/>
    </row>
    <row r="552" spans="2:36" s="38" customFormat="1" ht="99.6" customHeight="1" x14ac:dyDescent="0.3">
      <c r="B552" s="224"/>
      <c r="C552" s="224"/>
      <c r="D552" s="272"/>
      <c r="E552" s="269"/>
      <c r="F552" s="269"/>
      <c r="G552" s="269"/>
      <c r="H552" s="224"/>
      <c r="I552" s="224"/>
      <c r="J552" s="11" t="s">
        <v>163</v>
      </c>
      <c r="K552" s="7" t="s">
        <v>164</v>
      </c>
      <c r="L552" s="7" t="s">
        <v>106</v>
      </c>
      <c r="M552" s="71">
        <v>1</v>
      </c>
      <c r="N552" s="230"/>
      <c r="O552" s="248"/>
      <c r="P552" s="224"/>
      <c r="Q552" s="224"/>
      <c r="R552" s="224"/>
      <c r="S552" s="251"/>
      <c r="T552" s="283"/>
      <c r="U552" s="254"/>
      <c r="V552" s="308"/>
      <c r="W552" s="281"/>
      <c r="X552" s="281"/>
      <c r="Y552" s="308"/>
      <c r="Z552" s="281"/>
      <c r="AA552" s="281"/>
      <c r="AB552" s="308"/>
      <c r="AC552" s="273"/>
      <c r="AD552" s="259"/>
      <c r="AE552" s="296"/>
      <c r="AF552" s="272"/>
      <c r="AG552" s="273"/>
      <c r="AH552" s="273"/>
      <c r="AI552" s="273"/>
      <c r="AJ552" s="272"/>
    </row>
    <row r="553" spans="2:36" s="38" customFormat="1" ht="76.5" customHeight="1" x14ac:dyDescent="0.3">
      <c r="B553" s="224"/>
      <c r="C553" s="224"/>
      <c r="D553" s="223"/>
      <c r="E553" s="247"/>
      <c r="F553" s="247"/>
      <c r="G553" s="247"/>
      <c r="H553" s="225"/>
      <c r="I553" s="225"/>
      <c r="J553" s="28" t="s">
        <v>179</v>
      </c>
      <c r="K553" s="14" t="s">
        <v>180</v>
      </c>
      <c r="L553" s="7" t="s">
        <v>106</v>
      </c>
      <c r="M553" s="71">
        <v>19</v>
      </c>
      <c r="N553" s="231"/>
      <c r="O553" s="249"/>
      <c r="P553" s="225"/>
      <c r="Q553" s="225"/>
      <c r="R553" s="225"/>
      <c r="S553" s="252"/>
      <c r="T553" s="283"/>
      <c r="U553" s="254"/>
      <c r="V553" s="308"/>
      <c r="W553" s="256"/>
      <c r="X553" s="256"/>
      <c r="Y553" s="308"/>
      <c r="Z553" s="256"/>
      <c r="AA553" s="256"/>
      <c r="AB553" s="308"/>
      <c r="AC553" s="229"/>
      <c r="AD553" s="259"/>
      <c r="AE553" s="259"/>
      <c r="AF553" s="223"/>
      <c r="AG553" s="229"/>
      <c r="AH553" s="229"/>
      <c r="AI553" s="273"/>
      <c r="AJ553" s="272"/>
    </row>
    <row r="554" spans="2:36" s="188" customFormat="1" ht="96.6" hidden="1" x14ac:dyDescent="0.3">
      <c r="B554" s="272" t="s">
        <v>649</v>
      </c>
      <c r="C554" s="272" t="s">
        <v>643</v>
      </c>
      <c r="D554" s="272" t="s">
        <v>158</v>
      </c>
      <c r="E554" s="269" t="s">
        <v>68</v>
      </c>
      <c r="F554" s="269" t="s">
        <v>186</v>
      </c>
      <c r="G554" s="269" t="s">
        <v>202</v>
      </c>
      <c r="H554" s="223" t="s">
        <v>71</v>
      </c>
      <c r="I554" s="223" t="s">
        <v>135</v>
      </c>
      <c r="J554" s="184" t="s">
        <v>263</v>
      </c>
      <c r="K554" s="185" t="s">
        <v>159</v>
      </c>
      <c r="L554" s="185" t="s">
        <v>116</v>
      </c>
      <c r="M554" s="187">
        <v>40</v>
      </c>
      <c r="N554" s="229" t="s">
        <v>160</v>
      </c>
      <c r="O554" s="247" t="s">
        <v>638</v>
      </c>
      <c r="P554" s="223" t="s">
        <v>76</v>
      </c>
      <c r="Q554" s="223" t="s">
        <v>77</v>
      </c>
      <c r="R554" s="223" t="s">
        <v>78</v>
      </c>
      <c r="S554" s="250" t="s">
        <v>161</v>
      </c>
      <c r="T554" s="283">
        <f>V554+Y554</f>
        <v>52319.35</v>
      </c>
      <c r="U554" s="253">
        <f>+T554/1</f>
        <v>52319.35</v>
      </c>
      <c r="V554" s="307">
        <v>44471.45</v>
      </c>
      <c r="W554" s="281" t="s">
        <v>135</v>
      </c>
      <c r="X554" s="281" t="s">
        <v>80</v>
      </c>
      <c r="Y554" s="307">
        <v>7847.9</v>
      </c>
      <c r="Z554" s="281" t="s">
        <v>135</v>
      </c>
      <c r="AA554" s="281" t="s">
        <v>80</v>
      </c>
      <c r="AB554" s="307">
        <v>4243</v>
      </c>
      <c r="AC554" s="273" t="s">
        <v>204</v>
      </c>
      <c r="AD554" s="259" t="s">
        <v>135</v>
      </c>
      <c r="AE554" s="296">
        <f>V554+Y554</f>
        <v>52319.35</v>
      </c>
      <c r="AF554" s="272" t="s">
        <v>80</v>
      </c>
      <c r="AG554" s="273" t="s">
        <v>34</v>
      </c>
      <c r="AH554" s="273" t="s">
        <v>221</v>
      </c>
      <c r="AI554" s="273" t="s">
        <v>288</v>
      </c>
      <c r="AJ554" s="272"/>
    </row>
    <row r="555" spans="2:36" s="38" customFormat="1" ht="43.2" customHeight="1" x14ac:dyDescent="0.3">
      <c r="B555" s="272"/>
      <c r="C555" s="272"/>
      <c r="D555" s="272"/>
      <c r="E555" s="269"/>
      <c r="F555" s="269"/>
      <c r="G555" s="269"/>
      <c r="H555" s="224"/>
      <c r="I555" s="224"/>
      <c r="J555" s="11" t="s">
        <v>163</v>
      </c>
      <c r="K555" s="7" t="s">
        <v>164</v>
      </c>
      <c r="L555" s="7" t="s">
        <v>106</v>
      </c>
      <c r="M555" s="71">
        <v>1</v>
      </c>
      <c r="N555" s="230"/>
      <c r="O555" s="248"/>
      <c r="P555" s="224"/>
      <c r="Q555" s="224"/>
      <c r="R555" s="224"/>
      <c r="S555" s="251"/>
      <c r="T555" s="283"/>
      <c r="U555" s="254"/>
      <c r="V555" s="308"/>
      <c r="W555" s="281"/>
      <c r="X555" s="281"/>
      <c r="Y555" s="308"/>
      <c r="Z555" s="281"/>
      <c r="AA555" s="281"/>
      <c r="AB555" s="308"/>
      <c r="AC555" s="273"/>
      <c r="AD555" s="260"/>
      <c r="AE555" s="296"/>
      <c r="AF555" s="272"/>
      <c r="AG555" s="273"/>
      <c r="AH555" s="273"/>
      <c r="AI555" s="273"/>
      <c r="AJ555" s="272"/>
    </row>
    <row r="556" spans="2:36" s="38" customFormat="1" ht="43.2" customHeight="1" x14ac:dyDescent="0.3">
      <c r="B556" s="272"/>
      <c r="C556" s="272"/>
      <c r="D556" s="272"/>
      <c r="E556" s="269"/>
      <c r="F556" s="269"/>
      <c r="G556" s="269"/>
      <c r="H556" s="225"/>
      <c r="I556" s="225"/>
      <c r="J556" s="11" t="s">
        <v>179</v>
      </c>
      <c r="K556" s="7" t="s">
        <v>180</v>
      </c>
      <c r="L556" s="14" t="s">
        <v>106</v>
      </c>
      <c r="M556" s="79">
        <v>40</v>
      </c>
      <c r="N556" s="231"/>
      <c r="O556" s="248"/>
      <c r="P556" s="225"/>
      <c r="Q556" s="225"/>
      <c r="R556" s="225"/>
      <c r="S556" s="252"/>
      <c r="T556" s="253"/>
      <c r="U556" s="255"/>
      <c r="V556" s="309"/>
      <c r="W556" s="281"/>
      <c r="X556" s="281"/>
      <c r="Y556" s="309"/>
      <c r="Z556" s="281"/>
      <c r="AA556" s="281"/>
      <c r="AB556" s="309"/>
      <c r="AC556" s="273"/>
      <c r="AD556" s="261"/>
      <c r="AE556" s="296"/>
      <c r="AF556" s="272"/>
      <c r="AG556" s="273"/>
      <c r="AH556" s="273"/>
      <c r="AI556" s="229"/>
      <c r="AJ556" s="223"/>
    </row>
    <row r="557" spans="2:36" s="188" customFormat="1" ht="41.4" hidden="1" x14ac:dyDescent="0.3">
      <c r="B557" s="223" t="s">
        <v>650</v>
      </c>
      <c r="C557" s="223" t="s">
        <v>645</v>
      </c>
      <c r="D557" s="223" t="s">
        <v>158</v>
      </c>
      <c r="E557" s="247" t="s">
        <v>68</v>
      </c>
      <c r="F557" s="247" t="s">
        <v>186</v>
      </c>
      <c r="G557" s="247" t="s">
        <v>202</v>
      </c>
      <c r="H557" s="223" t="s">
        <v>71</v>
      </c>
      <c r="I557" s="272" t="s">
        <v>135</v>
      </c>
      <c r="J557" s="184" t="s">
        <v>163</v>
      </c>
      <c r="K557" s="185" t="s">
        <v>164</v>
      </c>
      <c r="L557" s="185" t="s">
        <v>106</v>
      </c>
      <c r="M557" s="187">
        <v>1</v>
      </c>
      <c r="N557" s="229" t="s">
        <v>160</v>
      </c>
      <c r="O557" s="247" t="s">
        <v>638</v>
      </c>
      <c r="P557" s="223" t="s">
        <v>76</v>
      </c>
      <c r="Q557" s="223" t="s">
        <v>77</v>
      </c>
      <c r="R557" s="223" t="s">
        <v>78</v>
      </c>
      <c r="S557" s="297" t="s">
        <v>161</v>
      </c>
      <c r="T557" s="253">
        <f>V557+Y557</f>
        <v>62183.759999999995</v>
      </c>
      <c r="U557" s="253">
        <f>+T557/1</f>
        <v>62183.759999999995</v>
      </c>
      <c r="V557" s="307">
        <v>52856.2</v>
      </c>
      <c r="W557" s="256" t="s">
        <v>135</v>
      </c>
      <c r="X557" s="256" t="s">
        <v>80</v>
      </c>
      <c r="Y557" s="307">
        <v>9327.56</v>
      </c>
      <c r="Z557" s="256" t="s">
        <v>135</v>
      </c>
      <c r="AA557" s="256" t="s">
        <v>80</v>
      </c>
      <c r="AB557" s="307">
        <v>5042.04</v>
      </c>
      <c r="AC557" s="229" t="s">
        <v>204</v>
      </c>
      <c r="AD557" s="259" t="s">
        <v>135</v>
      </c>
      <c r="AE557" s="259">
        <f>V557+Y557</f>
        <v>62183.759999999995</v>
      </c>
      <c r="AF557" s="223" t="s">
        <v>80</v>
      </c>
      <c r="AG557" s="229" t="s">
        <v>34</v>
      </c>
      <c r="AH557" s="229" t="s">
        <v>464</v>
      </c>
      <c r="AI557" s="229" t="s">
        <v>568</v>
      </c>
      <c r="AJ557" s="223"/>
    </row>
    <row r="558" spans="2:36" s="38" customFormat="1" ht="43.2" customHeight="1" x14ac:dyDescent="0.3">
      <c r="B558" s="225"/>
      <c r="C558" s="225"/>
      <c r="D558" s="225"/>
      <c r="E558" s="249"/>
      <c r="F558" s="249"/>
      <c r="G558" s="249"/>
      <c r="H558" s="225"/>
      <c r="I558" s="272"/>
      <c r="J558" s="11" t="s">
        <v>179</v>
      </c>
      <c r="K558" s="7" t="s">
        <v>180</v>
      </c>
      <c r="L558" s="7" t="s">
        <v>106</v>
      </c>
      <c r="M558" s="71">
        <v>9</v>
      </c>
      <c r="N558" s="231"/>
      <c r="O558" s="249"/>
      <c r="P558" s="225"/>
      <c r="Q558" s="225"/>
      <c r="R558" s="225"/>
      <c r="S558" s="297"/>
      <c r="T558" s="255"/>
      <c r="U558" s="255"/>
      <c r="V558" s="309"/>
      <c r="W558" s="258"/>
      <c r="X558" s="258"/>
      <c r="Y558" s="309"/>
      <c r="Z558" s="258"/>
      <c r="AA558" s="258"/>
      <c r="AB558" s="309"/>
      <c r="AC558" s="231"/>
      <c r="AD558" s="261"/>
      <c r="AE558" s="261"/>
      <c r="AF558" s="225"/>
      <c r="AG558" s="231"/>
      <c r="AH558" s="231"/>
      <c r="AI558" s="231"/>
      <c r="AJ558" s="225"/>
    </row>
    <row r="559" spans="2:36" s="38" customFormat="1" ht="63.75" customHeight="1" x14ac:dyDescent="0.3">
      <c r="B559" s="223" t="s">
        <v>1044</v>
      </c>
      <c r="C559" s="223" t="s">
        <v>640</v>
      </c>
      <c r="D559" s="223" t="s">
        <v>158</v>
      </c>
      <c r="E559" s="247" t="s">
        <v>68</v>
      </c>
      <c r="F559" s="247" t="s">
        <v>184</v>
      </c>
      <c r="G559" s="247" t="s">
        <v>70</v>
      </c>
      <c r="H559" s="223" t="s">
        <v>71</v>
      </c>
      <c r="I559" s="223" t="s">
        <v>135</v>
      </c>
      <c r="J559" s="11" t="s">
        <v>165</v>
      </c>
      <c r="K559" s="7" t="s">
        <v>166</v>
      </c>
      <c r="L559" s="7" t="s">
        <v>167</v>
      </c>
      <c r="M559" s="7">
        <v>1</v>
      </c>
      <c r="N559" s="273" t="s">
        <v>160</v>
      </c>
      <c r="O559" s="269" t="s">
        <v>641</v>
      </c>
      <c r="P559" s="223" t="s">
        <v>76</v>
      </c>
      <c r="Q559" s="223" t="s">
        <v>77</v>
      </c>
      <c r="R559" s="223" t="s">
        <v>78</v>
      </c>
      <c r="S559" s="297" t="s">
        <v>161</v>
      </c>
      <c r="T559" s="283">
        <f>V559+Y559</f>
        <v>58500</v>
      </c>
      <c r="U559" s="283">
        <f>+T559/M560</f>
        <v>58500</v>
      </c>
      <c r="V559" s="241">
        <v>49725</v>
      </c>
      <c r="W559" s="277" t="s">
        <v>135</v>
      </c>
      <c r="X559" s="277" t="s">
        <v>135</v>
      </c>
      <c r="Y559" s="241">
        <v>8775</v>
      </c>
      <c r="Z559" s="281" t="s">
        <v>135</v>
      </c>
      <c r="AA559" s="281" t="s">
        <v>135</v>
      </c>
      <c r="AB559" s="229">
        <v>4743.24</v>
      </c>
      <c r="AC559" s="273" t="s">
        <v>81</v>
      </c>
      <c r="AD559" s="296" t="s">
        <v>135</v>
      </c>
      <c r="AE559" s="273">
        <f>+V559+Y559</f>
        <v>58500</v>
      </c>
      <c r="AF559" s="272" t="s">
        <v>135</v>
      </c>
      <c r="AG559" s="273" t="s">
        <v>34</v>
      </c>
      <c r="AH559" s="273" t="s">
        <v>350</v>
      </c>
      <c r="AI559" s="273" t="s">
        <v>302</v>
      </c>
      <c r="AJ559" s="272"/>
    </row>
    <row r="560" spans="2:36" s="38" customFormat="1" ht="81" customHeight="1" x14ac:dyDescent="0.3">
      <c r="B560" s="272"/>
      <c r="C560" s="272"/>
      <c r="D560" s="272"/>
      <c r="E560" s="269"/>
      <c r="F560" s="269"/>
      <c r="G560" s="269"/>
      <c r="H560" s="224"/>
      <c r="I560" s="224"/>
      <c r="J560" s="11" t="s">
        <v>168</v>
      </c>
      <c r="K560" s="7" t="s">
        <v>169</v>
      </c>
      <c r="L560" s="7" t="s">
        <v>106</v>
      </c>
      <c r="M560" s="7">
        <v>1</v>
      </c>
      <c r="N560" s="273"/>
      <c r="O560" s="269"/>
      <c r="P560" s="224"/>
      <c r="Q560" s="224"/>
      <c r="R560" s="224"/>
      <c r="S560" s="297"/>
      <c r="T560" s="283"/>
      <c r="U560" s="283"/>
      <c r="V560" s="242"/>
      <c r="W560" s="277"/>
      <c r="X560" s="277"/>
      <c r="Y560" s="242"/>
      <c r="Z560" s="281"/>
      <c r="AA560" s="281"/>
      <c r="AB560" s="230"/>
      <c r="AC560" s="273"/>
      <c r="AD560" s="296"/>
      <c r="AE560" s="273"/>
      <c r="AF560" s="272"/>
      <c r="AG560" s="273"/>
      <c r="AH560" s="273"/>
      <c r="AI560" s="273"/>
      <c r="AJ560" s="272"/>
    </row>
    <row r="561" spans="2:36" s="38" customFormat="1" ht="63" customHeight="1" x14ac:dyDescent="0.3">
      <c r="B561" s="272"/>
      <c r="C561" s="272"/>
      <c r="D561" s="272"/>
      <c r="E561" s="269"/>
      <c r="F561" s="269"/>
      <c r="G561" s="269"/>
      <c r="H561" s="224"/>
      <c r="I561" s="224"/>
      <c r="J561" s="11" t="s">
        <v>264</v>
      </c>
      <c r="K561" s="7" t="s">
        <v>170</v>
      </c>
      <c r="L561" s="7" t="s">
        <v>171</v>
      </c>
      <c r="M561" s="7">
        <v>1</v>
      </c>
      <c r="N561" s="273"/>
      <c r="O561" s="269"/>
      <c r="P561" s="224"/>
      <c r="Q561" s="224"/>
      <c r="R561" s="224"/>
      <c r="S561" s="297"/>
      <c r="T561" s="283"/>
      <c r="U561" s="283"/>
      <c r="V561" s="242"/>
      <c r="W561" s="277"/>
      <c r="X561" s="277"/>
      <c r="Y561" s="242"/>
      <c r="Z561" s="281"/>
      <c r="AA561" s="281"/>
      <c r="AB561" s="230"/>
      <c r="AC561" s="273"/>
      <c r="AD561" s="296"/>
      <c r="AE561" s="273"/>
      <c r="AF561" s="272"/>
      <c r="AG561" s="273"/>
      <c r="AH561" s="273"/>
      <c r="AI561" s="273"/>
      <c r="AJ561" s="272"/>
    </row>
    <row r="562" spans="2:36" s="38" customFormat="1" ht="43.2" customHeight="1" x14ac:dyDescent="0.3">
      <c r="B562" s="272"/>
      <c r="C562" s="272"/>
      <c r="D562" s="272"/>
      <c r="E562" s="269"/>
      <c r="F562" s="269"/>
      <c r="G562" s="269"/>
      <c r="H562" s="225"/>
      <c r="I562" s="225"/>
      <c r="J562" s="11" t="s">
        <v>172</v>
      </c>
      <c r="K562" s="7" t="s">
        <v>173</v>
      </c>
      <c r="L562" s="7" t="s">
        <v>171</v>
      </c>
      <c r="M562" s="71">
        <v>1</v>
      </c>
      <c r="N562" s="273"/>
      <c r="O562" s="269"/>
      <c r="P562" s="225"/>
      <c r="Q562" s="225"/>
      <c r="R562" s="225"/>
      <c r="S562" s="297"/>
      <c r="T562" s="283"/>
      <c r="U562" s="283"/>
      <c r="V562" s="243"/>
      <c r="W562" s="277"/>
      <c r="X562" s="277"/>
      <c r="Y562" s="243"/>
      <c r="Z562" s="281"/>
      <c r="AA562" s="281"/>
      <c r="AB562" s="231"/>
      <c r="AC562" s="273"/>
      <c r="AD562" s="296"/>
      <c r="AE562" s="273"/>
      <c r="AF562" s="272"/>
      <c r="AG562" s="273"/>
      <c r="AH562" s="273"/>
      <c r="AI562" s="273"/>
      <c r="AJ562" s="272"/>
    </row>
    <row r="563" spans="2:36" s="38" customFormat="1" ht="96.6" x14ac:dyDescent="0.3">
      <c r="B563" s="284" t="s">
        <v>1248</v>
      </c>
      <c r="C563" s="285" t="s">
        <v>637</v>
      </c>
      <c r="D563" s="284" t="s">
        <v>158</v>
      </c>
      <c r="E563" s="385" t="s">
        <v>68</v>
      </c>
      <c r="F563" s="385" t="s">
        <v>186</v>
      </c>
      <c r="G563" s="385" t="s">
        <v>202</v>
      </c>
      <c r="H563" s="300" t="s">
        <v>71</v>
      </c>
      <c r="I563" s="284" t="s">
        <v>80</v>
      </c>
      <c r="J563" s="20" t="s">
        <v>263</v>
      </c>
      <c r="K563" s="27" t="s">
        <v>159</v>
      </c>
      <c r="L563" s="27" t="s">
        <v>116</v>
      </c>
      <c r="M563" s="69">
        <v>40</v>
      </c>
      <c r="N563" s="282" t="s">
        <v>160</v>
      </c>
      <c r="O563" s="317" t="s">
        <v>638</v>
      </c>
      <c r="P563" s="300" t="s">
        <v>76</v>
      </c>
      <c r="Q563" s="300" t="s">
        <v>77</v>
      </c>
      <c r="R563" s="337" t="s">
        <v>78</v>
      </c>
      <c r="S563" s="337" t="s">
        <v>161</v>
      </c>
      <c r="T563" s="361">
        <f>V563+Y563</f>
        <v>131253.70000000001</v>
      </c>
      <c r="U563" s="361">
        <f>T563/M564</f>
        <v>26250.74</v>
      </c>
      <c r="V563" s="338">
        <v>111565.64</v>
      </c>
      <c r="W563" s="379" t="s">
        <v>135</v>
      </c>
      <c r="X563" s="379" t="s">
        <v>135</v>
      </c>
      <c r="Y563" s="338">
        <v>19688.060000000001</v>
      </c>
      <c r="Z563" s="365" t="s">
        <v>135</v>
      </c>
      <c r="AA563" s="365" t="s">
        <v>80</v>
      </c>
      <c r="AB563" s="338">
        <v>10640.8</v>
      </c>
      <c r="AC563" s="282" t="s">
        <v>204</v>
      </c>
      <c r="AD563" s="370" t="s">
        <v>135</v>
      </c>
      <c r="AE563" s="319">
        <f>V563+Y563</f>
        <v>131253.70000000001</v>
      </c>
      <c r="AF563" s="300" t="s">
        <v>80</v>
      </c>
      <c r="AG563" s="282" t="s">
        <v>34</v>
      </c>
      <c r="AH563" s="282" t="s">
        <v>350</v>
      </c>
      <c r="AI563" s="282" t="s">
        <v>302</v>
      </c>
      <c r="AJ563" s="300"/>
    </row>
    <row r="564" spans="2:36" s="38" customFormat="1" ht="73.2" customHeight="1" x14ac:dyDescent="0.3">
      <c r="B564" s="300"/>
      <c r="C564" s="300"/>
      <c r="D564" s="300"/>
      <c r="E564" s="317"/>
      <c r="F564" s="317"/>
      <c r="G564" s="317"/>
      <c r="H564" s="300"/>
      <c r="I564" s="285"/>
      <c r="J564" s="20" t="s">
        <v>163</v>
      </c>
      <c r="K564" s="27" t="s">
        <v>164</v>
      </c>
      <c r="L564" s="27" t="s">
        <v>106</v>
      </c>
      <c r="M564" s="69">
        <v>5</v>
      </c>
      <c r="N564" s="282"/>
      <c r="O564" s="317"/>
      <c r="P564" s="300"/>
      <c r="Q564" s="300"/>
      <c r="R564" s="337"/>
      <c r="S564" s="337"/>
      <c r="T564" s="361"/>
      <c r="U564" s="361"/>
      <c r="V564" s="339"/>
      <c r="W564" s="381"/>
      <c r="X564" s="381"/>
      <c r="Y564" s="339"/>
      <c r="Z564" s="365"/>
      <c r="AA564" s="365"/>
      <c r="AB564" s="339"/>
      <c r="AC564" s="282"/>
      <c r="AD564" s="377"/>
      <c r="AE564" s="319"/>
      <c r="AF564" s="300"/>
      <c r="AG564" s="282"/>
      <c r="AH564" s="282"/>
      <c r="AI564" s="282"/>
      <c r="AJ564" s="300"/>
    </row>
    <row r="565" spans="2:36" s="38" customFormat="1" ht="43.2" customHeight="1" x14ac:dyDescent="0.3">
      <c r="B565" s="300"/>
      <c r="C565" s="300"/>
      <c r="D565" s="300"/>
      <c r="E565" s="317"/>
      <c r="F565" s="317"/>
      <c r="G565" s="317"/>
      <c r="H565" s="284"/>
      <c r="I565" s="286"/>
      <c r="J565" s="20" t="s">
        <v>179</v>
      </c>
      <c r="K565" s="27" t="s">
        <v>180</v>
      </c>
      <c r="L565" s="27" t="s">
        <v>106</v>
      </c>
      <c r="M565" s="69">
        <v>106</v>
      </c>
      <c r="N565" s="282"/>
      <c r="O565" s="317"/>
      <c r="P565" s="300"/>
      <c r="Q565" s="300"/>
      <c r="R565" s="337"/>
      <c r="S565" s="337"/>
      <c r="T565" s="361"/>
      <c r="U565" s="361"/>
      <c r="V565" s="340"/>
      <c r="W565" s="382"/>
      <c r="X565" s="382"/>
      <c r="Y565" s="340"/>
      <c r="Z565" s="365"/>
      <c r="AA565" s="365"/>
      <c r="AB565" s="340"/>
      <c r="AC565" s="282"/>
      <c r="AD565" s="378"/>
      <c r="AE565" s="319"/>
      <c r="AF565" s="300"/>
      <c r="AG565" s="282"/>
      <c r="AH565" s="282"/>
      <c r="AI565" s="282"/>
      <c r="AJ565" s="300"/>
    </row>
    <row r="566" spans="2:36" s="189" customFormat="1" ht="96.6" hidden="1" x14ac:dyDescent="0.3">
      <c r="B566" s="223" t="s">
        <v>1208</v>
      </c>
      <c r="C566" s="224" t="s">
        <v>637</v>
      </c>
      <c r="D566" s="223" t="s">
        <v>158</v>
      </c>
      <c r="E566" s="247" t="s">
        <v>68</v>
      </c>
      <c r="F566" s="247" t="s">
        <v>186</v>
      </c>
      <c r="G566" s="247" t="s">
        <v>202</v>
      </c>
      <c r="H566" s="272" t="s">
        <v>71</v>
      </c>
      <c r="I566" s="223" t="s">
        <v>80</v>
      </c>
      <c r="J566" s="184" t="s">
        <v>263</v>
      </c>
      <c r="K566" s="185" t="s">
        <v>159</v>
      </c>
      <c r="L566" s="185" t="s">
        <v>116</v>
      </c>
      <c r="M566" s="187">
        <v>40</v>
      </c>
      <c r="N566" s="273" t="s">
        <v>160</v>
      </c>
      <c r="O566" s="269" t="s">
        <v>638</v>
      </c>
      <c r="P566" s="272" t="s">
        <v>76</v>
      </c>
      <c r="Q566" s="272" t="s">
        <v>77</v>
      </c>
      <c r="R566" s="297" t="s">
        <v>78</v>
      </c>
      <c r="S566" s="297" t="s">
        <v>161</v>
      </c>
      <c r="T566" s="283">
        <f>V566+Y566</f>
        <v>131253.70000000001</v>
      </c>
      <c r="U566" s="283">
        <f>T566/M567</f>
        <v>26250.74</v>
      </c>
      <c r="V566" s="229">
        <v>111565.64</v>
      </c>
      <c r="W566" s="256" t="s">
        <v>135</v>
      </c>
      <c r="X566" s="256" t="s">
        <v>135</v>
      </c>
      <c r="Y566" s="229">
        <v>19688.060000000001</v>
      </c>
      <c r="Z566" s="281" t="s">
        <v>135</v>
      </c>
      <c r="AA566" s="281" t="s">
        <v>80</v>
      </c>
      <c r="AB566" s="229">
        <v>10640.8</v>
      </c>
      <c r="AC566" s="273" t="s">
        <v>204</v>
      </c>
      <c r="AD566" s="259" t="s">
        <v>135</v>
      </c>
      <c r="AE566" s="296">
        <f>V566+Y566</f>
        <v>131253.70000000001</v>
      </c>
      <c r="AF566" s="272" t="s">
        <v>80</v>
      </c>
      <c r="AG566" s="273" t="s">
        <v>34</v>
      </c>
      <c r="AH566" s="273" t="s">
        <v>221</v>
      </c>
      <c r="AI566" s="273" t="s">
        <v>288</v>
      </c>
      <c r="AJ566" s="272"/>
    </row>
    <row r="567" spans="2:36" s="87" customFormat="1" ht="73.2" customHeight="1" x14ac:dyDescent="0.3">
      <c r="B567" s="272"/>
      <c r="C567" s="272"/>
      <c r="D567" s="272"/>
      <c r="E567" s="269"/>
      <c r="F567" s="269"/>
      <c r="G567" s="269"/>
      <c r="H567" s="272"/>
      <c r="I567" s="224"/>
      <c r="J567" s="11" t="s">
        <v>163</v>
      </c>
      <c r="K567" s="7" t="s">
        <v>164</v>
      </c>
      <c r="L567" s="7" t="s">
        <v>106</v>
      </c>
      <c r="M567" s="71">
        <v>5</v>
      </c>
      <c r="N567" s="273"/>
      <c r="O567" s="269"/>
      <c r="P567" s="272"/>
      <c r="Q567" s="272"/>
      <c r="R567" s="297"/>
      <c r="S567" s="297"/>
      <c r="T567" s="283"/>
      <c r="U567" s="283"/>
      <c r="V567" s="230"/>
      <c r="W567" s="257"/>
      <c r="X567" s="257"/>
      <c r="Y567" s="230"/>
      <c r="Z567" s="281"/>
      <c r="AA567" s="281"/>
      <c r="AB567" s="230"/>
      <c r="AC567" s="273"/>
      <c r="AD567" s="260"/>
      <c r="AE567" s="296"/>
      <c r="AF567" s="272"/>
      <c r="AG567" s="273"/>
      <c r="AH567" s="273"/>
      <c r="AI567" s="273"/>
      <c r="AJ567" s="272"/>
    </row>
    <row r="568" spans="2:36" s="87" customFormat="1" ht="43.2" customHeight="1" x14ac:dyDescent="0.3">
      <c r="B568" s="272"/>
      <c r="C568" s="272"/>
      <c r="D568" s="272"/>
      <c r="E568" s="269"/>
      <c r="F568" s="269"/>
      <c r="G568" s="269"/>
      <c r="H568" s="223"/>
      <c r="I568" s="225"/>
      <c r="J568" s="11" t="s">
        <v>179</v>
      </c>
      <c r="K568" s="7" t="s">
        <v>180</v>
      </c>
      <c r="L568" s="7" t="s">
        <v>106</v>
      </c>
      <c r="M568" s="71">
        <v>106</v>
      </c>
      <c r="N568" s="273"/>
      <c r="O568" s="269"/>
      <c r="P568" s="272"/>
      <c r="Q568" s="272"/>
      <c r="R568" s="297"/>
      <c r="S568" s="297"/>
      <c r="T568" s="283"/>
      <c r="U568" s="283"/>
      <c r="V568" s="231"/>
      <c r="W568" s="258"/>
      <c r="X568" s="258"/>
      <c r="Y568" s="231"/>
      <c r="Z568" s="281"/>
      <c r="AA568" s="281"/>
      <c r="AB568" s="231"/>
      <c r="AC568" s="273"/>
      <c r="AD568" s="261"/>
      <c r="AE568" s="296"/>
      <c r="AF568" s="272"/>
      <c r="AG568" s="273"/>
      <c r="AH568" s="273"/>
      <c r="AI568" s="273"/>
      <c r="AJ568" s="272"/>
    </row>
    <row r="569" spans="2:36" s="188" customFormat="1" ht="135.6" hidden="1" customHeight="1" x14ac:dyDescent="0.3">
      <c r="B569" s="223" t="s">
        <v>1209</v>
      </c>
      <c r="C569" s="223" t="s">
        <v>647</v>
      </c>
      <c r="D569" s="223" t="s">
        <v>158</v>
      </c>
      <c r="E569" s="247" t="s">
        <v>68</v>
      </c>
      <c r="F569" s="247" t="s">
        <v>184</v>
      </c>
      <c r="G569" s="247" t="s">
        <v>70</v>
      </c>
      <c r="H569" s="223" t="s">
        <v>71</v>
      </c>
      <c r="I569" s="223" t="s">
        <v>135</v>
      </c>
      <c r="J569" s="184" t="s">
        <v>165</v>
      </c>
      <c r="K569" s="185" t="s">
        <v>166</v>
      </c>
      <c r="L569" s="185" t="s">
        <v>167</v>
      </c>
      <c r="M569" s="185">
        <v>3</v>
      </c>
      <c r="N569" s="229" t="s">
        <v>160</v>
      </c>
      <c r="O569" s="247" t="s">
        <v>638</v>
      </c>
      <c r="P569" s="223" t="s">
        <v>76</v>
      </c>
      <c r="Q569" s="223" t="s">
        <v>77</v>
      </c>
      <c r="R569" s="223" t="s">
        <v>78</v>
      </c>
      <c r="S569" s="250" t="s">
        <v>161</v>
      </c>
      <c r="T569" s="283">
        <f>V569+Y569</f>
        <v>175499.99</v>
      </c>
      <c r="U569" s="253">
        <f>+T569/M570</f>
        <v>58499.996666666666</v>
      </c>
      <c r="V569" s="307">
        <v>149174.99</v>
      </c>
      <c r="W569" s="281" t="s">
        <v>135</v>
      </c>
      <c r="X569" s="281" t="s">
        <v>80</v>
      </c>
      <c r="Y569" s="307">
        <v>26325</v>
      </c>
      <c r="Z569" s="281" t="s">
        <v>135</v>
      </c>
      <c r="AA569" s="281" t="s">
        <v>80</v>
      </c>
      <c r="AB569" s="307">
        <v>14229.72</v>
      </c>
      <c r="AC569" s="273" t="s">
        <v>81</v>
      </c>
      <c r="AD569" s="259" t="s">
        <v>135</v>
      </c>
      <c r="AE569" s="296">
        <f>V569+Y569</f>
        <v>175499.99</v>
      </c>
      <c r="AF569" s="272" t="s">
        <v>80</v>
      </c>
      <c r="AG569" s="273" t="s">
        <v>34</v>
      </c>
      <c r="AH569" s="273" t="s">
        <v>221</v>
      </c>
      <c r="AI569" s="273" t="s">
        <v>463</v>
      </c>
      <c r="AJ569" s="272"/>
    </row>
    <row r="570" spans="2:36" s="38" customFormat="1" ht="78.599999999999994" customHeight="1" x14ac:dyDescent="0.3">
      <c r="B570" s="272"/>
      <c r="C570" s="272"/>
      <c r="D570" s="272"/>
      <c r="E570" s="269"/>
      <c r="F570" s="269"/>
      <c r="G570" s="269"/>
      <c r="H570" s="224"/>
      <c r="I570" s="224"/>
      <c r="J570" s="11" t="s">
        <v>168</v>
      </c>
      <c r="K570" s="7" t="s">
        <v>169</v>
      </c>
      <c r="L570" s="7" t="s">
        <v>106</v>
      </c>
      <c r="M570" s="7">
        <v>3</v>
      </c>
      <c r="N570" s="230"/>
      <c r="O570" s="269"/>
      <c r="P570" s="224"/>
      <c r="Q570" s="224"/>
      <c r="R570" s="224"/>
      <c r="S570" s="251"/>
      <c r="T570" s="283"/>
      <c r="U570" s="283"/>
      <c r="V570" s="344"/>
      <c r="W570" s="281"/>
      <c r="X570" s="281"/>
      <c r="Y570" s="344"/>
      <c r="Z570" s="281"/>
      <c r="AA570" s="281"/>
      <c r="AB570" s="344"/>
      <c r="AC570" s="273"/>
      <c r="AD570" s="260"/>
      <c r="AE570" s="296"/>
      <c r="AF570" s="272"/>
      <c r="AG570" s="273"/>
      <c r="AH570" s="273"/>
      <c r="AI570" s="273"/>
      <c r="AJ570" s="272"/>
    </row>
    <row r="571" spans="2:36" s="38" customFormat="1" ht="78.599999999999994" customHeight="1" x14ac:dyDescent="0.3">
      <c r="B571" s="272"/>
      <c r="C571" s="272"/>
      <c r="D571" s="272"/>
      <c r="E571" s="269"/>
      <c r="F571" s="269"/>
      <c r="G571" s="269"/>
      <c r="H571" s="224"/>
      <c r="I571" s="224"/>
      <c r="J571" s="11" t="s">
        <v>264</v>
      </c>
      <c r="K571" s="7" t="s">
        <v>170</v>
      </c>
      <c r="L571" s="7" t="s">
        <v>171</v>
      </c>
      <c r="M571" s="7">
        <v>3</v>
      </c>
      <c r="N571" s="230"/>
      <c r="O571" s="269"/>
      <c r="P571" s="224"/>
      <c r="Q571" s="224"/>
      <c r="R571" s="224"/>
      <c r="S571" s="251"/>
      <c r="T571" s="283"/>
      <c r="U571" s="283"/>
      <c r="V571" s="344"/>
      <c r="W571" s="281"/>
      <c r="X571" s="281"/>
      <c r="Y571" s="344"/>
      <c r="Z571" s="281"/>
      <c r="AA571" s="281"/>
      <c r="AB571" s="344"/>
      <c r="AC571" s="273"/>
      <c r="AD571" s="260"/>
      <c r="AE571" s="296"/>
      <c r="AF571" s="272"/>
      <c r="AG571" s="273"/>
      <c r="AH571" s="273"/>
      <c r="AI571" s="273"/>
      <c r="AJ571" s="272"/>
    </row>
    <row r="572" spans="2:36" s="38" customFormat="1" ht="77.7" customHeight="1" x14ac:dyDescent="0.3">
      <c r="B572" s="272"/>
      <c r="C572" s="272"/>
      <c r="D572" s="272"/>
      <c r="E572" s="269"/>
      <c r="F572" s="269"/>
      <c r="G572" s="269"/>
      <c r="H572" s="225"/>
      <c r="I572" s="225"/>
      <c r="J572" s="11" t="s">
        <v>172</v>
      </c>
      <c r="K572" s="7" t="s">
        <v>173</v>
      </c>
      <c r="L572" s="7" t="s">
        <v>171</v>
      </c>
      <c r="M572" s="71">
        <v>3</v>
      </c>
      <c r="N572" s="231"/>
      <c r="O572" s="269"/>
      <c r="P572" s="225"/>
      <c r="Q572" s="225"/>
      <c r="R572" s="225"/>
      <c r="S572" s="252"/>
      <c r="T572" s="283"/>
      <c r="U572" s="283"/>
      <c r="V572" s="344"/>
      <c r="W572" s="281"/>
      <c r="X572" s="281"/>
      <c r="Y572" s="344"/>
      <c r="Z572" s="281"/>
      <c r="AA572" s="281"/>
      <c r="AB572" s="344"/>
      <c r="AC572" s="273"/>
      <c r="AD572" s="261"/>
      <c r="AE572" s="296"/>
      <c r="AF572" s="272"/>
      <c r="AG572" s="273"/>
      <c r="AH572" s="273"/>
      <c r="AI572" s="273"/>
      <c r="AJ572" s="272"/>
    </row>
    <row r="573" spans="2:36" s="188" customFormat="1" ht="73.2" hidden="1" customHeight="1" x14ac:dyDescent="0.3">
      <c r="B573" s="224" t="s">
        <v>1210</v>
      </c>
      <c r="C573" s="224" t="s">
        <v>645</v>
      </c>
      <c r="D573" s="224" t="s">
        <v>158</v>
      </c>
      <c r="E573" s="248" t="s">
        <v>68</v>
      </c>
      <c r="F573" s="248" t="s">
        <v>186</v>
      </c>
      <c r="G573" s="248" t="s">
        <v>202</v>
      </c>
      <c r="H573" s="223" t="s">
        <v>71</v>
      </c>
      <c r="I573" s="272" t="s">
        <v>135</v>
      </c>
      <c r="J573" s="184" t="s">
        <v>163</v>
      </c>
      <c r="K573" s="185" t="s">
        <v>164</v>
      </c>
      <c r="L573" s="185" t="s">
        <v>106</v>
      </c>
      <c r="M573" s="187">
        <v>1</v>
      </c>
      <c r="N573" s="273" t="s">
        <v>160</v>
      </c>
      <c r="O573" s="269" t="s">
        <v>638</v>
      </c>
      <c r="P573" s="223" t="s">
        <v>76</v>
      </c>
      <c r="Q573" s="223" t="s">
        <v>77</v>
      </c>
      <c r="R573" s="223" t="s">
        <v>78</v>
      </c>
      <c r="S573" s="297" t="s">
        <v>161</v>
      </c>
      <c r="T573" s="283">
        <f>V573+Y573</f>
        <v>41455.839999999997</v>
      </c>
      <c r="U573" s="283">
        <f>+T573/1</f>
        <v>41455.839999999997</v>
      </c>
      <c r="V573" s="344">
        <v>35237.46</v>
      </c>
      <c r="W573" s="281" t="s">
        <v>135</v>
      </c>
      <c r="X573" s="281" t="s">
        <v>80</v>
      </c>
      <c r="Y573" s="273">
        <v>6218.38</v>
      </c>
      <c r="Z573" s="281" t="s">
        <v>135</v>
      </c>
      <c r="AA573" s="281" t="s">
        <v>80</v>
      </c>
      <c r="AB573" s="277">
        <v>3361.28</v>
      </c>
      <c r="AC573" s="273" t="s">
        <v>204</v>
      </c>
      <c r="AD573" s="259" t="s">
        <v>135</v>
      </c>
      <c r="AE573" s="296">
        <f>V573+Y573</f>
        <v>41455.839999999997</v>
      </c>
      <c r="AF573" s="272" t="s">
        <v>80</v>
      </c>
      <c r="AG573" s="273" t="s">
        <v>34</v>
      </c>
      <c r="AH573" s="273" t="s">
        <v>221</v>
      </c>
      <c r="AI573" s="273" t="s">
        <v>288</v>
      </c>
      <c r="AJ573" s="272"/>
    </row>
    <row r="574" spans="2:36" s="38" customFormat="1" ht="73.2" customHeight="1" x14ac:dyDescent="0.3">
      <c r="B574" s="272"/>
      <c r="C574" s="272"/>
      <c r="D574" s="272"/>
      <c r="E574" s="269"/>
      <c r="F574" s="269"/>
      <c r="G574" s="269"/>
      <c r="H574" s="225"/>
      <c r="I574" s="272"/>
      <c r="J574" s="11" t="s">
        <v>179</v>
      </c>
      <c r="K574" s="7" t="s">
        <v>180</v>
      </c>
      <c r="L574" s="7" t="s">
        <v>106</v>
      </c>
      <c r="M574" s="71">
        <v>6</v>
      </c>
      <c r="N574" s="273"/>
      <c r="O574" s="269"/>
      <c r="P574" s="225"/>
      <c r="Q574" s="225"/>
      <c r="R574" s="225"/>
      <c r="S574" s="297"/>
      <c r="T574" s="283"/>
      <c r="U574" s="283"/>
      <c r="V574" s="344"/>
      <c r="W574" s="281"/>
      <c r="X574" s="281"/>
      <c r="Y574" s="273"/>
      <c r="Z574" s="281"/>
      <c r="AA574" s="281"/>
      <c r="AB574" s="277"/>
      <c r="AC574" s="273"/>
      <c r="AD574" s="261"/>
      <c r="AE574" s="296"/>
      <c r="AF574" s="272"/>
      <c r="AG574" s="273"/>
      <c r="AH574" s="273"/>
      <c r="AI574" s="273"/>
      <c r="AJ574" s="272"/>
    </row>
    <row r="575" spans="2:36" s="188" customFormat="1" ht="96.6" hidden="1" x14ac:dyDescent="0.3">
      <c r="B575" s="272" t="s">
        <v>1211</v>
      </c>
      <c r="C575" s="272" t="s">
        <v>644</v>
      </c>
      <c r="D575" s="272" t="s">
        <v>158</v>
      </c>
      <c r="E575" s="269" t="s">
        <v>68</v>
      </c>
      <c r="F575" s="269" t="s">
        <v>186</v>
      </c>
      <c r="G575" s="269" t="s">
        <v>202</v>
      </c>
      <c r="H575" s="223" t="s">
        <v>71</v>
      </c>
      <c r="I575" s="272" t="s">
        <v>135</v>
      </c>
      <c r="J575" s="184" t="s">
        <v>263</v>
      </c>
      <c r="K575" s="185" t="s">
        <v>159</v>
      </c>
      <c r="L575" s="185" t="s">
        <v>116</v>
      </c>
      <c r="M575" s="187">
        <v>40</v>
      </c>
      <c r="N575" s="273" t="s">
        <v>160</v>
      </c>
      <c r="O575" s="269" t="s">
        <v>638</v>
      </c>
      <c r="P575" s="272" t="s">
        <v>76</v>
      </c>
      <c r="Q575" s="272" t="s">
        <v>77</v>
      </c>
      <c r="R575" s="297" t="s">
        <v>78</v>
      </c>
      <c r="S575" s="297" t="s">
        <v>161</v>
      </c>
      <c r="T575" s="283">
        <f>V575+Y575</f>
        <v>69515.59</v>
      </c>
      <c r="U575" s="283">
        <f>+T575/M576</f>
        <v>69515.59</v>
      </c>
      <c r="V575" s="273">
        <v>59088.25</v>
      </c>
      <c r="W575" s="281" t="s">
        <v>135</v>
      </c>
      <c r="X575" s="281" t="s">
        <v>80</v>
      </c>
      <c r="Y575" s="273">
        <v>10427.34</v>
      </c>
      <c r="Z575" s="281" t="s">
        <v>135</v>
      </c>
      <c r="AA575" s="281" t="s">
        <v>80</v>
      </c>
      <c r="AB575" s="277">
        <v>5636.4</v>
      </c>
      <c r="AC575" s="273" t="s">
        <v>204</v>
      </c>
      <c r="AD575" s="259" t="s">
        <v>135</v>
      </c>
      <c r="AE575" s="296">
        <f>V575+Y575</f>
        <v>69515.59</v>
      </c>
      <c r="AF575" s="272" t="s">
        <v>80</v>
      </c>
      <c r="AG575" s="273" t="s">
        <v>34</v>
      </c>
      <c r="AH575" s="618" t="s">
        <v>221</v>
      </c>
      <c r="AI575" s="618" t="s">
        <v>463</v>
      </c>
      <c r="AJ575" s="619"/>
    </row>
    <row r="576" spans="2:36" s="38" customFormat="1" ht="99.6" customHeight="1" x14ac:dyDescent="0.3">
      <c r="B576" s="272"/>
      <c r="C576" s="272"/>
      <c r="D576" s="272"/>
      <c r="E576" s="269"/>
      <c r="F576" s="269"/>
      <c r="G576" s="269"/>
      <c r="H576" s="224"/>
      <c r="I576" s="272"/>
      <c r="J576" s="11" t="s">
        <v>163</v>
      </c>
      <c r="K576" s="7" t="s">
        <v>164</v>
      </c>
      <c r="L576" s="7" t="s">
        <v>106</v>
      </c>
      <c r="M576" s="71">
        <v>1</v>
      </c>
      <c r="N576" s="273"/>
      <c r="O576" s="269"/>
      <c r="P576" s="272"/>
      <c r="Q576" s="272"/>
      <c r="R576" s="297"/>
      <c r="S576" s="297"/>
      <c r="T576" s="283"/>
      <c r="U576" s="283"/>
      <c r="V576" s="273"/>
      <c r="W576" s="281"/>
      <c r="X576" s="281"/>
      <c r="Y576" s="273"/>
      <c r="Z576" s="281"/>
      <c r="AA576" s="281"/>
      <c r="AB576" s="277"/>
      <c r="AC576" s="273"/>
      <c r="AD576" s="260"/>
      <c r="AE576" s="296"/>
      <c r="AF576" s="272"/>
      <c r="AG576" s="273"/>
      <c r="AH576" s="618"/>
      <c r="AI576" s="618"/>
      <c r="AJ576" s="619"/>
    </row>
    <row r="577" spans="2:36" s="38" customFormat="1" ht="73.2" customHeight="1" x14ac:dyDescent="0.3">
      <c r="B577" s="272"/>
      <c r="C577" s="272"/>
      <c r="D577" s="272"/>
      <c r="E577" s="269"/>
      <c r="F577" s="269"/>
      <c r="G577" s="269"/>
      <c r="H577" s="225"/>
      <c r="I577" s="272"/>
      <c r="J577" s="11" t="s">
        <v>179</v>
      </c>
      <c r="K577" s="7" t="s">
        <v>180</v>
      </c>
      <c r="L577" s="7" t="s">
        <v>106</v>
      </c>
      <c r="M577" s="71">
        <v>46</v>
      </c>
      <c r="N577" s="273"/>
      <c r="O577" s="269"/>
      <c r="P577" s="223"/>
      <c r="Q577" s="223"/>
      <c r="R577" s="250"/>
      <c r="S577" s="297"/>
      <c r="T577" s="283"/>
      <c r="U577" s="283"/>
      <c r="V577" s="273"/>
      <c r="W577" s="281"/>
      <c r="X577" s="281"/>
      <c r="Y577" s="273"/>
      <c r="Z577" s="281"/>
      <c r="AA577" s="281"/>
      <c r="AB577" s="277"/>
      <c r="AC577" s="273"/>
      <c r="AD577" s="261"/>
      <c r="AE577" s="296"/>
      <c r="AF577" s="272"/>
      <c r="AG577" s="273"/>
      <c r="AH577" s="618"/>
      <c r="AI577" s="618"/>
      <c r="AJ577" s="619"/>
    </row>
    <row r="578" spans="2:36" s="38" customFormat="1" ht="96.6" x14ac:dyDescent="0.3">
      <c r="B578" s="225" t="s">
        <v>570</v>
      </c>
      <c r="C578" s="225" t="s">
        <v>581</v>
      </c>
      <c r="D578" s="272" t="s">
        <v>158</v>
      </c>
      <c r="E578" s="269" t="s">
        <v>68</v>
      </c>
      <c r="F578" s="249" t="s">
        <v>186</v>
      </c>
      <c r="G578" s="249" t="s">
        <v>202</v>
      </c>
      <c r="H578" s="272" t="s">
        <v>71</v>
      </c>
      <c r="I578" s="272" t="s">
        <v>80</v>
      </c>
      <c r="J578" s="80" t="s">
        <v>263</v>
      </c>
      <c r="K578" s="22" t="s">
        <v>159</v>
      </c>
      <c r="L578" s="22" t="s">
        <v>116</v>
      </c>
      <c r="M578" s="81">
        <v>40</v>
      </c>
      <c r="N578" s="231" t="s">
        <v>160</v>
      </c>
      <c r="O578" s="489" t="s">
        <v>416</v>
      </c>
      <c r="P578" s="225" t="s">
        <v>76</v>
      </c>
      <c r="Q578" s="225" t="s">
        <v>77</v>
      </c>
      <c r="R578" s="252" t="s">
        <v>78</v>
      </c>
      <c r="S578" s="252" t="s">
        <v>161</v>
      </c>
      <c r="T578" s="255">
        <f>V578+Y578</f>
        <v>142445</v>
      </c>
      <c r="U578" s="255">
        <v>47508</v>
      </c>
      <c r="V578" s="308">
        <v>121078.25</v>
      </c>
      <c r="W578" s="258" t="s">
        <v>135</v>
      </c>
      <c r="X578" s="258" t="s">
        <v>80</v>
      </c>
      <c r="Y578" s="308">
        <v>21366.75</v>
      </c>
      <c r="Z578" s="258" t="s">
        <v>135</v>
      </c>
      <c r="AA578" s="258" t="s">
        <v>80</v>
      </c>
      <c r="AB578" s="308">
        <v>11549.6</v>
      </c>
      <c r="AC578" s="231" t="s">
        <v>204</v>
      </c>
      <c r="AD578" s="261" t="s">
        <v>80</v>
      </c>
      <c r="AE578" s="261">
        <f>V578+Y578</f>
        <v>142445</v>
      </c>
      <c r="AF578" s="225" t="s">
        <v>80</v>
      </c>
      <c r="AG578" s="231" t="s">
        <v>34</v>
      </c>
      <c r="AH578" s="620" t="s">
        <v>229</v>
      </c>
      <c r="AI578" s="404" t="s">
        <v>212</v>
      </c>
      <c r="AJ578" s="225"/>
    </row>
    <row r="579" spans="2:36" s="38" customFormat="1" ht="58.2" customHeight="1" x14ac:dyDescent="0.3">
      <c r="B579" s="272"/>
      <c r="C579" s="272"/>
      <c r="D579" s="272"/>
      <c r="E579" s="269"/>
      <c r="F579" s="269"/>
      <c r="G579" s="269"/>
      <c r="H579" s="272"/>
      <c r="I579" s="272"/>
      <c r="J579" s="11" t="s">
        <v>163</v>
      </c>
      <c r="K579" s="7" t="s">
        <v>164</v>
      </c>
      <c r="L579" s="7" t="s">
        <v>106</v>
      </c>
      <c r="M579" s="95">
        <v>3</v>
      </c>
      <c r="N579" s="273"/>
      <c r="O579" s="270"/>
      <c r="P579" s="272"/>
      <c r="Q579" s="272"/>
      <c r="R579" s="297"/>
      <c r="S579" s="297"/>
      <c r="T579" s="283"/>
      <c r="U579" s="283"/>
      <c r="V579" s="308"/>
      <c r="W579" s="281"/>
      <c r="X579" s="281"/>
      <c r="Y579" s="308"/>
      <c r="Z579" s="281"/>
      <c r="AA579" s="281"/>
      <c r="AB579" s="308"/>
      <c r="AC579" s="273"/>
      <c r="AD579" s="296"/>
      <c r="AE579" s="296"/>
      <c r="AF579" s="272"/>
      <c r="AG579" s="273"/>
      <c r="AH579" s="405"/>
      <c r="AI579" s="415"/>
      <c r="AJ579" s="272"/>
    </row>
    <row r="580" spans="2:36" s="38" customFormat="1" ht="43.2" customHeight="1" thickBot="1" x14ac:dyDescent="0.35">
      <c r="B580" s="272"/>
      <c r="C580" s="272"/>
      <c r="D580" s="272"/>
      <c r="E580" s="269"/>
      <c r="F580" s="269"/>
      <c r="G580" s="269"/>
      <c r="H580" s="272"/>
      <c r="I580" s="272"/>
      <c r="J580" s="11" t="s">
        <v>179</v>
      </c>
      <c r="K580" s="7" t="s">
        <v>180</v>
      </c>
      <c r="L580" s="7" t="s">
        <v>106</v>
      </c>
      <c r="M580" s="95">
        <v>83</v>
      </c>
      <c r="N580" s="273"/>
      <c r="O580" s="270"/>
      <c r="P580" s="272"/>
      <c r="Q580" s="272"/>
      <c r="R580" s="297"/>
      <c r="S580" s="297"/>
      <c r="T580" s="283"/>
      <c r="U580" s="283"/>
      <c r="V580" s="309"/>
      <c r="W580" s="281"/>
      <c r="X580" s="281"/>
      <c r="Y580" s="309"/>
      <c r="Z580" s="281"/>
      <c r="AA580" s="281"/>
      <c r="AB580" s="309"/>
      <c r="AC580" s="273"/>
      <c r="AD580" s="296"/>
      <c r="AE580" s="296"/>
      <c r="AF580" s="272"/>
      <c r="AG580" s="273"/>
      <c r="AH580" s="621"/>
      <c r="AI580" s="617"/>
      <c r="AJ580" s="272"/>
    </row>
    <row r="581" spans="2:36" s="38" customFormat="1" ht="100.5" customHeight="1" x14ac:dyDescent="0.3">
      <c r="B581" s="272" t="s">
        <v>571</v>
      </c>
      <c r="C581" s="272" t="s">
        <v>573</v>
      </c>
      <c r="D581" s="272" t="s">
        <v>158</v>
      </c>
      <c r="E581" s="269" t="s">
        <v>68</v>
      </c>
      <c r="F581" s="269" t="s">
        <v>186</v>
      </c>
      <c r="G581" s="269" t="s">
        <v>202</v>
      </c>
      <c r="H581" s="272" t="s">
        <v>71</v>
      </c>
      <c r="I581" s="272" t="s">
        <v>80</v>
      </c>
      <c r="J581" s="11" t="s">
        <v>263</v>
      </c>
      <c r="K581" s="7" t="s">
        <v>159</v>
      </c>
      <c r="L581" s="7" t="s">
        <v>116</v>
      </c>
      <c r="M581" s="71">
        <v>40</v>
      </c>
      <c r="N581" s="273" t="s">
        <v>160</v>
      </c>
      <c r="O581" s="270" t="s">
        <v>416</v>
      </c>
      <c r="P581" s="272" t="s">
        <v>76</v>
      </c>
      <c r="Q581" s="272" t="s">
        <v>77</v>
      </c>
      <c r="R581" s="297" t="s">
        <v>78</v>
      </c>
      <c r="S581" s="297" t="s">
        <v>161</v>
      </c>
      <c r="T581" s="283">
        <f>V581+Y581</f>
        <v>51337.85</v>
      </c>
      <c r="U581" s="283" t="s">
        <v>80</v>
      </c>
      <c r="V581" s="415">
        <v>43637.17</v>
      </c>
      <c r="W581" s="281" t="s">
        <v>135</v>
      </c>
      <c r="X581" s="281" t="s">
        <v>135</v>
      </c>
      <c r="Y581" s="415">
        <v>7700.68</v>
      </c>
      <c r="Z581" s="281" t="s">
        <v>135</v>
      </c>
      <c r="AA581" s="281" t="s">
        <v>135</v>
      </c>
      <c r="AB581" s="345">
        <v>4162.53</v>
      </c>
      <c r="AC581" s="273" t="s">
        <v>204</v>
      </c>
      <c r="AD581" s="296" t="s">
        <v>80</v>
      </c>
      <c r="AE581" s="296">
        <f>V581+Y581</f>
        <v>51337.85</v>
      </c>
      <c r="AF581" s="273" t="s">
        <v>80</v>
      </c>
      <c r="AG581" s="273" t="s">
        <v>34</v>
      </c>
      <c r="AH581" s="405" t="s">
        <v>229</v>
      </c>
      <c r="AI581" s="324" t="s">
        <v>212</v>
      </c>
      <c r="AJ581" s="273"/>
    </row>
    <row r="582" spans="2:36" s="38" customFormat="1" ht="58.2" customHeight="1" x14ac:dyDescent="0.3">
      <c r="B582" s="272"/>
      <c r="C582" s="267"/>
      <c r="D582" s="272"/>
      <c r="E582" s="269"/>
      <c r="F582" s="269"/>
      <c r="G582" s="269"/>
      <c r="H582" s="272"/>
      <c r="I582" s="272"/>
      <c r="J582" s="11" t="s">
        <v>163</v>
      </c>
      <c r="K582" s="7" t="s">
        <v>164</v>
      </c>
      <c r="L582" s="7" t="s">
        <v>106</v>
      </c>
      <c r="M582" s="95">
        <v>1</v>
      </c>
      <c r="N582" s="273"/>
      <c r="O582" s="270"/>
      <c r="P582" s="272"/>
      <c r="Q582" s="272"/>
      <c r="R582" s="297"/>
      <c r="S582" s="297"/>
      <c r="T582" s="283"/>
      <c r="U582" s="283"/>
      <c r="V582" s="405"/>
      <c r="W582" s="281"/>
      <c r="X582" s="281"/>
      <c r="Y582" s="405"/>
      <c r="Z582" s="281"/>
      <c r="AA582" s="281"/>
      <c r="AB582" s="346"/>
      <c r="AC582" s="273"/>
      <c r="AD582" s="296"/>
      <c r="AE582" s="296"/>
      <c r="AF582" s="272"/>
      <c r="AG582" s="273"/>
      <c r="AH582" s="405"/>
      <c r="AI582" s="324"/>
      <c r="AJ582" s="272"/>
    </row>
    <row r="583" spans="2:36" s="38" customFormat="1" ht="43.2" customHeight="1" x14ac:dyDescent="0.3">
      <c r="B583" s="272"/>
      <c r="C583" s="267"/>
      <c r="D583" s="272"/>
      <c r="E583" s="269"/>
      <c r="F583" s="269"/>
      <c r="G583" s="269"/>
      <c r="H583" s="272"/>
      <c r="I583" s="272"/>
      <c r="J583" s="11" t="s">
        <v>179</v>
      </c>
      <c r="K583" s="7" t="s">
        <v>180</v>
      </c>
      <c r="L583" s="7" t="s">
        <v>106</v>
      </c>
      <c r="M583" s="95">
        <v>30</v>
      </c>
      <c r="N583" s="273"/>
      <c r="O583" s="270"/>
      <c r="P583" s="272"/>
      <c r="Q583" s="272"/>
      <c r="R583" s="297"/>
      <c r="S583" s="297"/>
      <c r="T583" s="283"/>
      <c r="U583" s="283"/>
      <c r="V583" s="405"/>
      <c r="W583" s="281"/>
      <c r="X583" s="281"/>
      <c r="Y583" s="405"/>
      <c r="Z583" s="281"/>
      <c r="AA583" s="281"/>
      <c r="AB583" s="346"/>
      <c r="AC583" s="273"/>
      <c r="AD583" s="296"/>
      <c r="AE583" s="296"/>
      <c r="AF583" s="272"/>
      <c r="AG583" s="273"/>
      <c r="AH583" s="405"/>
      <c r="AI583" s="324"/>
      <c r="AJ583" s="272"/>
    </row>
    <row r="584" spans="2:36" s="38" customFormat="1" ht="100.5" customHeight="1" x14ac:dyDescent="0.3">
      <c r="B584" s="272" t="s">
        <v>572</v>
      </c>
      <c r="C584" s="272" t="s">
        <v>574</v>
      </c>
      <c r="D584" s="272" t="s">
        <v>158</v>
      </c>
      <c r="E584" s="269" t="s">
        <v>68</v>
      </c>
      <c r="F584" s="269" t="s">
        <v>186</v>
      </c>
      <c r="G584" s="269" t="s">
        <v>202</v>
      </c>
      <c r="H584" s="272" t="s">
        <v>71</v>
      </c>
      <c r="I584" s="272" t="s">
        <v>80</v>
      </c>
      <c r="J584" s="11" t="s">
        <v>263</v>
      </c>
      <c r="K584" s="7" t="s">
        <v>159</v>
      </c>
      <c r="L584" s="7" t="s">
        <v>116</v>
      </c>
      <c r="M584" s="71">
        <v>40</v>
      </c>
      <c r="N584" s="273" t="s">
        <v>160</v>
      </c>
      <c r="O584" s="270" t="s">
        <v>416</v>
      </c>
      <c r="P584" s="272" t="s">
        <v>76</v>
      </c>
      <c r="Q584" s="272" t="s">
        <v>77</v>
      </c>
      <c r="R584" s="297" t="s">
        <v>78</v>
      </c>
      <c r="S584" s="297" t="s">
        <v>161</v>
      </c>
      <c r="T584" s="283">
        <f>V584+Y584</f>
        <v>171199.98</v>
      </c>
      <c r="U584" s="283">
        <f>+T584/M585</f>
        <v>57066.66</v>
      </c>
      <c r="V584" s="296">
        <v>145519.98000000001</v>
      </c>
      <c r="W584" s="281" t="s">
        <v>135</v>
      </c>
      <c r="X584" s="281" t="s">
        <v>135</v>
      </c>
      <c r="Y584" s="296">
        <v>25680</v>
      </c>
      <c r="Z584" s="281" t="s">
        <v>135</v>
      </c>
      <c r="AA584" s="281" t="s">
        <v>135</v>
      </c>
      <c r="AB584" s="419">
        <v>13881.08</v>
      </c>
      <c r="AC584" s="273" t="s">
        <v>204</v>
      </c>
      <c r="AD584" s="296" t="s">
        <v>80</v>
      </c>
      <c r="AE584" s="296">
        <f>V584+Y584</f>
        <v>171199.98</v>
      </c>
      <c r="AF584" s="273" t="s">
        <v>80</v>
      </c>
      <c r="AG584" s="273" t="s">
        <v>34</v>
      </c>
      <c r="AH584" s="487" t="s">
        <v>231</v>
      </c>
      <c r="AI584" s="616" t="s">
        <v>215</v>
      </c>
      <c r="AJ584" s="273"/>
    </row>
    <row r="585" spans="2:36" s="38" customFormat="1" ht="58.2" customHeight="1" x14ac:dyDescent="0.3">
      <c r="B585" s="272"/>
      <c r="C585" s="267"/>
      <c r="D585" s="272"/>
      <c r="E585" s="269"/>
      <c r="F585" s="269"/>
      <c r="G585" s="269"/>
      <c r="H585" s="272"/>
      <c r="I585" s="272"/>
      <c r="J585" s="11" t="s">
        <v>163</v>
      </c>
      <c r="K585" s="7" t="s">
        <v>164</v>
      </c>
      <c r="L585" s="7" t="s">
        <v>106</v>
      </c>
      <c r="M585" s="59">
        <v>3</v>
      </c>
      <c r="N585" s="273"/>
      <c r="O585" s="270"/>
      <c r="P585" s="272"/>
      <c r="Q585" s="272"/>
      <c r="R585" s="297"/>
      <c r="S585" s="297"/>
      <c r="T585" s="283"/>
      <c r="U585" s="283"/>
      <c r="V585" s="416"/>
      <c r="W585" s="281"/>
      <c r="X585" s="281"/>
      <c r="Y585" s="416"/>
      <c r="Z585" s="281"/>
      <c r="AA585" s="281"/>
      <c r="AB585" s="420"/>
      <c r="AC585" s="273"/>
      <c r="AD585" s="296"/>
      <c r="AE585" s="296"/>
      <c r="AF585" s="272"/>
      <c r="AG585" s="273"/>
      <c r="AH585" s="487"/>
      <c r="AI585" s="616"/>
      <c r="AJ585" s="272"/>
    </row>
    <row r="586" spans="2:36" s="38" customFormat="1" ht="43.2" customHeight="1" x14ac:dyDescent="0.3">
      <c r="B586" s="272"/>
      <c r="C586" s="267"/>
      <c r="D586" s="272"/>
      <c r="E586" s="269"/>
      <c r="F586" s="269"/>
      <c r="G586" s="269"/>
      <c r="H586" s="272"/>
      <c r="I586" s="272"/>
      <c r="J586" s="11" t="s">
        <v>179</v>
      </c>
      <c r="K586" s="7" t="s">
        <v>180</v>
      </c>
      <c r="L586" s="7" t="s">
        <v>106</v>
      </c>
      <c r="M586" s="59">
        <v>100</v>
      </c>
      <c r="N586" s="273"/>
      <c r="O586" s="270"/>
      <c r="P586" s="272"/>
      <c r="Q586" s="272"/>
      <c r="R586" s="297"/>
      <c r="S586" s="297"/>
      <c r="T586" s="283"/>
      <c r="U586" s="283"/>
      <c r="V586" s="416"/>
      <c r="W586" s="281"/>
      <c r="X586" s="281"/>
      <c r="Y586" s="416"/>
      <c r="Z586" s="281"/>
      <c r="AA586" s="281"/>
      <c r="AB586" s="420"/>
      <c r="AC586" s="273"/>
      <c r="AD586" s="296"/>
      <c r="AE586" s="296"/>
      <c r="AF586" s="272"/>
      <c r="AG586" s="273"/>
      <c r="AH586" s="487"/>
      <c r="AI586" s="616"/>
      <c r="AJ586" s="272"/>
    </row>
    <row r="587" spans="2:36" s="38" customFormat="1" ht="100.5" customHeight="1" x14ac:dyDescent="0.3">
      <c r="B587" s="272" t="s">
        <v>575</v>
      </c>
      <c r="C587" s="272" t="s">
        <v>576</v>
      </c>
      <c r="D587" s="272" t="s">
        <v>158</v>
      </c>
      <c r="E587" s="269" t="s">
        <v>68</v>
      </c>
      <c r="F587" s="269" t="s">
        <v>186</v>
      </c>
      <c r="G587" s="269" t="s">
        <v>202</v>
      </c>
      <c r="H587" s="272" t="s">
        <v>71</v>
      </c>
      <c r="I587" s="272" t="s">
        <v>80</v>
      </c>
      <c r="J587" s="11" t="s">
        <v>263</v>
      </c>
      <c r="K587" s="7" t="s">
        <v>159</v>
      </c>
      <c r="L587" s="7" t="s">
        <v>116</v>
      </c>
      <c r="M587" s="71">
        <v>40</v>
      </c>
      <c r="N587" s="273" t="s">
        <v>160</v>
      </c>
      <c r="O587" s="270" t="s">
        <v>416</v>
      </c>
      <c r="P587" s="272" t="s">
        <v>76</v>
      </c>
      <c r="Q587" s="272" t="s">
        <v>77</v>
      </c>
      <c r="R587" s="297" t="s">
        <v>78</v>
      </c>
      <c r="S587" s="297" t="s">
        <v>161</v>
      </c>
      <c r="T587" s="283">
        <f>V587+Y587</f>
        <v>112350</v>
      </c>
      <c r="U587" s="283">
        <f>+T587/M588</f>
        <v>112350</v>
      </c>
      <c r="V587" s="344">
        <v>95497.5</v>
      </c>
      <c r="W587" s="281" t="s">
        <v>135</v>
      </c>
      <c r="X587" s="281" t="s">
        <v>135</v>
      </c>
      <c r="Y587" s="344">
        <v>16852.5</v>
      </c>
      <c r="Z587" s="281" t="s">
        <v>135</v>
      </c>
      <c r="AA587" s="281" t="s">
        <v>135</v>
      </c>
      <c r="AB587" s="510">
        <v>9109.4599999999991</v>
      </c>
      <c r="AC587" s="273" t="s">
        <v>204</v>
      </c>
      <c r="AD587" s="296" t="s">
        <v>80</v>
      </c>
      <c r="AE587" s="296">
        <f>V587+Y587</f>
        <v>112350</v>
      </c>
      <c r="AF587" s="273" t="s">
        <v>80</v>
      </c>
      <c r="AG587" s="273" t="s">
        <v>34</v>
      </c>
      <c r="AH587" s="405" t="s">
        <v>215</v>
      </c>
      <c r="AI587" s="324" t="s">
        <v>216</v>
      </c>
      <c r="AJ587" s="273"/>
    </row>
    <row r="588" spans="2:36" s="38" customFormat="1" ht="58.2" customHeight="1" x14ac:dyDescent="0.3">
      <c r="B588" s="272"/>
      <c r="C588" s="272"/>
      <c r="D588" s="272"/>
      <c r="E588" s="269"/>
      <c r="F588" s="269"/>
      <c r="G588" s="269"/>
      <c r="H588" s="272"/>
      <c r="I588" s="272"/>
      <c r="J588" s="11" t="s">
        <v>163</v>
      </c>
      <c r="K588" s="7" t="s">
        <v>164</v>
      </c>
      <c r="L588" s="7" t="s">
        <v>106</v>
      </c>
      <c r="M588" s="59">
        <v>1</v>
      </c>
      <c r="N588" s="273"/>
      <c r="O588" s="270"/>
      <c r="P588" s="272"/>
      <c r="Q588" s="272"/>
      <c r="R588" s="297"/>
      <c r="S588" s="297"/>
      <c r="T588" s="283"/>
      <c r="U588" s="283"/>
      <c r="V588" s="344"/>
      <c r="W588" s="281"/>
      <c r="X588" s="281"/>
      <c r="Y588" s="344"/>
      <c r="Z588" s="281"/>
      <c r="AA588" s="281"/>
      <c r="AB588" s="510"/>
      <c r="AC588" s="273"/>
      <c r="AD588" s="296"/>
      <c r="AE588" s="296"/>
      <c r="AF588" s="272"/>
      <c r="AG588" s="273"/>
      <c r="AH588" s="405"/>
      <c r="AI588" s="324"/>
      <c r="AJ588" s="272"/>
    </row>
    <row r="589" spans="2:36" s="38" customFormat="1" ht="43.2" customHeight="1" x14ac:dyDescent="0.3">
      <c r="B589" s="272"/>
      <c r="C589" s="272"/>
      <c r="D589" s="272"/>
      <c r="E589" s="269"/>
      <c r="F589" s="269"/>
      <c r="G589" s="269"/>
      <c r="H589" s="272"/>
      <c r="I589" s="272"/>
      <c r="J589" s="11" t="s">
        <v>179</v>
      </c>
      <c r="K589" s="7" t="s">
        <v>180</v>
      </c>
      <c r="L589" s="7" t="s">
        <v>106</v>
      </c>
      <c r="M589" s="59">
        <v>10</v>
      </c>
      <c r="N589" s="273"/>
      <c r="O589" s="270"/>
      <c r="P589" s="272"/>
      <c r="Q589" s="272"/>
      <c r="R589" s="297"/>
      <c r="S589" s="297"/>
      <c r="T589" s="283"/>
      <c r="U589" s="283"/>
      <c r="V589" s="344"/>
      <c r="W589" s="281"/>
      <c r="X589" s="281"/>
      <c r="Y589" s="344"/>
      <c r="Z589" s="281"/>
      <c r="AA589" s="281"/>
      <c r="AB589" s="510"/>
      <c r="AC589" s="273"/>
      <c r="AD589" s="296"/>
      <c r="AE589" s="296"/>
      <c r="AF589" s="272"/>
      <c r="AG589" s="273"/>
      <c r="AH589" s="405"/>
      <c r="AI589" s="324"/>
      <c r="AJ589" s="272"/>
    </row>
    <row r="590" spans="2:36" ht="41.4" x14ac:dyDescent="0.3">
      <c r="B590" s="272" t="s">
        <v>577</v>
      </c>
      <c r="C590" s="272" t="s">
        <v>579</v>
      </c>
      <c r="D590" s="272" t="s">
        <v>67</v>
      </c>
      <c r="E590" s="269" t="s">
        <v>68</v>
      </c>
      <c r="F590" s="269" t="s">
        <v>184</v>
      </c>
      <c r="G590" s="269" t="s">
        <v>70</v>
      </c>
      <c r="H590" s="272" t="s">
        <v>71</v>
      </c>
      <c r="I590" s="272" t="s">
        <v>80</v>
      </c>
      <c r="J590" s="11" t="s">
        <v>165</v>
      </c>
      <c r="K590" s="7" t="s">
        <v>166</v>
      </c>
      <c r="L590" s="7" t="s">
        <v>167</v>
      </c>
      <c r="M590" s="7">
        <v>2</v>
      </c>
      <c r="N590" s="273" t="s">
        <v>160</v>
      </c>
      <c r="O590" s="270" t="s">
        <v>416</v>
      </c>
      <c r="P590" s="272" t="s">
        <v>76</v>
      </c>
      <c r="Q590" s="272" t="s">
        <v>77</v>
      </c>
      <c r="R590" s="297" t="s">
        <v>78</v>
      </c>
      <c r="S590" s="297" t="s">
        <v>161</v>
      </c>
      <c r="T590" s="283">
        <f>V590+Y590</f>
        <v>149168.51500000001</v>
      </c>
      <c r="U590" s="283">
        <f>+T590/M591</f>
        <v>74584.257500000007</v>
      </c>
      <c r="V590" s="344">
        <v>126793.24</v>
      </c>
      <c r="W590" s="281" t="s">
        <v>135</v>
      </c>
      <c r="X590" s="281" t="s">
        <v>135</v>
      </c>
      <c r="Y590" s="344">
        <f>44750.55/2</f>
        <v>22375.275000000001</v>
      </c>
      <c r="Z590" s="281" t="s">
        <v>135</v>
      </c>
      <c r="AA590" s="281" t="s">
        <v>135</v>
      </c>
      <c r="AB590" s="510">
        <f>24189.49/2</f>
        <v>12094.745000000001</v>
      </c>
      <c r="AC590" s="273" t="s">
        <v>81</v>
      </c>
      <c r="AD590" s="296" t="s">
        <v>80</v>
      </c>
      <c r="AE590" s="296">
        <f>V590+Y590</f>
        <v>149168.51500000001</v>
      </c>
      <c r="AF590" s="272" t="s">
        <v>80</v>
      </c>
      <c r="AG590" s="273" t="s">
        <v>34</v>
      </c>
      <c r="AH590" s="324" t="s">
        <v>221</v>
      </c>
      <c r="AI590" s="324" t="s">
        <v>222</v>
      </c>
      <c r="AJ590" s="272"/>
    </row>
    <row r="591" spans="2:36" ht="55.2" x14ac:dyDescent="0.3">
      <c r="B591" s="272"/>
      <c r="C591" s="272"/>
      <c r="D591" s="272"/>
      <c r="E591" s="269"/>
      <c r="F591" s="269"/>
      <c r="G591" s="269"/>
      <c r="H591" s="272"/>
      <c r="I591" s="272"/>
      <c r="J591" s="11" t="s">
        <v>168</v>
      </c>
      <c r="K591" s="7" t="s">
        <v>169</v>
      </c>
      <c r="L591" s="7" t="s">
        <v>106</v>
      </c>
      <c r="M591" s="7">
        <v>2</v>
      </c>
      <c r="N591" s="273"/>
      <c r="O591" s="270"/>
      <c r="P591" s="272"/>
      <c r="Q591" s="272"/>
      <c r="R591" s="297"/>
      <c r="S591" s="297"/>
      <c r="T591" s="283"/>
      <c r="U591" s="283"/>
      <c r="V591" s="344"/>
      <c r="W591" s="281"/>
      <c r="X591" s="281"/>
      <c r="Y591" s="344"/>
      <c r="Z591" s="281"/>
      <c r="AA591" s="281"/>
      <c r="AB591" s="510"/>
      <c r="AC591" s="273"/>
      <c r="AD591" s="296"/>
      <c r="AE591" s="296"/>
      <c r="AF591" s="272"/>
      <c r="AG591" s="273"/>
      <c r="AH591" s="324"/>
      <c r="AI591" s="405"/>
      <c r="AJ591" s="272"/>
    </row>
    <row r="592" spans="2:36" ht="41.4" x14ac:dyDescent="0.3">
      <c r="B592" s="272"/>
      <c r="C592" s="272"/>
      <c r="D592" s="272"/>
      <c r="E592" s="269"/>
      <c r="F592" s="269"/>
      <c r="G592" s="269"/>
      <c r="H592" s="272"/>
      <c r="I592" s="272"/>
      <c r="J592" s="11" t="s">
        <v>264</v>
      </c>
      <c r="K592" s="7" t="s">
        <v>170</v>
      </c>
      <c r="L592" s="7" t="s">
        <v>171</v>
      </c>
      <c r="M592" s="7">
        <v>2</v>
      </c>
      <c r="N592" s="273"/>
      <c r="O592" s="270"/>
      <c r="P592" s="272"/>
      <c r="Q592" s="272"/>
      <c r="R592" s="297"/>
      <c r="S592" s="297"/>
      <c r="T592" s="283"/>
      <c r="U592" s="283"/>
      <c r="V592" s="344"/>
      <c r="W592" s="281"/>
      <c r="X592" s="281"/>
      <c r="Y592" s="344"/>
      <c r="Z592" s="281"/>
      <c r="AA592" s="281"/>
      <c r="AB592" s="510"/>
      <c r="AC592" s="273"/>
      <c r="AD592" s="296"/>
      <c r="AE592" s="296"/>
      <c r="AF592" s="272"/>
      <c r="AG592" s="273"/>
      <c r="AH592" s="324"/>
      <c r="AI592" s="405"/>
      <c r="AJ592" s="272"/>
    </row>
    <row r="593" spans="2:36" ht="27.6" x14ac:dyDescent="0.3">
      <c r="B593" s="272"/>
      <c r="C593" s="272"/>
      <c r="D593" s="272"/>
      <c r="E593" s="269"/>
      <c r="F593" s="269"/>
      <c r="G593" s="269"/>
      <c r="H593" s="272"/>
      <c r="I593" s="272"/>
      <c r="J593" s="11" t="s">
        <v>172</v>
      </c>
      <c r="K593" s="7" t="s">
        <v>173</v>
      </c>
      <c r="L593" s="7" t="s">
        <v>171</v>
      </c>
      <c r="M593" s="71">
        <v>2</v>
      </c>
      <c r="N593" s="273"/>
      <c r="O593" s="270"/>
      <c r="P593" s="272"/>
      <c r="Q593" s="272"/>
      <c r="R593" s="297"/>
      <c r="S593" s="297"/>
      <c r="T593" s="283"/>
      <c r="U593" s="283"/>
      <c r="V593" s="344"/>
      <c r="W593" s="281"/>
      <c r="X593" s="281"/>
      <c r="Y593" s="344"/>
      <c r="Z593" s="281"/>
      <c r="AA593" s="281"/>
      <c r="AB593" s="510"/>
      <c r="AC593" s="273"/>
      <c r="AD593" s="296"/>
      <c r="AE593" s="296"/>
      <c r="AF593" s="272"/>
      <c r="AG593" s="273"/>
      <c r="AH593" s="324"/>
      <c r="AI593" s="405"/>
      <c r="AJ593" s="272"/>
    </row>
    <row r="594" spans="2:36" s="38" customFormat="1" ht="96.6" x14ac:dyDescent="0.3">
      <c r="B594" s="272" t="s">
        <v>580</v>
      </c>
      <c r="C594" s="272" t="s">
        <v>578</v>
      </c>
      <c r="D594" s="272" t="s">
        <v>158</v>
      </c>
      <c r="E594" s="269" t="s">
        <v>68</v>
      </c>
      <c r="F594" s="269" t="s">
        <v>186</v>
      </c>
      <c r="G594" s="269" t="s">
        <v>202</v>
      </c>
      <c r="H594" s="272" t="s">
        <v>71</v>
      </c>
      <c r="I594" s="272" t="s">
        <v>80</v>
      </c>
      <c r="J594" s="11" t="s">
        <v>263</v>
      </c>
      <c r="K594" s="7" t="s">
        <v>159</v>
      </c>
      <c r="L594" s="7" t="s">
        <v>116</v>
      </c>
      <c r="M594" s="71">
        <v>40</v>
      </c>
      <c r="N594" s="273" t="s">
        <v>160</v>
      </c>
      <c r="O594" s="270" t="s">
        <v>416</v>
      </c>
      <c r="P594" s="272" t="s">
        <v>76</v>
      </c>
      <c r="Q594" s="272" t="s">
        <v>77</v>
      </c>
      <c r="R594" s="297" t="s">
        <v>78</v>
      </c>
      <c r="S594" s="297" t="s">
        <v>161</v>
      </c>
      <c r="T594" s="283">
        <f>V594+Y594</f>
        <v>171221.69</v>
      </c>
      <c r="U594" s="283">
        <f>+T594/M595-0.01</f>
        <v>57073.886666666665</v>
      </c>
      <c r="V594" s="296">
        <v>145538.43</v>
      </c>
      <c r="W594" s="281" t="s">
        <v>135</v>
      </c>
      <c r="X594" s="281" t="s">
        <v>135</v>
      </c>
      <c r="Y594" s="296">
        <v>25683.26</v>
      </c>
      <c r="Z594" s="281" t="s">
        <v>135</v>
      </c>
      <c r="AA594" s="281" t="s">
        <v>135</v>
      </c>
      <c r="AB594" s="419">
        <v>13882.84</v>
      </c>
      <c r="AC594" s="273" t="s">
        <v>204</v>
      </c>
      <c r="AD594" s="296" t="s">
        <v>80</v>
      </c>
      <c r="AE594" s="296">
        <f>V594+Y594</f>
        <v>171221.69</v>
      </c>
      <c r="AF594" s="272" t="s">
        <v>80</v>
      </c>
      <c r="AG594" s="273" t="s">
        <v>34</v>
      </c>
      <c r="AH594" s="405" t="s">
        <v>221</v>
      </c>
      <c r="AI594" s="324" t="s">
        <v>222</v>
      </c>
      <c r="AJ594" s="272"/>
    </row>
    <row r="595" spans="2:36" s="38" customFormat="1" ht="58.2" customHeight="1" x14ac:dyDescent="0.3">
      <c r="B595" s="272"/>
      <c r="C595" s="267"/>
      <c r="D595" s="272"/>
      <c r="E595" s="269"/>
      <c r="F595" s="269"/>
      <c r="G595" s="269"/>
      <c r="H595" s="272"/>
      <c r="I595" s="272"/>
      <c r="J595" s="11" t="s">
        <v>163</v>
      </c>
      <c r="K595" s="7" t="s">
        <v>164</v>
      </c>
      <c r="L595" s="7" t="s">
        <v>106</v>
      </c>
      <c r="M595" s="59">
        <v>3</v>
      </c>
      <c r="N595" s="273"/>
      <c r="O595" s="270"/>
      <c r="P595" s="272"/>
      <c r="Q595" s="272"/>
      <c r="R595" s="297"/>
      <c r="S595" s="297"/>
      <c r="T595" s="283"/>
      <c r="U595" s="283"/>
      <c r="V595" s="416"/>
      <c r="W595" s="281"/>
      <c r="X595" s="281"/>
      <c r="Y595" s="416"/>
      <c r="Z595" s="281"/>
      <c r="AA595" s="281"/>
      <c r="AB595" s="508"/>
      <c r="AC595" s="273"/>
      <c r="AD595" s="296"/>
      <c r="AE595" s="296"/>
      <c r="AF595" s="272"/>
      <c r="AG595" s="273"/>
      <c r="AH595" s="405"/>
      <c r="AI595" s="324"/>
      <c r="AJ595" s="272"/>
    </row>
    <row r="596" spans="2:36" s="38" customFormat="1" ht="27.6" x14ac:dyDescent="0.3">
      <c r="B596" s="272"/>
      <c r="C596" s="267"/>
      <c r="D596" s="272"/>
      <c r="E596" s="269"/>
      <c r="F596" s="269"/>
      <c r="G596" s="269"/>
      <c r="H596" s="272"/>
      <c r="I596" s="272"/>
      <c r="J596" s="11" t="s">
        <v>179</v>
      </c>
      <c r="K596" s="7" t="s">
        <v>180</v>
      </c>
      <c r="L596" s="7" t="s">
        <v>106</v>
      </c>
      <c r="M596" s="59">
        <v>100</v>
      </c>
      <c r="N596" s="273"/>
      <c r="O596" s="270"/>
      <c r="P596" s="272"/>
      <c r="Q596" s="272"/>
      <c r="R596" s="297"/>
      <c r="S596" s="297"/>
      <c r="T596" s="283"/>
      <c r="U596" s="283"/>
      <c r="V596" s="416"/>
      <c r="W596" s="281"/>
      <c r="X596" s="281"/>
      <c r="Y596" s="416"/>
      <c r="Z596" s="281"/>
      <c r="AA596" s="281"/>
      <c r="AB596" s="508"/>
      <c r="AC596" s="273"/>
      <c r="AD596" s="296"/>
      <c r="AE596" s="296"/>
      <c r="AF596" s="272"/>
      <c r="AG596" s="273"/>
      <c r="AH596" s="405"/>
      <c r="AI596" s="324"/>
      <c r="AJ596" s="272"/>
    </row>
    <row r="597" spans="2:36" s="38" customFormat="1" ht="96.6" x14ac:dyDescent="0.3">
      <c r="B597" s="225" t="s">
        <v>1009</v>
      </c>
      <c r="C597" s="225" t="s">
        <v>581</v>
      </c>
      <c r="D597" s="272" t="s">
        <v>158</v>
      </c>
      <c r="E597" s="269" t="s">
        <v>68</v>
      </c>
      <c r="F597" s="249" t="s">
        <v>186</v>
      </c>
      <c r="G597" s="249" t="s">
        <v>202</v>
      </c>
      <c r="H597" s="272" t="s">
        <v>71</v>
      </c>
      <c r="I597" s="272" t="s">
        <v>80</v>
      </c>
      <c r="J597" s="80" t="s">
        <v>263</v>
      </c>
      <c r="K597" s="22" t="s">
        <v>159</v>
      </c>
      <c r="L597" s="22" t="s">
        <v>116</v>
      </c>
      <c r="M597" s="81">
        <v>40</v>
      </c>
      <c r="N597" s="273" t="s">
        <v>160</v>
      </c>
      <c r="O597" s="489" t="s">
        <v>416</v>
      </c>
      <c r="P597" s="272" t="s">
        <v>76</v>
      </c>
      <c r="Q597" s="272" t="s">
        <v>77</v>
      </c>
      <c r="R597" s="297" t="s">
        <v>78</v>
      </c>
      <c r="S597" s="297" t="s">
        <v>161</v>
      </c>
      <c r="T597" s="255">
        <f>V597+Y597</f>
        <v>47921.399999999994</v>
      </c>
      <c r="U597" s="255">
        <f>T597</f>
        <v>47921.399999999994</v>
      </c>
      <c r="V597" s="308">
        <v>40733.199999999997</v>
      </c>
      <c r="W597" s="258" t="s">
        <v>135</v>
      </c>
      <c r="X597" s="258" t="s">
        <v>80</v>
      </c>
      <c r="Y597" s="308">
        <v>7188.2</v>
      </c>
      <c r="Z597" s="258" t="s">
        <v>135</v>
      </c>
      <c r="AA597" s="258" t="s">
        <v>80</v>
      </c>
      <c r="AB597" s="308">
        <v>3885.52</v>
      </c>
      <c r="AC597" s="231" t="s">
        <v>204</v>
      </c>
      <c r="AD597" s="296" t="s">
        <v>80</v>
      </c>
      <c r="AE597" s="261">
        <f>V597+Y597</f>
        <v>47921.399999999994</v>
      </c>
      <c r="AF597" s="225" t="s">
        <v>80</v>
      </c>
      <c r="AG597" s="231" t="s">
        <v>34</v>
      </c>
      <c r="AH597" s="509" t="s">
        <v>221</v>
      </c>
      <c r="AI597" s="415" t="s">
        <v>222</v>
      </c>
      <c r="AJ597" s="225"/>
    </row>
    <row r="598" spans="2:36" s="38" customFormat="1" ht="58.2" customHeight="1" x14ac:dyDescent="0.3">
      <c r="B598" s="272"/>
      <c r="C598" s="272"/>
      <c r="D598" s="272"/>
      <c r="E598" s="269"/>
      <c r="F598" s="269"/>
      <c r="G598" s="269"/>
      <c r="H598" s="272"/>
      <c r="I598" s="272"/>
      <c r="J598" s="11" t="s">
        <v>163</v>
      </c>
      <c r="K598" s="7" t="s">
        <v>164</v>
      </c>
      <c r="L598" s="7" t="s">
        <v>106</v>
      </c>
      <c r="M598" s="95">
        <v>1</v>
      </c>
      <c r="N598" s="273"/>
      <c r="O598" s="270"/>
      <c r="P598" s="272"/>
      <c r="Q598" s="272"/>
      <c r="R598" s="297"/>
      <c r="S598" s="297"/>
      <c r="T598" s="283"/>
      <c r="U598" s="283"/>
      <c r="V598" s="308"/>
      <c r="W598" s="281"/>
      <c r="X598" s="281"/>
      <c r="Y598" s="308"/>
      <c r="Z598" s="281"/>
      <c r="AA598" s="281"/>
      <c r="AB598" s="308"/>
      <c r="AC598" s="273"/>
      <c r="AD598" s="296"/>
      <c r="AE598" s="296"/>
      <c r="AF598" s="272"/>
      <c r="AG598" s="273"/>
      <c r="AH598" s="405"/>
      <c r="AI598" s="415"/>
      <c r="AJ598" s="272"/>
    </row>
    <row r="599" spans="2:36" s="38" customFormat="1" ht="43.2" customHeight="1" x14ac:dyDescent="0.3">
      <c r="B599" s="272"/>
      <c r="C599" s="272"/>
      <c r="D599" s="272"/>
      <c r="E599" s="269"/>
      <c r="F599" s="269"/>
      <c r="G599" s="269"/>
      <c r="H599" s="272"/>
      <c r="I599" s="272"/>
      <c r="J599" s="11" t="s">
        <v>179</v>
      </c>
      <c r="K599" s="7" t="s">
        <v>180</v>
      </c>
      <c r="L599" s="7" t="s">
        <v>106</v>
      </c>
      <c r="M599" s="95">
        <v>28</v>
      </c>
      <c r="N599" s="273"/>
      <c r="O599" s="270"/>
      <c r="P599" s="272"/>
      <c r="Q599" s="272"/>
      <c r="R599" s="297"/>
      <c r="S599" s="297"/>
      <c r="T599" s="283"/>
      <c r="U599" s="283"/>
      <c r="V599" s="309"/>
      <c r="W599" s="281"/>
      <c r="X599" s="281"/>
      <c r="Y599" s="309"/>
      <c r="Z599" s="281"/>
      <c r="AA599" s="281"/>
      <c r="AB599" s="309"/>
      <c r="AC599" s="273"/>
      <c r="AD599" s="296"/>
      <c r="AE599" s="296"/>
      <c r="AF599" s="272"/>
      <c r="AG599" s="273"/>
      <c r="AH599" s="405"/>
      <c r="AI599" s="415"/>
      <c r="AJ599" s="272"/>
    </row>
    <row r="600" spans="2:36" s="186" customFormat="1" ht="41.4" hidden="1" x14ac:dyDescent="0.3">
      <c r="B600" s="272" t="s">
        <v>1057</v>
      </c>
      <c r="C600" s="272" t="s">
        <v>579</v>
      </c>
      <c r="D600" s="272" t="s">
        <v>67</v>
      </c>
      <c r="E600" s="269" t="s">
        <v>68</v>
      </c>
      <c r="F600" s="269" t="s">
        <v>184</v>
      </c>
      <c r="G600" s="269" t="s">
        <v>70</v>
      </c>
      <c r="H600" s="272" t="s">
        <v>71</v>
      </c>
      <c r="I600" s="272" t="s">
        <v>80</v>
      </c>
      <c r="J600" s="184" t="s">
        <v>165</v>
      </c>
      <c r="K600" s="185" t="s">
        <v>166</v>
      </c>
      <c r="L600" s="185" t="s">
        <v>167</v>
      </c>
      <c r="M600" s="185">
        <v>2</v>
      </c>
      <c r="N600" s="273" t="s">
        <v>160</v>
      </c>
      <c r="O600" s="270" t="s">
        <v>416</v>
      </c>
      <c r="P600" s="272" t="s">
        <v>76</v>
      </c>
      <c r="Q600" s="272" t="s">
        <v>77</v>
      </c>
      <c r="R600" s="297" t="s">
        <v>78</v>
      </c>
      <c r="S600" s="297" t="s">
        <v>161</v>
      </c>
      <c r="T600" s="283">
        <f>V600+Y600</f>
        <v>149168.51500000001</v>
      </c>
      <c r="U600" s="283">
        <f>+T600/M601</f>
        <v>74584.257500000007</v>
      </c>
      <c r="V600" s="344">
        <v>126793.24</v>
      </c>
      <c r="W600" s="281" t="s">
        <v>135</v>
      </c>
      <c r="X600" s="281" t="s">
        <v>135</v>
      </c>
      <c r="Y600" s="344">
        <f>44750.55/2</f>
        <v>22375.275000000001</v>
      </c>
      <c r="Z600" s="281" t="s">
        <v>135</v>
      </c>
      <c r="AA600" s="281" t="s">
        <v>135</v>
      </c>
      <c r="AB600" s="510">
        <f>24189.49/2</f>
        <v>12094.745000000001</v>
      </c>
      <c r="AC600" s="273" t="s">
        <v>81</v>
      </c>
      <c r="AD600" s="296" t="s">
        <v>80</v>
      </c>
      <c r="AE600" s="296">
        <f>V600+Y600</f>
        <v>149168.51500000001</v>
      </c>
      <c r="AF600" s="272" t="s">
        <v>80</v>
      </c>
      <c r="AG600" s="273" t="s">
        <v>34</v>
      </c>
      <c r="AH600" s="306" t="s">
        <v>288</v>
      </c>
      <c r="AI600" s="306" t="s">
        <v>463</v>
      </c>
      <c r="AJ600" s="272"/>
    </row>
    <row r="601" spans="2:36" ht="55.2" x14ac:dyDescent="0.3">
      <c r="B601" s="383"/>
      <c r="C601" s="272"/>
      <c r="D601" s="272"/>
      <c r="E601" s="269"/>
      <c r="F601" s="269"/>
      <c r="G601" s="269"/>
      <c r="H601" s="272"/>
      <c r="I601" s="272"/>
      <c r="J601" s="11" t="s">
        <v>168</v>
      </c>
      <c r="K601" s="7" t="s">
        <v>169</v>
      </c>
      <c r="L601" s="7" t="s">
        <v>106</v>
      </c>
      <c r="M601" s="7">
        <v>2</v>
      </c>
      <c r="N601" s="273"/>
      <c r="O601" s="270"/>
      <c r="P601" s="272"/>
      <c r="Q601" s="272"/>
      <c r="R601" s="297"/>
      <c r="S601" s="297"/>
      <c r="T601" s="283"/>
      <c r="U601" s="283"/>
      <c r="V601" s="344"/>
      <c r="W601" s="281"/>
      <c r="X601" s="281"/>
      <c r="Y601" s="344"/>
      <c r="Z601" s="281"/>
      <c r="AA601" s="281"/>
      <c r="AB601" s="510"/>
      <c r="AC601" s="273"/>
      <c r="AD601" s="296"/>
      <c r="AE601" s="296"/>
      <c r="AF601" s="272"/>
      <c r="AG601" s="273"/>
      <c r="AH601" s="325"/>
      <c r="AI601" s="500"/>
      <c r="AJ601" s="272"/>
    </row>
    <row r="602" spans="2:36" ht="41.4" x14ac:dyDescent="0.3">
      <c r="B602" s="383"/>
      <c r="C602" s="272"/>
      <c r="D602" s="272"/>
      <c r="E602" s="269"/>
      <c r="F602" s="269"/>
      <c r="G602" s="269"/>
      <c r="H602" s="272"/>
      <c r="I602" s="272"/>
      <c r="J602" s="11" t="s">
        <v>264</v>
      </c>
      <c r="K602" s="7" t="s">
        <v>170</v>
      </c>
      <c r="L602" s="7" t="s">
        <v>171</v>
      </c>
      <c r="M602" s="7">
        <v>2</v>
      </c>
      <c r="N602" s="273"/>
      <c r="O602" s="270"/>
      <c r="P602" s="272"/>
      <c r="Q602" s="272"/>
      <c r="R602" s="297"/>
      <c r="S602" s="297"/>
      <c r="T602" s="283"/>
      <c r="U602" s="283"/>
      <c r="V602" s="344"/>
      <c r="W602" s="281"/>
      <c r="X602" s="281"/>
      <c r="Y602" s="344"/>
      <c r="Z602" s="281"/>
      <c r="AA602" s="281"/>
      <c r="AB602" s="510"/>
      <c r="AC602" s="273"/>
      <c r="AD602" s="296"/>
      <c r="AE602" s="296"/>
      <c r="AF602" s="272"/>
      <c r="AG602" s="273"/>
      <c r="AH602" s="325"/>
      <c r="AI602" s="500"/>
      <c r="AJ602" s="272"/>
    </row>
    <row r="603" spans="2:36" ht="27.6" x14ac:dyDescent="0.3">
      <c r="B603" s="383"/>
      <c r="C603" s="272"/>
      <c r="D603" s="272"/>
      <c r="E603" s="269"/>
      <c r="F603" s="269"/>
      <c r="G603" s="269"/>
      <c r="H603" s="272"/>
      <c r="I603" s="272"/>
      <c r="J603" s="11" t="s">
        <v>172</v>
      </c>
      <c r="K603" s="7" t="s">
        <v>173</v>
      </c>
      <c r="L603" s="7" t="s">
        <v>171</v>
      </c>
      <c r="M603" s="71">
        <v>2</v>
      </c>
      <c r="N603" s="273"/>
      <c r="O603" s="270"/>
      <c r="P603" s="272"/>
      <c r="Q603" s="272"/>
      <c r="R603" s="297"/>
      <c r="S603" s="297"/>
      <c r="T603" s="283"/>
      <c r="U603" s="283"/>
      <c r="V603" s="344"/>
      <c r="W603" s="281"/>
      <c r="X603" s="281"/>
      <c r="Y603" s="344"/>
      <c r="Z603" s="281"/>
      <c r="AA603" s="281"/>
      <c r="AB603" s="510"/>
      <c r="AC603" s="273"/>
      <c r="AD603" s="296"/>
      <c r="AE603" s="296"/>
      <c r="AF603" s="272"/>
      <c r="AG603" s="273"/>
      <c r="AH603" s="325"/>
      <c r="AI603" s="500"/>
      <c r="AJ603" s="272"/>
    </row>
    <row r="604" spans="2:36" s="38" customFormat="1" ht="132" customHeight="1" x14ac:dyDescent="0.3">
      <c r="B604" s="224" t="s">
        <v>312</v>
      </c>
      <c r="C604" s="224" t="s">
        <v>315</v>
      </c>
      <c r="D604" s="224" t="s">
        <v>158</v>
      </c>
      <c r="E604" s="248" t="s">
        <v>68</v>
      </c>
      <c r="F604" s="248" t="s">
        <v>186</v>
      </c>
      <c r="G604" s="248" t="s">
        <v>202</v>
      </c>
      <c r="H604" s="224" t="s">
        <v>71</v>
      </c>
      <c r="I604" s="224" t="s">
        <v>80</v>
      </c>
      <c r="J604" s="80" t="s">
        <v>263</v>
      </c>
      <c r="K604" s="22" t="s">
        <v>159</v>
      </c>
      <c r="L604" s="22" t="s">
        <v>116</v>
      </c>
      <c r="M604" s="22">
        <v>40</v>
      </c>
      <c r="N604" s="230" t="s">
        <v>160</v>
      </c>
      <c r="O604" s="224" t="s">
        <v>313</v>
      </c>
      <c r="P604" s="224" t="s">
        <v>76</v>
      </c>
      <c r="Q604" s="224" t="s">
        <v>77</v>
      </c>
      <c r="R604" s="251" t="s">
        <v>78</v>
      </c>
      <c r="S604" s="251" t="s">
        <v>161</v>
      </c>
      <c r="T604" s="254">
        <f>V604+Y604</f>
        <v>370000</v>
      </c>
      <c r="U604" s="254" t="s">
        <v>80</v>
      </c>
      <c r="V604" s="257">
        <v>314500</v>
      </c>
      <c r="W604" s="257" t="s">
        <v>80</v>
      </c>
      <c r="X604" s="257" t="s">
        <v>80</v>
      </c>
      <c r="Y604" s="257">
        <v>55500</v>
      </c>
      <c r="Z604" s="257" t="s">
        <v>135</v>
      </c>
      <c r="AA604" s="257" t="s">
        <v>80</v>
      </c>
      <c r="AB604" s="257">
        <v>30000</v>
      </c>
      <c r="AC604" s="230" t="s">
        <v>204</v>
      </c>
      <c r="AD604" s="260" t="s">
        <v>80</v>
      </c>
      <c r="AE604" s="260">
        <f>V604+Y604</f>
        <v>370000</v>
      </c>
      <c r="AF604" s="230" t="s">
        <v>80</v>
      </c>
      <c r="AG604" s="230" t="s">
        <v>34</v>
      </c>
      <c r="AH604" s="230" t="s">
        <v>212</v>
      </c>
      <c r="AI604" s="230" t="s">
        <v>720</v>
      </c>
      <c r="AJ604" s="204"/>
    </row>
    <row r="605" spans="2:36" s="38" customFormat="1" ht="86.1" customHeight="1" x14ac:dyDescent="0.3">
      <c r="B605" s="224"/>
      <c r="C605" s="224"/>
      <c r="D605" s="224"/>
      <c r="E605" s="248"/>
      <c r="F605" s="248"/>
      <c r="G605" s="248"/>
      <c r="H605" s="224"/>
      <c r="I605" s="224"/>
      <c r="J605" s="11" t="s">
        <v>163</v>
      </c>
      <c r="K605" s="7" t="s">
        <v>164</v>
      </c>
      <c r="L605" s="7" t="s">
        <v>106</v>
      </c>
      <c r="M605" s="7">
        <v>2</v>
      </c>
      <c r="N605" s="230"/>
      <c r="O605" s="224"/>
      <c r="P605" s="224"/>
      <c r="Q605" s="224"/>
      <c r="R605" s="251"/>
      <c r="S605" s="251"/>
      <c r="T605" s="254"/>
      <c r="U605" s="254"/>
      <c r="V605" s="257"/>
      <c r="W605" s="257"/>
      <c r="X605" s="257"/>
      <c r="Y605" s="257"/>
      <c r="Z605" s="257"/>
      <c r="AA605" s="257"/>
      <c r="AB605" s="257"/>
      <c r="AC605" s="230"/>
      <c r="AD605" s="260"/>
      <c r="AE605" s="260"/>
      <c r="AF605" s="224"/>
      <c r="AG605" s="230"/>
      <c r="AH605" s="230"/>
      <c r="AI605" s="230"/>
      <c r="AJ605" s="86"/>
    </row>
    <row r="606" spans="2:36" s="38" customFormat="1" ht="59.1" customHeight="1" x14ac:dyDescent="0.3">
      <c r="B606" s="225"/>
      <c r="C606" s="225"/>
      <c r="D606" s="225"/>
      <c r="E606" s="249"/>
      <c r="F606" s="249"/>
      <c r="G606" s="249"/>
      <c r="H606" s="225"/>
      <c r="I606" s="225"/>
      <c r="J606" s="11" t="s">
        <v>179</v>
      </c>
      <c r="K606" s="7" t="s">
        <v>180</v>
      </c>
      <c r="L606" s="7" t="s">
        <v>106</v>
      </c>
      <c r="M606" s="71">
        <v>232</v>
      </c>
      <c r="N606" s="231"/>
      <c r="O606" s="225"/>
      <c r="P606" s="225"/>
      <c r="Q606" s="225"/>
      <c r="R606" s="252"/>
      <c r="S606" s="252"/>
      <c r="T606" s="255"/>
      <c r="U606" s="255"/>
      <c r="V606" s="258"/>
      <c r="W606" s="258"/>
      <c r="X606" s="258"/>
      <c r="Y606" s="258"/>
      <c r="Z606" s="258"/>
      <c r="AA606" s="258"/>
      <c r="AB606" s="258"/>
      <c r="AC606" s="231"/>
      <c r="AD606" s="261"/>
      <c r="AE606" s="261"/>
      <c r="AF606" s="225"/>
      <c r="AG606" s="231"/>
      <c r="AH606" s="231"/>
      <c r="AI606" s="231"/>
      <c r="AJ606" s="80"/>
    </row>
    <row r="607" spans="2:36" s="38" customFormat="1" ht="132" customHeight="1" x14ac:dyDescent="0.3">
      <c r="B607" s="272" t="s">
        <v>1135</v>
      </c>
      <c r="C607" s="300" t="s">
        <v>314</v>
      </c>
      <c r="D607" s="300" t="s">
        <v>158</v>
      </c>
      <c r="E607" s="317" t="s">
        <v>68</v>
      </c>
      <c r="F607" s="317" t="s">
        <v>186</v>
      </c>
      <c r="G607" s="317" t="s">
        <v>202</v>
      </c>
      <c r="H607" s="300" t="s">
        <v>71</v>
      </c>
      <c r="I607" s="300" t="s">
        <v>80</v>
      </c>
      <c r="J607" s="20" t="s">
        <v>263</v>
      </c>
      <c r="K607" s="27" t="s">
        <v>159</v>
      </c>
      <c r="L607" s="27" t="s">
        <v>116</v>
      </c>
      <c r="M607" s="27">
        <v>40</v>
      </c>
      <c r="N607" s="282" t="s">
        <v>160</v>
      </c>
      <c r="O607" s="300" t="s">
        <v>316</v>
      </c>
      <c r="P607" s="300" t="s">
        <v>76</v>
      </c>
      <c r="Q607" s="300" t="s">
        <v>77</v>
      </c>
      <c r="R607" s="337" t="s">
        <v>78</v>
      </c>
      <c r="S607" s="337" t="s">
        <v>161</v>
      </c>
      <c r="T607" s="361">
        <f>V607+Y607</f>
        <v>46250</v>
      </c>
      <c r="U607" s="361" t="s">
        <v>80</v>
      </c>
      <c r="V607" s="379">
        <v>39312.5</v>
      </c>
      <c r="W607" s="365" t="s">
        <v>80</v>
      </c>
      <c r="X607" s="365" t="s">
        <v>80</v>
      </c>
      <c r="Y607" s="365">
        <v>6937.5</v>
      </c>
      <c r="Z607" s="365" t="s">
        <v>135</v>
      </c>
      <c r="AA607" s="365" t="s">
        <v>80</v>
      </c>
      <c r="AB607" s="365">
        <v>3750</v>
      </c>
      <c r="AC607" s="282" t="s">
        <v>204</v>
      </c>
      <c r="AD607" s="319" t="s">
        <v>80</v>
      </c>
      <c r="AE607" s="319">
        <f>V607+Y607</f>
        <v>46250</v>
      </c>
      <c r="AF607" s="282" t="s">
        <v>80</v>
      </c>
      <c r="AG607" s="282" t="s">
        <v>34</v>
      </c>
      <c r="AH607" s="282" t="s">
        <v>212</v>
      </c>
      <c r="AI607" s="282" t="s">
        <v>213</v>
      </c>
      <c r="AJ607" s="282"/>
    </row>
    <row r="608" spans="2:36" s="38" customFormat="1" ht="86.1" customHeight="1" x14ac:dyDescent="0.3">
      <c r="B608" s="272"/>
      <c r="C608" s="300"/>
      <c r="D608" s="300"/>
      <c r="E608" s="317"/>
      <c r="F608" s="317"/>
      <c r="G608" s="317"/>
      <c r="H608" s="300"/>
      <c r="I608" s="300"/>
      <c r="J608" s="20" t="s">
        <v>163</v>
      </c>
      <c r="K608" s="27" t="s">
        <v>164</v>
      </c>
      <c r="L608" s="27" t="s">
        <v>106</v>
      </c>
      <c r="M608" s="27">
        <v>1</v>
      </c>
      <c r="N608" s="282"/>
      <c r="O608" s="300"/>
      <c r="P608" s="300"/>
      <c r="Q608" s="300"/>
      <c r="R608" s="337"/>
      <c r="S608" s="337"/>
      <c r="T608" s="361"/>
      <c r="U608" s="361"/>
      <c r="V608" s="381"/>
      <c r="W608" s="365"/>
      <c r="X608" s="365"/>
      <c r="Y608" s="365"/>
      <c r="Z608" s="365"/>
      <c r="AA608" s="365"/>
      <c r="AB608" s="365"/>
      <c r="AC608" s="282"/>
      <c r="AD608" s="319"/>
      <c r="AE608" s="319"/>
      <c r="AF608" s="300"/>
      <c r="AG608" s="282"/>
      <c r="AH608" s="282"/>
      <c r="AI608" s="282"/>
      <c r="AJ608" s="300"/>
    </row>
    <row r="609" spans="2:36" s="38" customFormat="1" ht="59.1" customHeight="1" x14ac:dyDescent="0.3">
      <c r="B609" s="272"/>
      <c r="C609" s="300"/>
      <c r="D609" s="300"/>
      <c r="E609" s="317"/>
      <c r="F609" s="317"/>
      <c r="G609" s="317"/>
      <c r="H609" s="300"/>
      <c r="I609" s="300"/>
      <c r="J609" s="20" t="s">
        <v>179</v>
      </c>
      <c r="K609" s="27" t="s">
        <v>180</v>
      </c>
      <c r="L609" s="27" t="s">
        <v>106</v>
      </c>
      <c r="M609" s="69">
        <v>22</v>
      </c>
      <c r="N609" s="282"/>
      <c r="O609" s="300"/>
      <c r="P609" s="300"/>
      <c r="Q609" s="300"/>
      <c r="R609" s="337"/>
      <c r="S609" s="337"/>
      <c r="T609" s="361"/>
      <c r="U609" s="361"/>
      <c r="V609" s="382"/>
      <c r="W609" s="365"/>
      <c r="X609" s="365"/>
      <c r="Y609" s="365"/>
      <c r="Z609" s="365"/>
      <c r="AA609" s="365"/>
      <c r="AB609" s="365"/>
      <c r="AC609" s="282"/>
      <c r="AD609" s="319"/>
      <c r="AE609" s="319"/>
      <c r="AF609" s="300"/>
      <c r="AG609" s="282"/>
      <c r="AH609" s="282"/>
      <c r="AI609" s="282"/>
      <c r="AJ609" s="300"/>
    </row>
    <row r="610" spans="2:36" s="38" customFormat="1" ht="132" customHeight="1" x14ac:dyDescent="0.3">
      <c r="B610" s="272" t="s">
        <v>317</v>
      </c>
      <c r="C610" s="272" t="s">
        <v>318</v>
      </c>
      <c r="D610" s="272" t="s">
        <v>158</v>
      </c>
      <c r="E610" s="269" t="s">
        <v>68</v>
      </c>
      <c r="F610" s="269" t="s">
        <v>186</v>
      </c>
      <c r="G610" s="269" t="s">
        <v>202</v>
      </c>
      <c r="H610" s="272" t="s">
        <v>71</v>
      </c>
      <c r="I610" s="272" t="s">
        <v>80</v>
      </c>
      <c r="J610" s="11" t="s">
        <v>263</v>
      </c>
      <c r="K610" s="7" t="s">
        <v>159</v>
      </c>
      <c r="L610" s="7" t="s">
        <v>116</v>
      </c>
      <c r="M610" s="7">
        <v>40</v>
      </c>
      <c r="N610" s="273" t="s">
        <v>160</v>
      </c>
      <c r="O610" s="272" t="s">
        <v>316</v>
      </c>
      <c r="P610" s="272" t="s">
        <v>76</v>
      </c>
      <c r="Q610" s="272" t="s">
        <v>77</v>
      </c>
      <c r="R610" s="297" t="s">
        <v>78</v>
      </c>
      <c r="S610" s="297" t="s">
        <v>161</v>
      </c>
      <c r="T610" s="283">
        <f>V610+Y610</f>
        <v>53500</v>
      </c>
      <c r="U610" s="283" t="s">
        <v>80</v>
      </c>
      <c r="V610" s="256">
        <v>45475</v>
      </c>
      <c r="W610" s="281" t="s">
        <v>80</v>
      </c>
      <c r="X610" s="281" t="s">
        <v>80</v>
      </c>
      <c r="Y610" s="281">
        <v>8025</v>
      </c>
      <c r="Z610" s="281" t="s">
        <v>135</v>
      </c>
      <c r="AA610" s="281" t="s">
        <v>80</v>
      </c>
      <c r="AB610" s="281">
        <v>4337.84</v>
      </c>
      <c r="AC610" s="273" t="s">
        <v>204</v>
      </c>
      <c r="AD610" s="296" t="s">
        <v>80</v>
      </c>
      <c r="AE610" s="296">
        <f>V610+Y610</f>
        <v>53500</v>
      </c>
      <c r="AF610" s="273" t="s">
        <v>80</v>
      </c>
      <c r="AG610" s="273" t="s">
        <v>34</v>
      </c>
      <c r="AH610" s="273" t="s">
        <v>212</v>
      </c>
      <c r="AI610" s="273" t="s">
        <v>213</v>
      </c>
      <c r="AJ610" s="273"/>
    </row>
    <row r="611" spans="2:36" s="38" customFormat="1" ht="86.1" customHeight="1" x14ac:dyDescent="0.3">
      <c r="B611" s="272"/>
      <c r="C611" s="272"/>
      <c r="D611" s="272"/>
      <c r="E611" s="269"/>
      <c r="F611" s="269"/>
      <c r="G611" s="269"/>
      <c r="H611" s="272"/>
      <c r="I611" s="272"/>
      <c r="J611" s="11" t="s">
        <v>163</v>
      </c>
      <c r="K611" s="7" t="s">
        <v>164</v>
      </c>
      <c r="L611" s="7" t="s">
        <v>106</v>
      </c>
      <c r="M611" s="7">
        <v>0</v>
      </c>
      <c r="N611" s="273"/>
      <c r="O611" s="272"/>
      <c r="P611" s="272"/>
      <c r="Q611" s="272"/>
      <c r="R611" s="297"/>
      <c r="S611" s="297"/>
      <c r="T611" s="283"/>
      <c r="U611" s="283"/>
      <c r="V611" s="257"/>
      <c r="W611" s="281"/>
      <c r="X611" s="281"/>
      <c r="Y611" s="281"/>
      <c r="Z611" s="281"/>
      <c r="AA611" s="281"/>
      <c r="AB611" s="281"/>
      <c r="AC611" s="273"/>
      <c r="AD611" s="296"/>
      <c r="AE611" s="296"/>
      <c r="AF611" s="272"/>
      <c r="AG611" s="273"/>
      <c r="AH611" s="273"/>
      <c r="AI611" s="273"/>
      <c r="AJ611" s="272"/>
    </row>
    <row r="612" spans="2:36" s="38" customFormat="1" ht="59.7" customHeight="1" x14ac:dyDescent="0.3">
      <c r="B612" s="272"/>
      <c r="C612" s="272"/>
      <c r="D612" s="272"/>
      <c r="E612" s="269"/>
      <c r="F612" s="269"/>
      <c r="G612" s="269"/>
      <c r="H612" s="272"/>
      <c r="I612" s="272"/>
      <c r="J612" s="11" t="s">
        <v>179</v>
      </c>
      <c r="K612" s="7" t="s">
        <v>180</v>
      </c>
      <c r="L612" s="7" t="s">
        <v>106</v>
      </c>
      <c r="M612" s="71">
        <v>25</v>
      </c>
      <c r="N612" s="273"/>
      <c r="O612" s="272"/>
      <c r="P612" s="272"/>
      <c r="Q612" s="272"/>
      <c r="R612" s="297"/>
      <c r="S612" s="297"/>
      <c r="T612" s="283"/>
      <c r="U612" s="283"/>
      <c r="V612" s="258"/>
      <c r="W612" s="281"/>
      <c r="X612" s="281"/>
      <c r="Y612" s="281"/>
      <c r="Z612" s="281"/>
      <c r="AA612" s="281"/>
      <c r="AB612" s="281"/>
      <c r="AC612" s="273"/>
      <c r="AD612" s="296"/>
      <c r="AE612" s="296"/>
      <c r="AF612" s="272"/>
      <c r="AG612" s="273"/>
      <c r="AH612" s="273"/>
      <c r="AI612" s="273"/>
      <c r="AJ612" s="272"/>
    </row>
    <row r="613" spans="2:36" ht="52.2" customHeight="1" x14ac:dyDescent="0.3">
      <c r="B613" s="272" t="s">
        <v>1136</v>
      </c>
      <c r="C613" s="300" t="s">
        <v>319</v>
      </c>
      <c r="D613" s="300" t="s">
        <v>67</v>
      </c>
      <c r="E613" s="317" t="s">
        <v>68</v>
      </c>
      <c r="F613" s="317" t="s">
        <v>184</v>
      </c>
      <c r="G613" s="317" t="s">
        <v>70</v>
      </c>
      <c r="H613" s="300" t="s">
        <v>71</v>
      </c>
      <c r="I613" s="300" t="s">
        <v>80</v>
      </c>
      <c r="J613" s="20" t="s">
        <v>165</v>
      </c>
      <c r="K613" s="27" t="s">
        <v>166</v>
      </c>
      <c r="L613" s="27" t="s">
        <v>167</v>
      </c>
      <c r="M613" s="27">
        <v>2</v>
      </c>
      <c r="N613" s="282" t="s">
        <v>160</v>
      </c>
      <c r="O613" s="300" t="s">
        <v>219</v>
      </c>
      <c r="P613" s="300" t="s">
        <v>76</v>
      </c>
      <c r="Q613" s="300" t="s">
        <v>77</v>
      </c>
      <c r="R613" s="337" t="s">
        <v>78</v>
      </c>
      <c r="S613" s="337" t="s">
        <v>161</v>
      </c>
      <c r="T613" s="361">
        <f>V613+Y613</f>
        <v>151940</v>
      </c>
      <c r="U613" s="361" t="s">
        <v>80</v>
      </c>
      <c r="V613" s="365">
        <v>129149</v>
      </c>
      <c r="W613" s="365" t="s">
        <v>80</v>
      </c>
      <c r="X613" s="365" t="s">
        <v>80</v>
      </c>
      <c r="Y613" s="365">
        <v>22791</v>
      </c>
      <c r="Z613" s="365" t="s">
        <v>80</v>
      </c>
      <c r="AA613" s="365" t="s">
        <v>80</v>
      </c>
      <c r="AB613" s="365">
        <v>12319.46</v>
      </c>
      <c r="AC613" s="282" t="s">
        <v>81</v>
      </c>
      <c r="AD613" s="319" t="s">
        <v>80</v>
      </c>
      <c r="AE613" s="319">
        <f>V613+Y613</f>
        <v>151940</v>
      </c>
      <c r="AF613" s="273" t="s">
        <v>80</v>
      </c>
      <c r="AG613" s="273" t="s">
        <v>34</v>
      </c>
      <c r="AH613" s="273" t="s">
        <v>212</v>
      </c>
      <c r="AI613" s="273" t="s">
        <v>213</v>
      </c>
      <c r="AJ613" s="273"/>
    </row>
    <row r="614" spans="2:36" ht="55.2" x14ac:dyDescent="0.3">
      <c r="B614" s="272"/>
      <c r="C614" s="300"/>
      <c r="D614" s="300"/>
      <c r="E614" s="317"/>
      <c r="F614" s="317"/>
      <c r="G614" s="317"/>
      <c r="H614" s="300"/>
      <c r="I614" s="300"/>
      <c r="J614" s="20" t="s">
        <v>168</v>
      </c>
      <c r="K614" s="27" t="s">
        <v>169</v>
      </c>
      <c r="L614" s="27" t="s">
        <v>106</v>
      </c>
      <c r="M614" s="27">
        <v>1</v>
      </c>
      <c r="N614" s="282"/>
      <c r="O614" s="300"/>
      <c r="P614" s="300"/>
      <c r="Q614" s="300"/>
      <c r="R614" s="337"/>
      <c r="S614" s="337"/>
      <c r="T614" s="361"/>
      <c r="U614" s="361"/>
      <c r="V614" s="365"/>
      <c r="W614" s="365"/>
      <c r="X614" s="365"/>
      <c r="Y614" s="365"/>
      <c r="Z614" s="365"/>
      <c r="AA614" s="365"/>
      <c r="AB614" s="365"/>
      <c r="AC614" s="282"/>
      <c r="AD614" s="319"/>
      <c r="AE614" s="319"/>
      <c r="AF614" s="272"/>
      <c r="AG614" s="273"/>
      <c r="AH614" s="273"/>
      <c r="AI614" s="273"/>
      <c r="AJ614" s="272"/>
    </row>
    <row r="615" spans="2:36" ht="41.4" x14ac:dyDescent="0.3">
      <c r="B615" s="272"/>
      <c r="C615" s="300"/>
      <c r="D615" s="300"/>
      <c r="E615" s="317"/>
      <c r="F615" s="317"/>
      <c r="G615" s="317"/>
      <c r="H615" s="300"/>
      <c r="I615" s="300"/>
      <c r="J615" s="20" t="s">
        <v>264</v>
      </c>
      <c r="K615" s="27" t="s">
        <v>170</v>
      </c>
      <c r="L615" s="27" t="s">
        <v>171</v>
      </c>
      <c r="M615" s="27">
        <v>1</v>
      </c>
      <c r="N615" s="282"/>
      <c r="O615" s="300"/>
      <c r="P615" s="300"/>
      <c r="Q615" s="300"/>
      <c r="R615" s="337"/>
      <c r="S615" s="337"/>
      <c r="T615" s="361"/>
      <c r="U615" s="361"/>
      <c r="V615" s="365"/>
      <c r="W615" s="365"/>
      <c r="X615" s="365"/>
      <c r="Y615" s="365"/>
      <c r="Z615" s="365"/>
      <c r="AA615" s="365"/>
      <c r="AB615" s="365"/>
      <c r="AC615" s="282"/>
      <c r="AD615" s="319"/>
      <c r="AE615" s="319"/>
      <c r="AF615" s="272"/>
      <c r="AG615" s="273"/>
      <c r="AH615" s="273"/>
      <c r="AI615" s="273"/>
      <c r="AJ615" s="272"/>
    </row>
    <row r="616" spans="2:36" ht="27.6" x14ac:dyDescent="0.3">
      <c r="B616" s="272"/>
      <c r="C616" s="300"/>
      <c r="D616" s="300"/>
      <c r="E616" s="317"/>
      <c r="F616" s="317"/>
      <c r="G616" s="317"/>
      <c r="H616" s="300"/>
      <c r="I616" s="300"/>
      <c r="J616" s="20" t="s">
        <v>172</v>
      </c>
      <c r="K616" s="27" t="s">
        <v>173</v>
      </c>
      <c r="L616" s="27" t="s">
        <v>171</v>
      </c>
      <c r="M616" s="69">
        <v>1</v>
      </c>
      <c r="N616" s="282"/>
      <c r="O616" s="300"/>
      <c r="P616" s="300"/>
      <c r="Q616" s="300"/>
      <c r="R616" s="337"/>
      <c r="S616" s="337"/>
      <c r="T616" s="361"/>
      <c r="U616" s="361"/>
      <c r="V616" s="365"/>
      <c r="W616" s="365"/>
      <c r="X616" s="365"/>
      <c r="Y616" s="365"/>
      <c r="Z616" s="365"/>
      <c r="AA616" s="365"/>
      <c r="AB616" s="365"/>
      <c r="AC616" s="282"/>
      <c r="AD616" s="319"/>
      <c r="AE616" s="319"/>
      <c r="AF616" s="272"/>
      <c r="AG616" s="273"/>
      <c r="AH616" s="273"/>
      <c r="AI616" s="273"/>
      <c r="AJ616" s="272"/>
    </row>
    <row r="617" spans="2:36" ht="52.2" customHeight="1" x14ac:dyDescent="0.3">
      <c r="B617" s="272" t="s">
        <v>320</v>
      </c>
      <c r="C617" s="272" t="s">
        <v>319</v>
      </c>
      <c r="D617" s="272" t="s">
        <v>67</v>
      </c>
      <c r="E617" s="269" t="s">
        <v>68</v>
      </c>
      <c r="F617" s="269" t="s">
        <v>184</v>
      </c>
      <c r="G617" s="269" t="s">
        <v>70</v>
      </c>
      <c r="H617" s="272" t="s">
        <v>71</v>
      </c>
      <c r="I617" s="272" t="s">
        <v>80</v>
      </c>
      <c r="J617" s="11" t="s">
        <v>165</v>
      </c>
      <c r="K617" s="7" t="s">
        <v>166</v>
      </c>
      <c r="L617" s="7" t="s">
        <v>167</v>
      </c>
      <c r="M617" s="7">
        <v>1.5</v>
      </c>
      <c r="N617" s="273" t="s">
        <v>160</v>
      </c>
      <c r="O617" s="272" t="s">
        <v>219</v>
      </c>
      <c r="P617" s="272" t="s">
        <v>76</v>
      </c>
      <c r="Q617" s="272" t="s">
        <v>77</v>
      </c>
      <c r="R617" s="297" t="s">
        <v>78</v>
      </c>
      <c r="S617" s="297" t="s">
        <v>161</v>
      </c>
      <c r="T617" s="283">
        <f>V617+Y617</f>
        <v>113954.99</v>
      </c>
      <c r="U617" s="283" t="s">
        <v>80</v>
      </c>
      <c r="V617" s="281">
        <v>96861.74</v>
      </c>
      <c r="W617" s="281" t="s">
        <v>80</v>
      </c>
      <c r="X617" s="281" t="s">
        <v>80</v>
      </c>
      <c r="Y617" s="281">
        <v>17093.25</v>
      </c>
      <c r="Z617" s="281" t="s">
        <v>80</v>
      </c>
      <c r="AA617" s="281" t="s">
        <v>80</v>
      </c>
      <c r="AB617" s="281">
        <v>9239.6</v>
      </c>
      <c r="AC617" s="273" t="s">
        <v>81</v>
      </c>
      <c r="AD617" s="296" t="s">
        <v>80</v>
      </c>
      <c r="AE617" s="296">
        <f>V617+Y617</f>
        <v>113954.99</v>
      </c>
      <c r="AF617" s="273" t="s">
        <v>80</v>
      </c>
      <c r="AG617" s="273" t="s">
        <v>34</v>
      </c>
      <c r="AH617" s="273" t="s">
        <v>212</v>
      </c>
      <c r="AI617" s="273" t="s">
        <v>213</v>
      </c>
      <c r="AJ617" s="273"/>
    </row>
    <row r="618" spans="2:36" ht="55.2" x14ac:dyDescent="0.3">
      <c r="B618" s="272"/>
      <c r="C618" s="272"/>
      <c r="D618" s="272"/>
      <c r="E618" s="269"/>
      <c r="F618" s="269"/>
      <c r="G618" s="269"/>
      <c r="H618" s="272"/>
      <c r="I618" s="272"/>
      <c r="J618" s="11" t="s">
        <v>168</v>
      </c>
      <c r="K618" s="7" t="s">
        <v>169</v>
      </c>
      <c r="L618" s="7" t="s">
        <v>106</v>
      </c>
      <c r="M618" s="7">
        <v>1</v>
      </c>
      <c r="N618" s="273"/>
      <c r="O618" s="272"/>
      <c r="P618" s="272"/>
      <c r="Q618" s="272"/>
      <c r="R618" s="297"/>
      <c r="S618" s="297"/>
      <c r="T618" s="283"/>
      <c r="U618" s="283"/>
      <c r="V618" s="281"/>
      <c r="W618" s="281"/>
      <c r="X618" s="281"/>
      <c r="Y618" s="281"/>
      <c r="Z618" s="281"/>
      <c r="AA618" s="281"/>
      <c r="AB618" s="281"/>
      <c r="AC618" s="273"/>
      <c r="AD618" s="296"/>
      <c r="AE618" s="296"/>
      <c r="AF618" s="272"/>
      <c r="AG618" s="273"/>
      <c r="AH618" s="273"/>
      <c r="AI618" s="273"/>
      <c r="AJ618" s="272"/>
    </row>
    <row r="619" spans="2:36" ht="41.4" x14ac:dyDescent="0.3">
      <c r="B619" s="272"/>
      <c r="C619" s="272"/>
      <c r="D619" s="272"/>
      <c r="E619" s="269"/>
      <c r="F619" s="269"/>
      <c r="G619" s="269"/>
      <c r="H619" s="272"/>
      <c r="I619" s="272"/>
      <c r="J619" s="11" t="s">
        <v>264</v>
      </c>
      <c r="K619" s="7" t="s">
        <v>170</v>
      </c>
      <c r="L619" s="7" t="s">
        <v>171</v>
      </c>
      <c r="M619" s="7">
        <v>1</v>
      </c>
      <c r="N619" s="273"/>
      <c r="O619" s="272"/>
      <c r="P619" s="272"/>
      <c r="Q619" s="272"/>
      <c r="R619" s="297"/>
      <c r="S619" s="297"/>
      <c r="T619" s="283"/>
      <c r="U619" s="283"/>
      <c r="V619" s="281"/>
      <c r="W619" s="281"/>
      <c r="X619" s="281"/>
      <c r="Y619" s="281"/>
      <c r="Z619" s="281"/>
      <c r="AA619" s="281"/>
      <c r="AB619" s="281"/>
      <c r="AC619" s="273"/>
      <c r="AD619" s="296"/>
      <c r="AE619" s="296"/>
      <c r="AF619" s="272"/>
      <c r="AG619" s="273"/>
      <c r="AH619" s="273"/>
      <c r="AI619" s="273"/>
      <c r="AJ619" s="272"/>
    </row>
    <row r="620" spans="2:36" ht="27.6" x14ac:dyDescent="0.3">
      <c r="B620" s="272"/>
      <c r="C620" s="272"/>
      <c r="D620" s="272"/>
      <c r="E620" s="269"/>
      <c r="F620" s="269"/>
      <c r="G620" s="269"/>
      <c r="H620" s="272"/>
      <c r="I620" s="272"/>
      <c r="J620" s="11" t="s">
        <v>172</v>
      </c>
      <c r="K620" s="7" t="s">
        <v>173</v>
      </c>
      <c r="L620" s="7" t="s">
        <v>171</v>
      </c>
      <c r="M620" s="71">
        <v>1</v>
      </c>
      <c r="N620" s="273"/>
      <c r="O620" s="272"/>
      <c r="P620" s="272"/>
      <c r="Q620" s="272"/>
      <c r="R620" s="297"/>
      <c r="S620" s="297"/>
      <c r="T620" s="283"/>
      <c r="U620" s="283"/>
      <c r="V620" s="281"/>
      <c r="W620" s="281"/>
      <c r="X620" s="281"/>
      <c r="Y620" s="281"/>
      <c r="Z620" s="281"/>
      <c r="AA620" s="281"/>
      <c r="AB620" s="281"/>
      <c r="AC620" s="273"/>
      <c r="AD620" s="296"/>
      <c r="AE620" s="296"/>
      <c r="AF620" s="272"/>
      <c r="AG620" s="273"/>
      <c r="AH620" s="273"/>
      <c r="AI620" s="273"/>
      <c r="AJ620" s="272"/>
    </row>
    <row r="621" spans="2:36" s="38" customFormat="1" ht="89.1" customHeight="1" x14ac:dyDescent="0.3">
      <c r="B621" s="272" t="s">
        <v>321</v>
      </c>
      <c r="C621" s="272" t="s">
        <v>322</v>
      </c>
      <c r="D621" s="272" t="s">
        <v>158</v>
      </c>
      <c r="E621" s="269" t="s">
        <v>68</v>
      </c>
      <c r="F621" s="269" t="s">
        <v>186</v>
      </c>
      <c r="G621" s="269" t="s">
        <v>202</v>
      </c>
      <c r="H621" s="272" t="s">
        <v>71</v>
      </c>
      <c r="I621" s="272" t="s">
        <v>80</v>
      </c>
      <c r="J621" s="28" t="s">
        <v>263</v>
      </c>
      <c r="K621" s="14" t="s">
        <v>159</v>
      </c>
      <c r="L621" s="14" t="s">
        <v>116</v>
      </c>
      <c r="M621" s="14">
        <v>40</v>
      </c>
      <c r="N621" s="273" t="s">
        <v>160</v>
      </c>
      <c r="O621" s="272" t="s">
        <v>313</v>
      </c>
      <c r="P621" s="272" t="s">
        <v>76</v>
      </c>
      <c r="Q621" s="272" t="s">
        <v>77</v>
      </c>
      <c r="R621" s="297" t="s">
        <v>78</v>
      </c>
      <c r="S621" s="297" t="s">
        <v>161</v>
      </c>
      <c r="T621" s="283">
        <f>V621+Y621</f>
        <v>43104.74</v>
      </c>
      <c r="U621" s="283" t="s">
        <v>80</v>
      </c>
      <c r="V621" s="256">
        <v>36639.03</v>
      </c>
      <c r="W621" s="281" t="s">
        <v>80</v>
      </c>
      <c r="X621" s="281" t="s">
        <v>80</v>
      </c>
      <c r="Y621" s="281">
        <v>6465.71</v>
      </c>
      <c r="Z621" s="281" t="s">
        <v>135</v>
      </c>
      <c r="AA621" s="281" t="s">
        <v>80</v>
      </c>
      <c r="AB621" s="281">
        <v>3494.98</v>
      </c>
      <c r="AC621" s="273" t="s">
        <v>204</v>
      </c>
      <c r="AD621" s="296" t="s">
        <v>80</v>
      </c>
      <c r="AE621" s="296">
        <f>V621+Y621</f>
        <v>43104.74</v>
      </c>
      <c r="AF621" s="273" t="s">
        <v>80</v>
      </c>
      <c r="AG621" s="273" t="s">
        <v>34</v>
      </c>
      <c r="AH621" s="273" t="s">
        <v>231</v>
      </c>
      <c r="AI621" s="273" t="s">
        <v>216</v>
      </c>
      <c r="AJ621" s="273"/>
    </row>
    <row r="622" spans="2:36" s="38" customFormat="1" ht="86.1" customHeight="1" x14ac:dyDescent="0.3">
      <c r="B622" s="272"/>
      <c r="C622" s="272"/>
      <c r="D622" s="272"/>
      <c r="E622" s="269"/>
      <c r="F622" s="269"/>
      <c r="G622" s="269"/>
      <c r="H622" s="272"/>
      <c r="I622" s="272"/>
      <c r="J622" s="11" t="s">
        <v>163</v>
      </c>
      <c r="K622" s="7" t="s">
        <v>164</v>
      </c>
      <c r="L622" s="7" t="s">
        <v>106</v>
      </c>
      <c r="M622" s="7">
        <v>1</v>
      </c>
      <c r="N622" s="273"/>
      <c r="O622" s="272"/>
      <c r="P622" s="272"/>
      <c r="Q622" s="272"/>
      <c r="R622" s="297"/>
      <c r="S622" s="297"/>
      <c r="T622" s="283"/>
      <c r="U622" s="283"/>
      <c r="V622" s="257"/>
      <c r="W622" s="281"/>
      <c r="X622" s="281"/>
      <c r="Y622" s="281"/>
      <c r="Z622" s="281"/>
      <c r="AA622" s="281"/>
      <c r="AB622" s="281"/>
      <c r="AC622" s="273"/>
      <c r="AD622" s="296"/>
      <c r="AE622" s="296"/>
      <c r="AF622" s="272"/>
      <c r="AG622" s="273"/>
      <c r="AH622" s="273"/>
      <c r="AI622" s="273"/>
      <c r="AJ622" s="272"/>
    </row>
    <row r="623" spans="2:36" s="38" customFormat="1" ht="88.5" customHeight="1" x14ac:dyDescent="0.3">
      <c r="B623" s="272"/>
      <c r="C623" s="272"/>
      <c r="D623" s="272"/>
      <c r="E623" s="269"/>
      <c r="F623" s="269"/>
      <c r="G623" s="269"/>
      <c r="H623" s="272"/>
      <c r="I623" s="272"/>
      <c r="J623" s="11" t="s">
        <v>179</v>
      </c>
      <c r="K623" s="7" t="s">
        <v>180</v>
      </c>
      <c r="L623" s="7" t="s">
        <v>106</v>
      </c>
      <c r="M623" s="71">
        <v>28</v>
      </c>
      <c r="N623" s="273"/>
      <c r="O623" s="272"/>
      <c r="P623" s="272"/>
      <c r="Q623" s="272"/>
      <c r="R623" s="297"/>
      <c r="S623" s="297"/>
      <c r="T623" s="283"/>
      <c r="U623" s="283"/>
      <c r="V623" s="258"/>
      <c r="W623" s="281"/>
      <c r="X623" s="281"/>
      <c r="Y623" s="281"/>
      <c r="Z623" s="281"/>
      <c r="AA623" s="281"/>
      <c r="AB623" s="281"/>
      <c r="AC623" s="273"/>
      <c r="AD623" s="296"/>
      <c r="AE623" s="296"/>
      <c r="AF623" s="272"/>
      <c r="AG623" s="273"/>
      <c r="AH623" s="273"/>
      <c r="AI623" s="273"/>
      <c r="AJ623" s="272"/>
    </row>
    <row r="624" spans="2:36" s="38" customFormat="1" ht="89.1" customHeight="1" x14ac:dyDescent="0.3">
      <c r="B624" s="300" t="s">
        <v>1090</v>
      </c>
      <c r="C624" s="300" t="s">
        <v>314</v>
      </c>
      <c r="D624" s="300" t="s">
        <v>158</v>
      </c>
      <c r="E624" s="317" t="s">
        <v>68</v>
      </c>
      <c r="F624" s="317" t="s">
        <v>186</v>
      </c>
      <c r="G624" s="317" t="s">
        <v>202</v>
      </c>
      <c r="H624" s="300" t="s">
        <v>71</v>
      </c>
      <c r="I624" s="300" t="s">
        <v>80</v>
      </c>
      <c r="J624" s="64" t="s">
        <v>263</v>
      </c>
      <c r="K624" s="65" t="s">
        <v>159</v>
      </c>
      <c r="L624" s="65" t="s">
        <v>116</v>
      </c>
      <c r="M624" s="65">
        <v>40</v>
      </c>
      <c r="N624" s="282" t="s">
        <v>160</v>
      </c>
      <c r="O624" s="300" t="s">
        <v>323</v>
      </c>
      <c r="P624" s="300" t="s">
        <v>76</v>
      </c>
      <c r="Q624" s="300" t="s">
        <v>77</v>
      </c>
      <c r="R624" s="337" t="s">
        <v>78</v>
      </c>
      <c r="S624" s="337" t="s">
        <v>161</v>
      </c>
      <c r="T624" s="361">
        <f>V624+Y624</f>
        <v>85600</v>
      </c>
      <c r="U624" s="361" t="s">
        <v>80</v>
      </c>
      <c r="V624" s="379">
        <v>72760</v>
      </c>
      <c r="W624" s="365" t="s">
        <v>80</v>
      </c>
      <c r="X624" s="365" t="s">
        <v>80</v>
      </c>
      <c r="Y624" s="365">
        <v>12840</v>
      </c>
      <c r="Z624" s="365" t="s">
        <v>135</v>
      </c>
      <c r="AA624" s="365" t="s">
        <v>80</v>
      </c>
      <c r="AB624" s="365">
        <v>6940.55</v>
      </c>
      <c r="AC624" s="282" t="s">
        <v>204</v>
      </c>
      <c r="AD624" s="319" t="s">
        <v>80</v>
      </c>
      <c r="AE624" s="319">
        <f>V624+Y624</f>
        <v>85600</v>
      </c>
      <c r="AF624" s="282" t="s">
        <v>80</v>
      </c>
      <c r="AG624" s="282" t="s">
        <v>34</v>
      </c>
      <c r="AH624" s="282" t="s">
        <v>231</v>
      </c>
      <c r="AI624" s="282" t="s">
        <v>216</v>
      </c>
      <c r="AJ624" s="282"/>
    </row>
    <row r="625" spans="2:36" s="38" customFormat="1" ht="86.1" customHeight="1" x14ac:dyDescent="0.3">
      <c r="B625" s="300"/>
      <c r="C625" s="300"/>
      <c r="D625" s="300"/>
      <c r="E625" s="317"/>
      <c r="F625" s="317"/>
      <c r="G625" s="317"/>
      <c r="H625" s="300"/>
      <c r="I625" s="300"/>
      <c r="J625" s="20" t="s">
        <v>163</v>
      </c>
      <c r="K625" s="27" t="s">
        <v>164</v>
      </c>
      <c r="L625" s="27" t="s">
        <v>106</v>
      </c>
      <c r="M625" s="27">
        <v>1</v>
      </c>
      <c r="N625" s="282"/>
      <c r="O625" s="300"/>
      <c r="P625" s="300"/>
      <c r="Q625" s="300"/>
      <c r="R625" s="337"/>
      <c r="S625" s="337"/>
      <c r="T625" s="361"/>
      <c r="U625" s="361"/>
      <c r="V625" s="381"/>
      <c r="W625" s="365"/>
      <c r="X625" s="365"/>
      <c r="Y625" s="365"/>
      <c r="Z625" s="365"/>
      <c r="AA625" s="365"/>
      <c r="AB625" s="365"/>
      <c r="AC625" s="282"/>
      <c r="AD625" s="319"/>
      <c r="AE625" s="319"/>
      <c r="AF625" s="300"/>
      <c r="AG625" s="282"/>
      <c r="AH625" s="282"/>
      <c r="AI625" s="282"/>
      <c r="AJ625" s="300"/>
    </row>
    <row r="626" spans="2:36" s="38" customFormat="1" ht="88.5" customHeight="1" x14ac:dyDescent="0.3">
      <c r="B626" s="300"/>
      <c r="C626" s="300"/>
      <c r="D626" s="300"/>
      <c r="E626" s="317"/>
      <c r="F626" s="317"/>
      <c r="G626" s="317"/>
      <c r="H626" s="300"/>
      <c r="I626" s="300"/>
      <c r="J626" s="20" t="s">
        <v>179</v>
      </c>
      <c r="K626" s="27" t="s">
        <v>180</v>
      </c>
      <c r="L626" s="27" t="s">
        <v>106</v>
      </c>
      <c r="M626" s="69">
        <v>40</v>
      </c>
      <c r="N626" s="282"/>
      <c r="O626" s="300"/>
      <c r="P626" s="300"/>
      <c r="Q626" s="300"/>
      <c r="R626" s="337"/>
      <c r="S626" s="337"/>
      <c r="T626" s="361"/>
      <c r="U626" s="361"/>
      <c r="V626" s="382"/>
      <c r="W626" s="365"/>
      <c r="X626" s="365"/>
      <c r="Y626" s="365"/>
      <c r="Z626" s="365"/>
      <c r="AA626" s="365"/>
      <c r="AB626" s="365"/>
      <c r="AC626" s="282"/>
      <c r="AD626" s="319"/>
      <c r="AE626" s="319"/>
      <c r="AF626" s="300"/>
      <c r="AG626" s="282"/>
      <c r="AH626" s="282"/>
      <c r="AI626" s="282"/>
      <c r="AJ626" s="300"/>
    </row>
    <row r="627" spans="2:36" s="38" customFormat="1" ht="89.1" customHeight="1" x14ac:dyDescent="0.3">
      <c r="B627" s="300" t="s">
        <v>1091</v>
      </c>
      <c r="C627" s="300" t="s">
        <v>324</v>
      </c>
      <c r="D627" s="300" t="s">
        <v>158</v>
      </c>
      <c r="E627" s="317" t="s">
        <v>68</v>
      </c>
      <c r="F627" s="317" t="s">
        <v>186</v>
      </c>
      <c r="G627" s="317" t="s">
        <v>202</v>
      </c>
      <c r="H627" s="300" t="s">
        <v>71</v>
      </c>
      <c r="I627" s="300" t="s">
        <v>80</v>
      </c>
      <c r="J627" s="442" t="s">
        <v>179</v>
      </c>
      <c r="K627" s="284" t="s">
        <v>180</v>
      </c>
      <c r="L627" s="284" t="s">
        <v>106</v>
      </c>
      <c r="M627" s="607">
        <v>5</v>
      </c>
      <c r="N627" s="282" t="s">
        <v>160</v>
      </c>
      <c r="O627" s="300" t="s">
        <v>325</v>
      </c>
      <c r="P627" s="300" t="s">
        <v>76</v>
      </c>
      <c r="Q627" s="300" t="s">
        <v>77</v>
      </c>
      <c r="R627" s="337" t="s">
        <v>78</v>
      </c>
      <c r="S627" s="337" t="s">
        <v>161</v>
      </c>
      <c r="T627" s="361">
        <f>V627+Y627</f>
        <v>64200</v>
      </c>
      <c r="U627" s="361" t="s">
        <v>80</v>
      </c>
      <c r="V627" s="379">
        <v>54570</v>
      </c>
      <c r="W627" s="365" t="s">
        <v>80</v>
      </c>
      <c r="X627" s="365" t="s">
        <v>80</v>
      </c>
      <c r="Y627" s="365">
        <v>9630</v>
      </c>
      <c r="Z627" s="365" t="s">
        <v>135</v>
      </c>
      <c r="AA627" s="365" t="s">
        <v>80</v>
      </c>
      <c r="AB627" s="365">
        <v>5205.41</v>
      </c>
      <c r="AC627" s="282" t="s">
        <v>204</v>
      </c>
      <c r="AD627" s="319" t="s">
        <v>80</v>
      </c>
      <c r="AE627" s="319">
        <f>V627+Y627</f>
        <v>64200</v>
      </c>
      <c r="AF627" s="282" t="s">
        <v>80</v>
      </c>
      <c r="AG627" s="282" t="s">
        <v>34</v>
      </c>
      <c r="AH627" s="282" t="s">
        <v>231</v>
      </c>
      <c r="AI627" s="282" t="s">
        <v>216</v>
      </c>
      <c r="AJ627" s="282"/>
    </row>
    <row r="628" spans="2:36" s="38" customFormat="1" ht="86.1" customHeight="1" x14ac:dyDescent="0.3">
      <c r="B628" s="300"/>
      <c r="C628" s="300"/>
      <c r="D628" s="300"/>
      <c r="E628" s="317"/>
      <c r="F628" s="317"/>
      <c r="G628" s="317"/>
      <c r="H628" s="300"/>
      <c r="I628" s="300"/>
      <c r="J628" s="443"/>
      <c r="K628" s="285"/>
      <c r="L628" s="285"/>
      <c r="M628" s="622"/>
      <c r="N628" s="282"/>
      <c r="O628" s="300"/>
      <c r="P628" s="300"/>
      <c r="Q628" s="300"/>
      <c r="R628" s="337"/>
      <c r="S628" s="337"/>
      <c r="T628" s="361"/>
      <c r="U628" s="361"/>
      <c r="V628" s="381"/>
      <c r="W628" s="365"/>
      <c r="X628" s="365"/>
      <c r="Y628" s="365"/>
      <c r="Z628" s="365"/>
      <c r="AA628" s="365"/>
      <c r="AB628" s="365"/>
      <c r="AC628" s="282"/>
      <c r="AD628" s="319"/>
      <c r="AE628" s="319"/>
      <c r="AF628" s="300"/>
      <c r="AG628" s="282"/>
      <c r="AH628" s="282"/>
      <c r="AI628" s="282"/>
      <c r="AJ628" s="300"/>
    </row>
    <row r="629" spans="2:36" s="38" customFormat="1" ht="83.1" customHeight="1" x14ac:dyDescent="0.3">
      <c r="B629" s="300"/>
      <c r="C629" s="300"/>
      <c r="D629" s="300"/>
      <c r="E629" s="317"/>
      <c r="F629" s="317"/>
      <c r="G629" s="317"/>
      <c r="H629" s="300"/>
      <c r="I629" s="300"/>
      <c r="J629" s="444"/>
      <c r="K629" s="286"/>
      <c r="L629" s="286"/>
      <c r="M629" s="608"/>
      <c r="N629" s="282"/>
      <c r="O629" s="300"/>
      <c r="P629" s="300"/>
      <c r="Q629" s="300"/>
      <c r="R629" s="337"/>
      <c r="S629" s="337"/>
      <c r="T629" s="361"/>
      <c r="U629" s="361"/>
      <c r="V629" s="382"/>
      <c r="W629" s="365"/>
      <c r="X629" s="365"/>
      <c r="Y629" s="365"/>
      <c r="Z629" s="365"/>
      <c r="AA629" s="365"/>
      <c r="AB629" s="365"/>
      <c r="AC629" s="282"/>
      <c r="AD629" s="319"/>
      <c r="AE629" s="319"/>
      <c r="AF629" s="300"/>
      <c r="AG629" s="282"/>
      <c r="AH629" s="282"/>
      <c r="AI629" s="282"/>
      <c r="AJ629" s="300"/>
    </row>
    <row r="630" spans="2:36" s="38" customFormat="1" ht="132" customHeight="1" x14ac:dyDescent="0.3">
      <c r="B630" s="300" t="s">
        <v>1092</v>
      </c>
      <c r="C630" s="284" t="s">
        <v>721</v>
      </c>
      <c r="D630" s="300" t="s">
        <v>158</v>
      </c>
      <c r="E630" s="317" t="s">
        <v>68</v>
      </c>
      <c r="F630" s="317" t="s">
        <v>186</v>
      </c>
      <c r="G630" s="317" t="s">
        <v>202</v>
      </c>
      <c r="H630" s="300" t="s">
        <v>71</v>
      </c>
      <c r="I630" s="300" t="s">
        <v>80</v>
      </c>
      <c r="J630" s="64" t="s">
        <v>263</v>
      </c>
      <c r="K630" s="65" t="s">
        <v>159</v>
      </c>
      <c r="L630" s="65" t="s">
        <v>116</v>
      </c>
      <c r="M630" s="65">
        <v>40</v>
      </c>
      <c r="N630" s="174" t="s">
        <v>160</v>
      </c>
      <c r="O630" s="284" t="s">
        <v>316</v>
      </c>
      <c r="P630" s="300" t="s">
        <v>76</v>
      </c>
      <c r="Q630" s="300" t="s">
        <v>77</v>
      </c>
      <c r="R630" s="337" t="s">
        <v>78</v>
      </c>
      <c r="S630" s="337" t="s">
        <v>161</v>
      </c>
      <c r="T630" s="361">
        <f>V630+Y630</f>
        <v>53500</v>
      </c>
      <c r="U630" s="361" t="s">
        <v>80</v>
      </c>
      <c r="V630" s="379">
        <v>45475</v>
      </c>
      <c r="W630" s="365" t="s">
        <v>135</v>
      </c>
      <c r="X630" s="365" t="s">
        <v>135</v>
      </c>
      <c r="Y630" s="365">
        <v>8025</v>
      </c>
      <c r="Z630" s="365" t="s">
        <v>135</v>
      </c>
      <c r="AA630" s="365" t="s">
        <v>135</v>
      </c>
      <c r="AB630" s="365">
        <v>4337.84</v>
      </c>
      <c r="AC630" s="282" t="s">
        <v>204</v>
      </c>
      <c r="AD630" s="319" t="s">
        <v>80</v>
      </c>
      <c r="AE630" s="319">
        <f>V630+Y630</f>
        <v>53500</v>
      </c>
      <c r="AF630" s="282" t="s">
        <v>80</v>
      </c>
      <c r="AG630" s="282" t="s">
        <v>34</v>
      </c>
      <c r="AH630" s="282" t="s">
        <v>231</v>
      </c>
      <c r="AI630" s="282" t="s">
        <v>216</v>
      </c>
      <c r="AJ630" s="282"/>
    </row>
    <row r="631" spans="2:36" s="38" customFormat="1" ht="64.2" customHeight="1" x14ac:dyDescent="0.3">
      <c r="B631" s="300"/>
      <c r="C631" s="285"/>
      <c r="D631" s="300"/>
      <c r="E631" s="317"/>
      <c r="F631" s="317"/>
      <c r="G631" s="317"/>
      <c r="H631" s="300"/>
      <c r="I631" s="300"/>
      <c r="J631" s="20" t="s">
        <v>163</v>
      </c>
      <c r="K631" s="27" t="s">
        <v>164</v>
      </c>
      <c r="L631" s="27" t="s">
        <v>106</v>
      </c>
      <c r="M631" s="27">
        <v>1</v>
      </c>
      <c r="N631" s="174"/>
      <c r="O631" s="285"/>
      <c r="P631" s="300"/>
      <c r="Q631" s="300"/>
      <c r="R631" s="337"/>
      <c r="S631" s="337"/>
      <c r="T631" s="361"/>
      <c r="U631" s="361"/>
      <c r="V631" s="381"/>
      <c r="W631" s="365"/>
      <c r="X631" s="365"/>
      <c r="Y631" s="365"/>
      <c r="Z631" s="365"/>
      <c r="AA631" s="365"/>
      <c r="AB631" s="365"/>
      <c r="AC631" s="282"/>
      <c r="AD631" s="319"/>
      <c r="AE631" s="319"/>
      <c r="AF631" s="300"/>
      <c r="AG631" s="282"/>
      <c r="AH631" s="282"/>
      <c r="AI631" s="282"/>
      <c r="AJ631" s="300"/>
    </row>
    <row r="632" spans="2:36" s="38" customFormat="1" ht="124.5" customHeight="1" x14ac:dyDescent="0.3">
      <c r="B632" s="300"/>
      <c r="C632" s="286"/>
      <c r="D632" s="300"/>
      <c r="E632" s="317"/>
      <c r="F632" s="317"/>
      <c r="G632" s="317"/>
      <c r="H632" s="300"/>
      <c r="I632" s="300"/>
      <c r="J632" s="20" t="s">
        <v>179</v>
      </c>
      <c r="K632" s="27" t="s">
        <v>180</v>
      </c>
      <c r="L632" s="27" t="s">
        <v>106</v>
      </c>
      <c r="M632" s="69">
        <v>25</v>
      </c>
      <c r="N632" s="174"/>
      <c r="O632" s="286"/>
      <c r="P632" s="300"/>
      <c r="Q632" s="300"/>
      <c r="R632" s="337"/>
      <c r="S632" s="337"/>
      <c r="T632" s="361"/>
      <c r="U632" s="361"/>
      <c r="V632" s="382"/>
      <c r="W632" s="365"/>
      <c r="X632" s="365"/>
      <c r="Y632" s="365"/>
      <c r="Z632" s="365"/>
      <c r="AA632" s="365"/>
      <c r="AB632" s="365"/>
      <c r="AC632" s="282"/>
      <c r="AD632" s="319"/>
      <c r="AE632" s="319"/>
      <c r="AF632" s="300"/>
      <c r="AG632" s="282"/>
      <c r="AH632" s="282"/>
      <c r="AI632" s="282"/>
      <c r="AJ632" s="300"/>
    </row>
    <row r="633" spans="2:36" ht="52.2" customHeight="1" x14ac:dyDescent="0.3">
      <c r="B633" s="272" t="s">
        <v>1008</v>
      </c>
      <c r="C633" s="272" t="s">
        <v>319</v>
      </c>
      <c r="D633" s="272" t="s">
        <v>67</v>
      </c>
      <c r="E633" s="269" t="s">
        <v>68</v>
      </c>
      <c r="F633" s="269" t="s">
        <v>184</v>
      </c>
      <c r="G633" s="269" t="s">
        <v>70</v>
      </c>
      <c r="H633" s="272" t="s">
        <v>71</v>
      </c>
      <c r="I633" s="272" t="s">
        <v>80</v>
      </c>
      <c r="J633" s="11" t="s">
        <v>165</v>
      </c>
      <c r="K633" s="7" t="s">
        <v>166</v>
      </c>
      <c r="L633" s="7" t="s">
        <v>167</v>
      </c>
      <c r="M633" s="7">
        <v>2</v>
      </c>
      <c r="N633" s="273" t="s">
        <v>160</v>
      </c>
      <c r="O633" s="272" t="s">
        <v>219</v>
      </c>
      <c r="P633" s="272" t="s">
        <v>76</v>
      </c>
      <c r="Q633" s="272" t="s">
        <v>77</v>
      </c>
      <c r="R633" s="297" t="s">
        <v>78</v>
      </c>
      <c r="S633" s="297" t="s">
        <v>161</v>
      </c>
      <c r="T633" s="283">
        <f>V633+Y633</f>
        <v>151940</v>
      </c>
      <c r="U633" s="283" t="s">
        <v>80</v>
      </c>
      <c r="V633" s="281">
        <v>129149</v>
      </c>
      <c r="W633" s="281" t="s">
        <v>80</v>
      </c>
      <c r="X633" s="281" t="s">
        <v>80</v>
      </c>
      <c r="Y633" s="281">
        <v>22791</v>
      </c>
      <c r="Z633" s="281" t="s">
        <v>80</v>
      </c>
      <c r="AA633" s="281" t="s">
        <v>80</v>
      </c>
      <c r="AB633" s="281">
        <v>12319.46</v>
      </c>
      <c r="AC633" s="273" t="s">
        <v>81</v>
      </c>
      <c r="AD633" s="296" t="s">
        <v>80</v>
      </c>
      <c r="AE633" s="296">
        <f>V633+Y633</f>
        <v>151940</v>
      </c>
      <c r="AF633" s="273" t="s">
        <v>80</v>
      </c>
      <c r="AG633" s="273" t="s">
        <v>34</v>
      </c>
      <c r="AH633" s="273" t="s">
        <v>231</v>
      </c>
      <c r="AI633" s="273" t="s">
        <v>234</v>
      </c>
      <c r="AJ633" s="273"/>
    </row>
    <row r="634" spans="2:36" ht="55.2" x14ac:dyDescent="0.3">
      <c r="B634" s="272"/>
      <c r="C634" s="272"/>
      <c r="D634" s="272"/>
      <c r="E634" s="269"/>
      <c r="F634" s="269"/>
      <c r="G634" s="269"/>
      <c r="H634" s="272"/>
      <c r="I634" s="272"/>
      <c r="J634" s="11" t="s">
        <v>168</v>
      </c>
      <c r="K634" s="7" t="s">
        <v>169</v>
      </c>
      <c r="L634" s="7" t="s">
        <v>106</v>
      </c>
      <c r="M634" s="7">
        <v>1</v>
      </c>
      <c r="N634" s="273"/>
      <c r="O634" s="272"/>
      <c r="P634" s="272"/>
      <c r="Q634" s="272"/>
      <c r="R634" s="297"/>
      <c r="S634" s="297"/>
      <c r="T634" s="283"/>
      <c r="U634" s="283"/>
      <c r="V634" s="281"/>
      <c r="W634" s="281"/>
      <c r="X634" s="281"/>
      <c r="Y634" s="281"/>
      <c r="Z634" s="281"/>
      <c r="AA634" s="281"/>
      <c r="AB634" s="281"/>
      <c r="AC634" s="273"/>
      <c r="AD634" s="296"/>
      <c r="AE634" s="296"/>
      <c r="AF634" s="272"/>
      <c r="AG634" s="273"/>
      <c r="AH634" s="273"/>
      <c r="AI634" s="273"/>
      <c r="AJ634" s="272"/>
    </row>
    <row r="635" spans="2:36" ht="41.4" x14ac:dyDescent="0.3">
      <c r="B635" s="272"/>
      <c r="C635" s="272"/>
      <c r="D635" s="272"/>
      <c r="E635" s="269"/>
      <c r="F635" s="269"/>
      <c r="G635" s="269"/>
      <c r="H635" s="272"/>
      <c r="I635" s="272"/>
      <c r="J635" s="11" t="s">
        <v>264</v>
      </c>
      <c r="K635" s="7" t="s">
        <v>170</v>
      </c>
      <c r="L635" s="7" t="s">
        <v>171</v>
      </c>
      <c r="M635" s="7">
        <v>1</v>
      </c>
      <c r="N635" s="273"/>
      <c r="O635" s="272"/>
      <c r="P635" s="272"/>
      <c r="Q635" s="272"/>
      <c r="R635" s="297"/>
      <c r="S635" s="297"/>
      <c r="T635" s="283"/>
      <c r="U635" s="283"/>
      <c r="V635" s="281"/>
      <c r="W635" s="281"/>
      <c r="X635" s="281"/>
      <c r="Y635" s="281"/>
      <c r="Z635" s="281"/>
      <c r="AA635" s="281"/>
      <c r="AB635" s="281"/>
      <c r="AC635" s="273"/>
      <c r="AD635" s="296"/>
      <c r="AE635" s="296"/>
      <c r="AF635" s="272"/>
      <c r="AG635" s="273"/>
      <c r="AH635" s="273"/>
      <c r="AI635" s="273"/>
      <c r="AJ635" s="272"/>
    </row>
    <row r="636" spans="2:36" ht="42" customHeight="1" x14ac:dyDescent="0.3">
      <c r="B636" s="272"/>
      <c r="C636" s="272"/>
      <c r="D636" s="272"/>
      <c r="E636" s="269"/>
      <c r="F636" s="269"/>
      <c r="G636" s="269"/>
      <c r="H636" s="272"/>
      <c r="I636" s="272"/>
      <c r="J636" s="11" t="s">
        <v>172</v>
      </c>
      <c r="K636" s="7" t="s">
        <v>173</v>
      </c>
      <c r="L636" s="7" t="s">
        <v>171</v>
      </c>
      <c r="M636" s="7">
        <v>1</v>
      </c>
      <c r="N636" s="273"/>
      <c r="O636" s="272"/>
      <c r="P636" s="272"/>
      <c r="Q636" s="272"/>
      <c r="R636" s="297"/>
      <c r="S636" s="297"/>
      <c r="T636" s="283"/>
      <c r="U636" s="283"/>
      <c r="V636" s="281"/>
      <c r="W636" s="281"/>
      <c r="X636" s="281"/>
      <c r="Y636" s="281"/>
      <c r="Z636" s="281"/>
      <c r="AA636" s="281"/>
      <c r="AB636" s="281"/>
      <c r="AC636" s="273"/>
      <c r="AD636" s="296"/>
      <c r="AE636" s="296"/>
      <c r="AF636" s="272"/>
      <c r="AG636" s="273"/>
      <c r="AH636" s="273"/>
      <c r="AI636" s="273"/>
      <c r="AJ636" s="272"/>
    </row>
    <row r="637" spans="2:36" s="38" customFormat="1" ht="311.10000000000002" customHeight="1" x14ac:dyDescent="0.3">
      <c r="B637" s="27" t="s">
        <v>1093</v>
      </c>
      <c r="C637" s="65" t="s">
        <v>324</v>
      </c>
      <c r="D637" s="27" t="s">
        <v>158</v>
      </c>
      <c r="E637" s="176" t="s">
        <v>68</v>
      </c>
      <c r="F637" s="176" t="s">
        <v>186</v>
      </c>
      <c r="G637" s="176" t="s">
        <v>202</v>
      </c>
      <c r="H637" s="27" t="s">
        <v>71</v>
      </c>
      <c r="I637" s="27" t="s">
        <v>80</v>
      </c>
      <c r="J637" s="20" t="s">
        <v>179</v>
      </c>
      <c r="K637" s="27" t="s">
        <v>180</v>
      </c>
      <c r="L637" s="27" t="s">
        <v>106</v>
      </c>
      <c r="M637" s="27">
        <v>5</v>
      </c>
      <c r="N637" s="174" t="s">
        <v>160</v>
      </c>
      <c r="O637" s="65" t="s">
        <v>316</v>
      </c>
      <c r="P637" s="27" t="s">
        <v>76</v>
      </c>
      <c r="Q637" s="27" t="s">
        <v>77</v>
      </c>
      <c r="R637" s="66" t="s">
        <v>78</v>
      </c>
      <c r="S637" s="66" t="s">
        <v>161</v>
      </c>
      <c r="T637" s="180">
        <f>V637+Y637</f>
        <v>64199.99</v>
      </c>
      <c r="U637" s="180" t="s">
        <v>80</v>
      </c>
      <c r="V637" s="179">
        <v>54569.99</v>
      </c>
      <c r="W637" s="178" t="s">
        <v>135</v>
      </c>
      <c r="X637" s="178" t="s">
        <v>135</v>
      </c>
      <c r="Y637" s="178">
        <v>9630</v>
      </c>
      <c r="Z637" s="178" t="s">
        <v>135</v>
      </c>
      <c r="AA637" s="178" t="s">
        <v>135</v>
      </c>
      <c r="AB637" s="178">
        <v>5205.41</v>
      </c>
      <c r="AC637" s="173" t="s">
        <v>204</v>
      </c>
      <c r="AD637" s="175" t="s">
        <v>80</v>
      </c>
      <c r="AE637" s="175">
        <f>V637+Y637</f>
        <v>64199.99</v>
      </c>
      <c r="AF637" s="173" t="s">
        <v>80</v>
      </c>
      <c r="AG637" s="173" t="s">
        <v>34</v>
      </c>
      <c r="AH637" s="173" t="s">
        <v>302</v>
      </c>
      <c r="AI637" s="173" t="s">
        <v>303</v>
      </c>
      <c r="AJ637" s="173"/>
    </row>
    <row r="638" spans="2:36" s="38" customFormat="1" ht="118.2" customHeight="1" x14ac:dyDescent="0.3">
      <c r="B638" s="272" t="s">
        <v>1094</v>
      </c>
      <c r="C638" s="272" t="s">
        <v>322</v>
      </c>
      <c r="D638" s="272" t="s">
        <v>158</v>
      </c>
      <c r="E638" s="269" t="s">
        <v>68</v>
      </c>
      <c r="F638" s="269" t="s">
        <v>186</v>
      </c>
      <c r="G638" s="269" t="s">
        <v>202</v>
      </c>
      <c r="H638" s="272" t="s">
        <v>71</v>
      </c>
      <c r="I638" s="272" t="s">
        <v>80</v>
      </c>
      <c r="J638" s="28" t="s">
        <v>263</v>
      </c>
      <c r="K638" s="14" t="s">
        <v>159</v>
      </c>
      <c r="L638" s="14" t="s">
        <v>116</v>
      </c>
      <c r="M638" s="14">
        <v>40</v>
      </c>
      <c r="N638" s="273" t="s">
        <v>160</v>
      </c>
      <c r="O638" s="272" t="s">
        <v>313</v>
      </c>
      <c r="P638" s="272" t="s">
        <v>76</v>
      </c>
      <c r="Q638" s="272" t="s">
        <v>77</v>
      </c>
      <c r="R638" s="297" t="s">
        <v>78</v>
      </c>
      <c r="S638" s="297" t="s">
        <v>161</v>
      </c>
      <c r="T638" s="283">
        <f>V638+Y638</f>
        <v>140831.62</v>
      </c>
      <c r="U638" s="283" t="s">
        <v>80</v>
      </c>
      <c r="V638" s="256">
        <v>119706.89</v>
      </c>
      <c r="W638" s="281" t="s">
        <v>80</v>
      </c>
      <c r="X638" s="281" t="s">
        <v>80</v>
      </c>
      <c r="Y638" s="281">
        <v>21124.73</v>
      </c>
      <c r="Z638" s="281" t="s">
        <v>135</v>
      </c>
      <c r="AA638" s="281" t="s">
        <v>80</v>
      </c>
      <c r="AB638" s="281">
        <v>11418.77</v>
      </c>
      <c r="AC638" s="273" t="s">
        <v>204</v>
      </c>
      <c r="AD638" s="296" t="s">
        <v>80</v>
      </c>
      <c r="AE638" s="296">
        <f>V638+Y638</f>
        <v>140831.62</v>
      </c>
      <c r="AF638" s="273" t="s">
        <v>80</v>
      </c>
      <c r="AG638" s="273" t="s">
        <v>34</v>
      </c>
      <c r="AH638" s="273" t="s">
        <v>308</v>
      </c>
      <c r="AI638" s="273" t="s">
        <v>309</v>
      </c>
      <c r="AJ638" s="273"/>
    </row>
    <row r="639" spans="2:36" s="38" customFormat="1" ht="86.1" customHeight="1" x14ac:dyDescent="0.3">
      <c r="B639" s="272"/>
      <c r="C639" s="272"/>
      <c r="D639" s="272"/>
      <c r="E639" s="269"/>
      <c r="F639" s="269"/>
      <c r="G639" s="269"/>
      <c r="H639" s="272"/>
      <c r="I639" s="272"/>
      <c r="J639" s="11" t="s">
        <v>163</v>
      </c>
      <c r="K639" s="7" t="s">
        <v>164</v>
      </c>
      <c r="L639" s="7" t="s">
        <v>106</v>
      </c>
      <c r="M639" s="7">
        <v>1</v>
      </c>
      <c r="N639" s="273"/>
      <c r="O639" s="272"/>
      <c r="P639" s="272"/>
      <c r="Q639" s="272"/>
      <c r="R639" s="297"/>
      <c r="S639" s="297"/>
      <c r="T639" s="283"/>
      <c r="U639" s="283"/>
      <c r="V639" s="257"/>
      <c r="W639" s="281"/>
      <c r="X639" s="281"/>
      <c r="Y639" s="281"/>
      <c r="Z639" s="281"/>
      <c r="AA639" s="281"/>
      <c r="AB639" s="281"/>
      <c r="AC639" s="273"/>
      <c r="AD639" s="296"/>
      <c r="AE639" s="296"/>
      <c r="AF639" s="272"/>
      <c r="AG639" s="273"/>
      <c r="AH639" s="273"/>
      <c r="AI639" s="273"/>
      <c r="AJ639" s="272"/>
    </row>
    <row r="640" spans="2:36" s="38" customFormat="1" ht="54.6" customHeight="1" x14ac:dyDescent="0.3">
      <c r="B640" s="272"/>
      <c r="C640" s="272"/>
      <c r="D640" s="272"/>
      <c r="E640" s="269"/>
      <c r="F640" s="269"/>
      <c r="G640" s="269"/>
      <c r="H640" s="272"/>
      <c r="I640" s="272"/>
      <c r="J640" s="11" t="s">
        <v>179</v>
      </c>
      <c r="K640" s="7" t="s">
        <v>180</v>
      </c>
      <c r="L640" s="7" t="s">
        <v>106</v>
      </c>
      <c r="M640" s="71">
        <v>89</v>
      </c>
      <c r="N640" s="273"/>
      <c r="O640" s="272"/>
      <c r="P640" s="272"/>
      <c r="Q640" s="272"/>
      <c r="R640" s="297"/>
      <c r="S640" s="297"/>
      <c r="T640" s="283"/>
      <c r="U640" s="283"/>
      <c r="V640" s="258"/>
      <c r="W640" s="281"/>
      <c r="X640" s="281"/>
      <c r="Y640" s="281"/>
      <c r="Z640" s="281"/>
      <c r="AA640" s="281"/>
      <c r="AB640" s="281"/>
      <c r="AC640" s="273"/>
      <c r="AD640" s="296"/>
      <c r="AE640" s="296"/>
      <c r="AF640" s="272"/>
      <c r="AG640" s="273"/>
      <c r="AH640" s="273"/>
      <c r="AI640" s="273"/>
      <c r="AJ640" s="272"/>
    </row>
    <row r="641" spans="2:36" s="38" customFormat="1" ht="89.1" customHeight="1" x14ac:dyDescent="0.3">
      <c r="B641" s="272" t="s">
        <v>1095</v>
      </c>
      <c r="C641" s="272" t="s">
        <v>324</v>
      </c>
      <c r="D641" s="272" t="s">
        <v>158</v>
      </c>
      <c r="E641" s="269" t="s">
        <v>68</v>
      </c>
      <c r="F641" s="269" t="s">
        <v>186</v>
      </c>
      <c r="G641" s="269" t="s">
        <v>202</v>
      </c>
      <c r="H641" s="272" t="s">
        <v>71</v>
      </c>
      <c r="I641" s="272" t="s">
        <v>80</v>
      </c>
      <c r="J641" s="389" t="s">
        <v>179</v>
      </c>
      <c r="K641" s="223" t="s">
        <v>180</v>
      </c>
      <c r="L641" s="223" t="s">
        <v>106</v>
      </c>
      <c r="M641" s="447">
        <v>3</v>
      </c>
      <c r="N641" s="273" t="s">
        <v>160</v>
      </c>
      <c r="O641" s="272" t="s">
        <v>325</v>
      </c>
      <c r="P641" s="272" t="s">
        <v>76</v>
      </c>
      <c r="Q641" s="272" t="s">
        <v>77</v>
      </c>
      <c r="R641" s="297" t="s">
        <v>78</v>
      </c>
      <c r="S641" s="297" t="s">
        <v>161</v>
      </c>
      <c r="T641" s="283">
        <f>V641+Y641</f>
        <v>38520</v>
      </c>
      <c r="U641" s="283" t="s">
        <v>80</v>
      </c>
      <c r="V641" s="256">
        <v>32742</v>
      </c>
      <c r="W641" s="281" t="s">
        <v>80</v>
      </c>
      <c r="X641" s="281" t="s">
        <v>80</v>
      </c>
      <c r="Y641" s="281">
        <v>5778</v>
      </c>
      <c r="Z641" s="281" t="s">
        <v>135</v>
      </c>
      <c r="AA641" s="281" t="s">
        <v>80</v>
      </c>
      <c r="AB641" s="281">
        <v>3123.25</v>
      </c>
      <c r="AC641" s="273" t="s">
        <v>204</v>
      </c>
      <c r="AD641" s="296" t="s">
        <v>80</v>
      </c>
      <c r="AE641" s="296">
        <f>V641+Y641</f>
        <v>38520</v>
      </c>
      <c r="AF641" s="273" t="s">
        <v>80</v>
      </c>
      <c r="AG641" s="273" t="s">
        <v>34</v>
      </c>
      <c r="AH641" s="273" t="s">
        <v>308</v>
      </c>
      <c r="AI641" s="273" t="s">
        <v>309</v>
      </c>
      <c r="AJ641" s="273"/>
    </row>
    <row r="642" spans="2:36" s="38" customFormat="1" ht="86.1" customHeight="1" x14ac:dyDescent="0.3">
      <c r="B642" s="272"/>
      <c r="C642" s="272"/>
      <c r="D642" s="272"/>
      <c r="E642" s="269"/>
      <c r="F642" s="269"/>
      <c r="G642" s="269"/>
      <c r="H642" s="272"/>
      <c r="I642" s="272"/>
      <c r="J642" s="515"/>
      <c r="K642" s="224"/>
      <c r="L642" s="224"/>
      <c r="M642" s="448"/>
      <c r="N642" s="273"/>
      <c r="O642" s="272"/>
      <c r="P642" s="272"/>
      <c r="Q642" s="272"/>
      <c r="R642" s="297"/>
      <c r="S642" s="297"/>
      <c r="T642" s="283"/>
      <c r="U642" s="283"/>
      <c r="V642" s="257"/>
      <c r="W642" s="281"/>
      <c r="X642" s="281"/>
      <c r="Y642" s="281"/>
      <c r="Z642" s="281"/>
      <c r="AA642" s="281"/>
      <c r="AB642" s="281"/>
      <c r="AC642" s="273"/>
      <c r="AD642" s="296"/>
      <c r="AE642" s="296"/>
      <c r="AF642" s="272"/>
      <c r="AG642" s="273"/>
      <c r="AH642" s="273"/>
      <c r="AI642" s="273"/>
      <c r="AJ642" s="272"/>
    </row>
    <row r="643" spans="2:36" s="38" customFormat="1" ht="83.1" customHeight="1" x14ac:dyDescent="0.3">
      <c r="B643" s="272"/>
      <c r="C643" s="272"/>
      <c r="D643" s="272"/>
      <c r="E643" s="269"/>
      <c r="F643" s="269"/>
      <c r="G643" s="269"/>
      <c r="H643" s="272"/>
      <c r="I643" s="272"/>
      <c r="J643" s="390"/>
      <c r="K643" s="225"/>
      <c r="L643" s="225"/>
      <c r="M643" s="449"/>
      <c r="N643" s="273"/>
      <c r="O643" s="272"/>
      <c r="P643" s="272"/>
      <c r="Q643" s="272"/>
      <c r="R643" s="297"/>
      <c r="S643" s="297"/>
      <c r="T643" s="283"/>
      <c r="U643" s="283"/>
      <c r="V643" s="258"/>
      <c r="W643" s="281"/>
      <c r="X643" s="281"/>
      <c r="Y643" s="281"/>
      <c r="Z643" s="281"/>
      <c r="AA643" s="281"/>
      <c r="AB643" s="281"/>
      <c r="AC643" s="273"/>
      <c r="AD643" s="296"/>
      <c r="AE643" s="296"/>
      <c r="AF643" s="272"/>
      <c r="AG643" s="273"/>
      <c r="AH643" s="273"/>
      <c r="AI643" s="273"/>
      <c r="AJ643" s="272"/>
    </row>
    <row r="644" spans="2:36" s="38" customFormat="1" ht="89.1" customHeight="1" x14ac:dyDescent="0.3">
      <c r="B644" s="272" t="s">
        <v>1096</v>
      </c>
      <c r="C644" s="272" t="s">
        <v>324</v>
      </c>
      <c r="D644" s="272" t="s">
        <v>158</v>
      </c>
      <c r="E644" s="269" t="s">
        <v>68</v>
      </c>
      <c r="F644" s="269" t="s">
        <v>186</v>
      </c>
      <c r="G644" s="269" t="s">
        <v>202</v>
      </c>
      <c r="H644" s="272" t="s">
        <v>71</v>
      </c>
      <c r="I644" s="272" t="s">
        <v>80</v>
      </c>
      <c r="J644" s="389" t="s">
        <v>179</v>
      </c>
      <c r="K644" s="223" t="s">
        <v>180</v>
      </c>
      <c r="L644" s="223" t="s">
        <v>106</v>
      </c>
      <c r="M644" s="447">
        <v>7</v>
      </c>
      <c r="N644" s="273" t="s">
        <v>160</v>
      </c>
      <c r="O644" s="272" t="s">
        <v>325</v>
      </c>
      <c r="P644" s="272" t="s">
        <v>76</v>
      </c>
      <c r="Q644" s="272" t="s">
        <v>77</v>
      </c>
      <c r="R644" s="297" t="s">
        <v>78</v>
      </c>
      <c r="S644" s="297" t="s">
        <v>161</v>
      </c>
      <c r="T644" s="283">
        <f>V644+Y644</f>
        <v>89880</v>
      </c>
      <c r="U644" s="283" t="s">
        <v>80</v>
      </c>
      <c r="V644" s="256">
        <v>76398</v>
      </c>
      <c r="W644" s="281" t="s">
        <v>80</v>
      </c>
      <c r="X644" s="281" t="s">
        <v>80</v>
      </c>
      <c r="Y644" s="281">
        <v>13482</v>
      </c>
      <c r="Z644" s="281" t="s">
        <v>135</v>
      </c>
      <c r="AA644" s="281" t="s">
        <v>80</v>
      </c>
      <c r="AB644" s="281">
        <v>7287.57</v>
      </c>
      <c r="AC644" s="273" t="s">
        <v>204</v>
      </c>
      <c r="AD644" s="296" t="s">
        <v>80</v>
      </c>
      <c r="AE644" s="296">
        <f>V644+Y644</f>
        <v>89880</v>
      </c>
      <c r="AF644" s="273" t="s">
        <v>80</v>
      </c>
      <c r="AG644" s="273" t="s">
        <v>34</v>
      </c>
      <c r="AH644" s="273" t="s">
        <v>308</v>
      </c>
      <c r="AI644" s="273" t="s">
        <v>309</v>
      </c>
      <c r="AJ644" s="273"/>
    </row>
    <row r="645" spans="2:36" s="38" customFormat="1" ht="86.1" customHeight="1" x14ac:dyDescent="0.3">
      <c r="B645" s="272"/>
      <c r="C645" s="272"/>
      <c r="D645" s="272"/>
      <c r="E645" s="269"/>
      <c r="F645" s="269"/>
      <c r="G645" s="269"/>
      <c r="H645" s="272"/>
      <c r="I645" s="272"/>
      <c r="J645" s="515"/>
      <c r="K645" s="224"/>
      <c r="L645" s="224"/>
      <c r="M645" s="448"/>
      <c r="N645" s="273"/>
      <c r="O645" s="272"/>
      <c r="P645" s="272"/>
      <c r="Q645" s="272"/>
      <c r="R645" s="297"/>
      <c r="S645" s="297"/>
      <c r="T645" s="283"/>
      <c r="U645" s="283"/>
      <c r="V645" s="257"/>
      <c r="W645" s="281"/>
      <c r="X645" s="281"/>
      <c r="Y645" s="281"/>
      <c r="Z645" s="281"/>
      <c r="AA645" s="281"/>
      <c r="AB645" s="281"/>
      <c r="AC645" s="273"/>
      <c r="AD645" s="296"/>
      <c r="AE645" s="296"/>
      <c r="AF645" s="272"/>
      <c r="AG645" s="273"/>
      <c r="AH645" s="273"/>
      <c r="AI645" s="273"/>
      <c r="AJ645" s="272"/>
    </row>
    <row r="646" spans="2:36" s="38" customFormat="1" ht="83.1" customHeight="1" x14ac:dyDescent="0.3">
      <c r="B646" s="272"/>
      <c r="C646" s="272"/>
      <c r="D646" s="272"/>
      <c r="E646" s="269"/>
      <c r="F646" s="269"/>
      <c r="G646" s="269"/>
      <c r="H646" s="272"/>
      <c r="I646" s="272"/>
      <c r="J646" s="390"/>
      <c r="K646" s="225"/>
      <c r="L646" s="225"/>
      <c r="M646" s="449"/>
      <c r="N646" s="273"/>
      <c r="O646" s="272"/>
      <c r="P646" s="272"/>
      <c r="Q646" s="272"/>
      <c r="R646" s="297"/>
      <c r="S646" s="297"/>
      <c r="T646" s="283"/>
      <c r="U646" s="283"/>
      <c r="V646" s="258"/>
      <c r="W646" s="281"/>
      <c r="X646" s="281"/>
      <c r="Y646" s="281"/>
      <c r="Z646" s="281"/>
      <c r="AA646" s="281"/>
      <c r="AB646" s="281"/>
      <c r="AC646" s="273"/>
      <c r="AD646" s="296"/>
      <c r="AE646" s="296"/>
      <c r="AF646" s="272"/>
      <c r="AG646" s="273"/>
      <c r="AH646" s="273"/>
      <c r="AI646" s="273"/>
      <c r="AJ646" s="272"/>
    </row>
    <row r="647" spans="2:36" ht="52.2" customHeight="1" x14ac:dyDescent="0.3">
      <c r="B647" s="272" t="s">
        <v>1097</v>
      </c>
      <c r="C647" s="272" t="s">
        <v>319</v>
      </c>
      <c r="D647" s="272" t="s">
        <v>67</v>
      </c>
      <c r="E647" s="269" t="s">
        <v>68</v>
      </c>
      <c r="F647" s="269" t="s">
        <v>184</v>
      </c>
      <c r="G647" s="269" t="s">
        <v>70</v>
      </c>
      <c r="H647" s="272" t="s">
        <v>71</v>
      </c>
      <c r="I647" s="272" t="s">
        <v>80</v>
      </c>
      <c r="J647" s="11" t="s">
        <v>165</v>
      </c>
      <c r="K647" s="7" t="s">
        <v>166</v>
      </c>
      <c r="L647" s="7" t="s">
        <v>167</v>
      </c>
      <c r="M647" s="7">
        <v>1</v>
      </c>
      <c r="N647" s="273" t="s">
        <v>160</v>
      </c>
      <c r="O647" s="272" t="s">
        <v>219</v>
      </c>
      <c r="P647" s="272" t="s">
        <v>76</v>
      </c>
      <c r="Q647" s="272" t="s">
        <v>77</v>
      </c>
      <c r="R647" s="297" t="s">
        <v>78</v>
      </c>
      <c r="S647" s="297" t="s">
        <v>161</v>
      </c>
      <c r="T647" s="283">
        <f>V647+Y647</f>
        <v>75970</v>
      </c>
      <c r="U647" s="283" t="s">
        <v>80</v>
      </c>
      <c r="V647" s="281">
        <v>64574.5</v>
      </c>
      <c r="W647" s="281" t="s">
        <v>80</v>
      </c>
      <c r="X647" s="281" t="s">
        <v>80</v>
      </c>
      <c r="Y647" s="281">
        <v>11395.5</v>
      </c>
      <c r="Z647" s="281" t="s">
        <v>80</v>
      </c>
      <c r="AA647" s="281" t="s">
        <v>80</v>
      </c>
      <c r="AB647" s="281">
        <v>6159.73</v>
      </c>
      <c r="AC647" s="273" t="s">
        <v>81</v>
      </c>
      <c r="AD647" s="296" t="s">
        <v>80</v>
      </c>
      <c r="AE647" s="296">
        <f>V647+Y647</f>
        <v>75970</v>
      </c>
      <c r="AF647" s="273" t="s">
        <v>80</v>
      </c>
      <c r="AG647" s="273" t="s">
        <v>34</v>
      </c>
      <c r="AH647" s="273" t="s">
        <v>308</v>
      </c>
      <c r="AI647" s="273" t="s">
        <v>309</v>
      </c>
      <c r="AJ647" s="273"/>
    </row>
    <row r="648" spans="2:36" ht="55.2" x14ac:dyDescent="0.3">
      <c r="B648" s="272"/>
      <c r="C648" s="272"/>
      <c r="D648" s="272"/>
      <c r="E648" s="269"/>
      <c r="F648" s="269"/>
      <c r="G648" s="269"/>
      <c r="H648" s="272"/>
      <c r="I648" s="272"/>
      <c r="J648" s="11" t="s">
        <v>168</v>
      </c>
      <c r="K648" s="7" t="s">
        <v>169</v>
      </c>
      <c r="L648" s="7" t="s">
        <v>106</v>
      </c>
      <c r="M648" s="7">
        <v>1</v>
      </c>
      <c r="N648" s="273"/>
      <c r="O648" s="272"/>
      <c r="P648" s="272"/>
      <c r="Q648" s="272"/>
      <c r="R648" s="297"/>
      <c r="S648" s="297"/>
      <c r="T648" s="283"/>
      <c r="U648" s="283"/>
      <c r="V648" s="281"/>
      <c r="W648" s="281"/>
      <c r="X648" s="281"/>
      <c r="Y648" s="281"/>
      <c r="Z648" s="281"/>
      <c r="AA648" s="281"/>
      <c r="AB648" s="281"/>
      <c r="AC648" s="273"/>
      <c r="AD648" s="296"/>
      <c r="AE648" s="296"/>
      <c r="AF648" s="272"/>
      <c r="AG648" s="273"/>
      <c r="AH648" s="273"/>
      <c r="AI648" s="273"/>
      <c r="AJ648" s="272"/>
    </row>
    <row r="649" spans="2:36" ht="41.4" x14ac:dyDescent="0.3">
      <c r="B649" s="272"/>
      <c r="C649" s="272"/>
      <c r="D649" s="272"/>
      <c r="E649" s="269"/>
      <c r="F649" s="269"/>
      <c r="G649" s="269"/>
      <c r="H649" s="272"/>
      <c r="I649" s="272"/>
      <c r="J649" s="11" t="s">
        <v>264</v>
      </c>
      <c r="K649" s="7" t="s">
        <v>170</v>
      </c>
      <c r="L649" s="7" t="s">
        <v>171</v>
      </c>
      <c r="M649" s="7">
        <v>1</v>
      </c>
      <c r="N649" s="273"/>
      <c r="O649" s="272"/>
      <c r="P649" s="272"/>
      <c r="Q649" s="272"/>
      <c r="R649" s="297"/>
      <c r="S649" s="297"/>
      <c r="T649" s="283"/>
      <c r="U649" s="283"/>
      <c r="V649" s="281"/>
      <c r="W649" s="281"/>
      <c r="X649" s="281"/>
      <c r="Y649" s="281"/>
      <c r="Z649" s="281"/>
      <c r="AA649" s="281"/>
      <c r="AB649" s="281"/>
      <c r="AC649" s="273"/>
      <c r="AD649" s="296"/>
      <c r="AE649" s="296"/>
      <c r="AF649" s="272"/>
      <c r="AG649" s="273"/>
      <c r="AH649" s="273"/>
      <c r="AI649" s="273"/>
      <c r="AJ649" s="272"/>
    </row>
    <row r="650" spans="2:36" ht="42" customHeight="1" x14ac:dyDescent="0.3">
      <c r="B650" s="272"/>
      <c r="C650" s="272"/>
      <c r="D650" s="272"/>
      <c r="E650" s="269"/>
      <c r="F650" s="269"/>
      <c r="G650" s="269"/>
      <c r="H650" s="272"/>
      <c r="I650" s="272"/>
      <c r="J650" s="11" t="s">
        <v>172</v>
      </c>
      <c r="K650" s="7" t="s">
        <v>173</v>
      </c>
      <c r="L650" s="7" t="s">
        <v>171</v>
      </c>
      <c r="M650" s="7">
        <v>1</v>
      </c>
      <c r="N650" s="273"/>
      <c r="O650" s="272"/>
      <c r="P650" s="272"/>
      <c r="Q650" s="272"/>
      <c r="R650" s="297"/>
      <c r="S650" s="297"/>
      <c r="T650" s="283"/>
      <c r="U650" s="283"/>
      <c r="V650" s="281"/>
      <c r="W650" s="281"/>
      <c r="X650" s="281"/>
      <c r="Y650" s="281"/>
      <c r="Z650" s="281"/>
      <c r="AA650" s="281"/>
      <c r="AB650" s="281"/>
      <c r="AC650" s="273"/>
      <c r="AD650" s="296"/>
      <c r="AE650" s="296"/>
      <c r="AF650" s="272"/>
      <c r="AG650" s="273"/>
      <c r="AH650" s="273"/>
      <c r="AI650" s="273"/>
      <c r="AJ650" s="272"/>
    </row>
    <row r="651" spans="2:36" s="38" customFormat="1" ht="124.5" customHeight="1" x14ac:dyDescent="0.3">
      <c r="B651" s="272" t="s">
        <v>677</v>
      </c>
      <c r="C651" s="223" t="s">
        <v>514</v>
      </c>
      <c r="D651" s="223" t="s">
        <v>158</v>
      </c>
      <c r="E651" s="247" t="s">
        <v>68</v>
      </c>
      <c r="F651" s="278" t="s">
        <v>186</v>
      </c>
      <c r="G651" s="247" t="s">
        <v>202</v>
      </c>
      <c r="H651" s="279" t="s">
        <v>71</v>
      </c>
      <c r="I651" s="279" t="s">
        <v>80</v>
      </c>
      <c r="J651" s="11" t="s">
        <v>179</v>
      </c>
      <c r="K651" s="7" t="s">
        <v>180</v>
      </c>
      <c r="L651" s="7" t="s">
        <v>106</v>
      </c>
      <c r="M651" s="71">
        <v>25</v>
      </c>
      <c r="N651" s="280" t="s">
        <v>160</v>
      </c>
      <c r="O651" s="223" t="s">
        <v>513</v>
      </c>
      <c r="P651" s="223" t="s">
        <v>76</v>
      </c>
      <c r="Q651" s="223" t="s">
        <v>77</v>
      </c>
      <c r="R651" s="250" t="s">
        <v>78</v>
      </c>
      <c r="S651" s="250" t="s">
        <v>161</v>
      </c>
      <c r="T651" s="253">
        <f>V651+Y651</f>
        <v>267500</v>
      </c>
      <c r="U651" s="253" t="s">
        <v>80</v>
      </c>
      <c r="V651" s="256">
        <v>227375</v>
      </c>
      <c r="W651" s="256" t="s">
        <v>135</v>
      </c>
      <c r="X651" s="256" t="s">
        <v>135</v>
      </c>
      <c r="Y651" s="256">
        <v>40125</v>
      </c>
      <c r="Z651" s="256" t="s">
        <v>135</v>
      </c>
      <c r="AA651" s="256" t="s">
        <v>80</v>
      </c>
      <c r="AB651" s="256">
        <v>120180.15</v>
      </c>
      <c r="AC651" s="229" t="s">
        <v>204</v>
      </c>
      <c r="AD651" s="259" t="s">
        <v>80</v>
      </c>
      <c r="AE651" s="259">
        <f>V651+Y651</f>
        <v>267500</v>
      </c>
      <c r="AF651" s="229" t="s">
        <v>80</v>
      </c>
      <c r="AG651" s="229" t="s">
        <v>34</v>
      </c>
      <c r="AH651" s="301" t="s">
        <v>212</v>
      </c>
      <c r="AI651" s="301" t="s">
        <v>213</v>
      </c>
      <c r="AJ651" s="229"/>
    </row>
    <row r="652" spans="2:36" s="38" customFormat="1" ht="64.2" customHeight="1" x14ac:dyDescent="0.3">
      <c r="B652" s="272"/>
      <c r="C652" s="224"/>
      <c r="D652" s="224"/>
      <c r="E652" s="248"/>
      <c r="F652" s="248"/>
      <c r="G652" s="248"/>
      <c r="H652" s="224"/>
      <c r="I652" s="224"/>
      <c r="J652" s="11" t="s">
        <v>163</v>
      </c>
      <c r="K652" s="7" t="s">
        <v>164</v>
      </c>
      <c r="L652" s="7" t="s">
        <v>106</v>
      </c>
      <c r="M652" s="7">
        <v>4</v>
      </c>
      <c r="N652" s="230"/>
      <c r="O652" s="224"/>
      <c r="P652" s="224"/>
      <c r="Q652" s="224"/>
      <c r="R652" s="251"/>
      <c r="S652" s="251"/>
      <c r="T652" s="254"/>
      <c r="U652" s="254"/>
      <c r="V652" s="257"/>
      <c r="W652" s="257"/>
      <c r="X652" s="257"/>
      <c r="Y652" s="257"/>
      <c r="Z652" s="257"/>
      <c r="AA652" s="257"/>
      <c r="AB652" s="257"/>
      <c r="AC652" s="230"/>
      <c r="AD652" s="260"/>
      <c r="AE652" s="260"/>
      <c r="AF652" s="224"/>
      <c r="AG652" s="230"/>
      <c r="AH652" s="301"/>
      <c r="AI652" s="301"/>
      <c r="AJ652" s="224"/>
    </row>
    <row r="653" spans="2:36" s="38" customFormat="1" ht="100.2" customHeight="1" x14ac:dyDescent="0.3">
      <c r="B653" s="272"/>
      <c r="C653" s="225"/>
      <c r="D653" s="225"/>
      <c r="E653" s="249"/>
      <c r="F653" s="249"/>
      <c r="G653" s="249"/>
      <c r="H653" s="225"/>
      <c r="I653" s="225"/>
      <c r="J653" s="11" t="s">
        <v>179</v>
      </c>
      <c r="K653" s="7" t="s">
        <v>180</v>
      </c>
      <c r="L653" s="7" t="s">
        <v>106</v>
      </c>
      <c r="M653" s="71">
        <v>125</v>
      </c>
      <c r="N653" s="231"/>
      <c r="O653" s="225"/>
      <c r="P653" s="225"/>
      <c r="Q653" s="225"/>
      <c r="R653" s="252"/>
      <c r="S653" s="252"/>
      <c r="T653" s="255"/>
      <c r="U653" s="255"/>
      <c r="V653" s="258"/>
      <c r="W653" s="258"/>
      <c r="X653" s="258"/>
      <c r="Y653" s="258"/>
      <c r="Z653" s="258"/>
      <c r="AA653" s="258"/>
      <c r="AB653" s="258"/>
      <c r="AC653" s="231"/>
      <c r="AD653" s="261"/>
      <c r="AE653" s="261"/>
      <c r="AF653" s="225"/>
      <c r="AG653" s="231"/>
      <c r="AH653" s="301"/>
      <c r="AI653" s="301"/>
      <c r="AJ653" s="225"/>
    </row>
    <row r="654" spans="2:36" s="38" customFormat="1" ht="132" customHeight="1" x14ac:dyDescent="0.3">
      <c r="B654" s="272" t="s">
        <v>678</v>
      </c>
      <c r="C654" s="272" t="s">
        <v>515</v>
      </c>
      <c r="D654" s="272" t="s">
        <v>158</v>
      </c>
      <c r="E654" s="269" t="s">
        <v>68</v>
      </c>
      <c r="F654" s="269" t="s">
        <v>186</v>
      </c>
      <c r="G654" s="269" t="s">
        <v>202</v>
      </c>
      <c r="H654" s="272" t="s">
        <v>71</v>
      </c>
      <c r="I654" s="272" t="s">
        <v>80</v>
      </c>
      <c r="J654" s="11" t="s">
        <v>263</v>
      </c>
      <c r="K654" s="7" t="s">
        <v>159</v>
      </c>
      <c r="L654" s="7" t="s">
        <v>116</v>
      </c>
      <c r="M654" s="7">
        <v>40</v>
      </c>
      <c r="N654" s="273" t="s">
        <v>160</v>
      </c>
      <c r="O654" s="267" t="s">
        <v>513</v>
      </c>
      <c r="P654" s="272" t="s">
        <v>76</v>
      </c>
      <c r="Q654" s="272" t="s">
        <v>77</v>
      </c>
      <c r="R654" s="297" t="s">
        <v>78</v>
      </c>
      <c r="S654" s="297" t="s">
        <v>161</v>
      </c>
      <c r="T654" s="283">
        <f>V654+Y654</f>
        <v>171200</v>
      </c>
      <c r="U654" s="283" t="s">
        <v>80</v>
      </c>
      <c r="V654" s="256">
        <v>145520</v>
      </c>
      <c r="W654" s="281" t="s">
        <v>135</v>
      </c>
      <c r="X654" s="281" t="s">
        <v>135</v>
      </c>
      <c r="Y654" s="281">
        <v>25680</v>
      </c>
      <c r="Z654" s="281" t="s">
        <v>135</v>
      </c>
      <c r="AA654" s="281" t="s">
        <v>135</v>
      </c>
      <c r="AB654" s="281">
        <v>76916</v>
      </c>
      <c r="AC654" s="273" t="s">
        <v>204</v>
      </c>
      <c r="AD654" s="296" t="s">
        <v>80</v>
      </c>
      <c r="AE654" s="296">
        <f>V654+Y654</f>
        <v>171200</v>
      </c>
      <c r="AF654" s="273" t="s">
        <v>80</v>
      </c>
      <c r="AG654" s="273" t="s">
        <v>34</v>
      </c>
      <c r="AH654" s="301" t="s">
        <v>212</v>
      </c>
      <c r="AI654" s="301" t="s">
        <v>213</v>
      </c>
      <c r="AJ654" s="273"/>
    </row>
    <row r="655" spans="2:36" s="38" customFormat="1" ht="86.1" customHeight="1" x14ac:dyDescent="0.3">
      <c r="B655" s="272"/>
      <c r="C655" s="272"/>
      <c r="D655" s="272"/>
      <c r="E655" s="269"/>
      <c r="F655" s="269"/>
      <c r="G655" s="269"/>
      <c r="H655" s="272"/>
      <c r="I655" s="272"/>
      <c r="J655" s="11" t="s">
        <v>163</v>
      </c>
      <c r="K655" s="7" t="s">
        <v>164</v>
      </c>
      <c r="L655" s="7" t="s">
        <v>106</v>
      </c>
      <c r="M655" s="7">
        <v>3</v>
      </c>
      <c r="N655" s="273"/>
      <c r="O655" s="267"/>
      <c r="P655" s="272"/>
      <c r="Q655" s="272"/>
      <c r="R655" s="297"/>
      <c r="S655" s="297"/>
      <c r="T655" s="283"/>
      <c r="U655" s="283"/>
      <c r="V655" s="257"/>
      <c r="W655" s="281"/>
      <c r="X655" s="281"/>
      <c r="Y655" s="281"/>
      <c r="Z655" s="281"/>
      <c r="AA655" s="281"/>
      <c r="AB655" s="281"/>
      <c r="AC655" s="273"/>
      <c r="AD655" s="296"/>
      <c r="AE655" s="296"/>
      <c r="AF655" s="272"/>
      <c r="AG655" s="273"/>
      <c r="AH655" s="301"/>
      <c r="AI655" s="301"/>
      <c r="AJ655" s="272"/>
    </row>
    <row r="656" spans="2:36" s="38" customFormat="1" ht="59.1" customHeight="1" x14ac:dyDescent="0.3">
      <c r="B656" s="272"/>
      <c r="C656" s="272"/>
      <c r="D656" s="272"/>
      <c r="E656" s="269"/>
      <c r="F656" s="269"/>
      <c r="G656" s="269"/>
      <c r="H656" s="272"/>
      <c r="I656" s="272"/>
      <c r="J656" s="11" t="s">
        <v>179</v>
      </c>
      <c r="K656" s="7" t="s">
        <v>180</v>
      </c>
      <c r="L656" s="7" t="s">
        <v>106</v>
      </c>
      <c r="M656" s="71">
        <v>80</v>
      </c>
      <c r="N656" s="273"/>
      <c r="O656" s="267"/>
      <c r="P656" s="272"/>
      <c r="Q656" s="272"/>
      <c r="R656" s="297"/>
      <c r="S656" s="297"/>
      <c r="T656" s="283"/>
      <c r="U656" s="283"/>
      <c r="V656" s="258"/>
      <c r="W656" s="281"/>
      <c r="X656" s="281"/>
      <c r="Y656" s="281"/>
      <c r="Z656" s="281"/>
      <c r="AA656" s="281"/>
      <c r="AB656" s="281"/>
      <c r="AC656" s="273"/>
      <c r="AD656" s="296"/>
      <c r="AE656" s="296"/>
      <c r="AF656" s="272"/>
      <c r="AG656" s="273"/>
      <c r="AH656" s="301"/>
      <c r="AI656" s="301"/>
      <c r="AJ656" s="272"/>
    </row>
    <row r="657" spans="2:36" s="38" customFormat="1" ht="132" customHeight="1" x14ac:dyDescent="0.3">
      <c r="B657" s="300" t="s">
        <v>1137</v>
      </c>
      <c r="C657" s="300" t="s">
        <v>516</v>
      </c>
      <c r="D657" s="300" t="s">
        <v>158</v>
      </c>
      <c r="E657" s="317" t="s">
        <v>68</v>
      </c>
      <c r="F657" s="317" t="s">
        <v>186</v>
      </c>
      <c r="G657" s="317" t="s">
        <v>202</v>
      </c>
      <c r="H657" s="300" t="s">
        <v>71</v>
      </c>
      <c r="I657" s="300" t="s">
        <v>80</v>
      </c>
      <c r="J657" s="20" t="s">
        <v>263</v>
      </c>
      <c r="K657" s="27" t="s">
        <v>159</v>
      </c>
      <c r="L657" s="27" t="s">
        <v>116</v>
      </c>
      <c r="M657" s="27">
        <v>40</v>
      </c>
      <c r="N657" s="282" t="s">
        <v>160</v>
      </c>
      <c r="O657" s="316" t="s">
        <v>513</v>
      </c>
      <c r="P657" s="300" t="s">
        <v>76</v>
      </c>
      <c r="Q657" s="300" t="s">
        <v>77</v>
      </c>
      <c r="R657" s="337" t="s">
        <v>78</v>
      </c>
      <c r="S657" s="337" t="s">
        <v>161</v>
      </c>
      <c r="T657" s="361">
        <f>V657+Y657</f>
        <v>64200</v>
      </c>
      <c r="U657" s="361" t="s">
        <v>80</v>
      </c>
      <c r="V657" s="379">
        <v>54570</v>
      </c>
      <c r="W657" s="365" t="s">
        <v>135</v>
      </c>
      <c r="X657" s="365" t="s">
        <v>135</v>
      </c>
      <c r="Y657" s="365">
        <v>9630</v>
      </c>
      <c r="Z657" s="365" t="s">
        <v>135</v>
      </c>
      <c r="AA657" s="365" t="s">
        <v>135</v>
      </c>
      <c r="AB657" s="365">
        <v>28843.5</v>
      </c>
      <c r="AC657" s="282" t="s">
        <v>204</v>
      </c>
      <c r="AD657" s="319" t="s">
        <v>80</v>
      </c>
      <c r="AE657" s="319">
        <f>V657+Y657</f>
        <v>64200</v>
      </c>
      <c r="AF657" s="282" t="s">
        <v>80</v>
      </c>
      <c r="AG657" s="282" t="s">
        <v>34</v>
      </c>
      <c r="AH657" s="359" t="s">
        <v>231</v>
      </c>
      <c r="AI657" s="359" t="s">
        <v>215</v>
      </c>
      <c r="AJ657" s="282"/>
    </row>
    <row r="658" spans="2:36" s="38" customFormat="1" ht="86.1" customHeight="1" x14ac:dyDescent="0.3">
      <c r="B658" s="300"/>
      <c r="C658" s="300"/>
      <c r="D658" s="300"/>
      <c r="E658" s="317"/>
      <c r="F658" s="317"/>
      <c r="G658" s="317"/>
      <c r="H658" s="300"/>
      <c r="I658" s="300"/>
      <c r="J658" s="20" t="s">
        <v>163</v>
      </c>
      <c r="K658" s="27" t="s">
        <v>164</v>
      </c>
      <c r="L658" s="27" t="s">
        <v>106</v>
      </c>
      <c r="M658" s="27">
        <v>1</v>
      </c>
      <c r="N658" s="282"/>
      <c r="O658" s="316"/>
      <c r="P658" s="300"/>
      <c r="Q658" s="300"/>
      <c r="R658" s="337"/>
      <c r="S658" s="337"/>
      <c r="T658" s="361"/>
      <c r="U658" s="361"/>
      <c r="V658" s="381"/>
      <c r="W658" s="365"/>
      <c r="X658" s="365"/>
      <c r="Y658" s="365"/>
      <c r="Z658" s="365"/>
      <c r="AA658" s="365"/>
      <c r="AB658" s="365"/>
      <c r="AC658" s="282"/>
      <c r="AD658" s="319"/>
      <c r="AE658" s="319"/>
      <c r="AF658" s="300"/>
      <c r="AG658" s="282"/>
      <c r="AH658" s="359"/>
      <c r="AI658" s="359"/>
      <c r="AJ658" s="300"/>
    </row>
    <row r="659" spans="2:36" s="38" customFormat="1" ht="59.1" customHeight="1" x14ac:dyDescent="0.3">
      <c r="B659" s="300"/>
      <c r="C659" s="300"/>
      <c r="D659" s="300"/>
      <c r="E659" s="317"/>
      <c r="F659" s="317"/>
      <c r="G659" s="317"/>
      <c r="H659" s="300"/>
      <c r="I659" s="300"/>
      <c r="J659" s="20" t="s">
        <v>179</v>
      </c>
      <c r="K659" s="27" t="s">
        <v>180</v>
      </c>
      <c r="L659" s="27" t="s">
        <v>106</v>
      </c>
      <c r="M659" s="69">
        <v>30</v>
      </c>
      <c r="N659" s="282"/>
      <c r="O659" s="316"/>
      <c r="P659" s="300"/>
      <c r="Q659" s="300"/>
      <c r="R659" s="337"/>
      <c r="S659" s="337"/>
      <c r="T659" s="361"/>
      <c r="U659" s="361"/>
      <c r="V659" s="382"/>
      <c r="W659" s="365"/>
      <c r="X659" s="365"/>
      <c r="Y659" s="365"/>
      <c r="Z659" s="365"/>
      <c r="AA659" s="365"/>
      <c r="AB659" s="365"/>
      <c r="AC659" s="282"/>
      <c r="AD659" s="319"/>
      <c r="AE659" s="319"/>
      <c r="AF659" s="300"/>
      <c r="AG659" s="282"/>
      <c r="AH659" s="359"/>
      <c r="AI659" s="359"/>
      <c r="AJ659" s="300"/>
    </row>
    <row r="660" spans="2:36" s="38" customFormat="1" ht="132" customHeight="1" x14ac:dyDescent="0.3">
      <c r="B660" s="300" t="s">
        <v>1138</v>
      </c>
      <c r="C660" s="300" t="s">
        <v>517</v>
      </c>
      <c r="D660" s="300" t="s">
        <v>158</v>
      </c>
      <c r="E660" s="317" t="s">
        <v>68</v>
      </c>
      <c r="F660" s="317" t="s">
        <v>186</v>
      </c>
      <c r="G660" s="317" t="s">
        <v>202</v>
      </c>
      <c r="H660" s="300" t="s">
        <v>71</v>
      </c>
      <c r="I660" s="300" t="s">
        <v>80</v>
      </c>
      <c r="J660" s="20" t="s">
        <v>263</v>
      </c>
      <c r="K660" s="27" t="s">
        <v>159</v>
      </c>
      <c r="L660" s="27" t="s">
        <v>116</v>
      </c>
      <c r="M660" s="27">
        <v>40</v>
      </c>
      <c r="N660" s="282" t="s">
        <v>160</v>
      </c>
      <c r="O660" s="316" t="s">
        <v>513</v>
      </c>
      <c r="P660" s="300" t="s">
        <v>76</v>
      </c>
      <c r="Q660" s="300" t="s">
        <v>77</v>
      </c>
      <c r="R660" s="337" t="s">
        <v>78</v>
      </c>
      <c r="S660" s="337" t="s">
        <v>161</v>
      </c>
      <c r="T660" s="361">
        <f>V660+Y660</f>
        <v>214000</v>
      </c>
      <c r="U660" s="361" t="s">
        <v>80</v>
      </c>
      <c r="V660" s="365">
        <v>181900</v>
      </c>
      <c r="W660" s="365" t="s">
        <v>135</v>
      </c>
      <c r="X660" s="365" t="s">
        <v>135</v>
      </c>
      <c r="Y660" s="365">
        <v>32100</v>
      </c>
      <c r="Z660" s="365" t="s">
        <v>135</v>
      </c>
      <c r="AA660" s="365" t="s">
        <v>135</v>
      </c>
      <c r="AB660" s="365">
        <v>96145</v>
      </c>
      <c r="AC660" s="282" t="s">
        <v>204</v>
      </c>
      <c r="AD660" s="319" t="s">
        <v>80</v>
      </c>
      <c r="AE660" s="319">
        <f>V660+Y660</f>
        <v>214000</v>
      </c>
      <c r="AF660" s="282" t="s">
        <v>80</v>
      </c>
      <c r="AG660" s="282" t="s">
        <v>34</v>
      </c>
      <c r="AH660" s="359" t="s">
        <v>216</v>
      </c>
      <c r="AI660" s="359" t="s">
        <v>234</v>
      </c>
      <c r="AJ660" s="282"/>
    </row>
    <row r="661" spans="2:36" s="38" customFormat="1" ht="86.1" customHeight="1" x14ac:dyDescent="0.3">
      <c r="B661" s="300"/>
      <c r="C661" s="300"/>
      <c r="D661" s="300"/>
      <c r="E661" s="317"/>
      <c r="F661" s="317"/>
      <c r="G661" s="317"/>
      <c r="H661" s="300"/>
      <c r="I661" s="300"/>
      <c r="J661" s="20" t="s">
        <v>163</v>
      </c>
      <c r="K661" s="27" t="s">
        <v>164</v>
      </c>
      <c r="L661" s="27" t="s">
        <v>106</v>
      </c>
      <c r="M661" s="27">
        <v>3</v>
      </c>
      <c r="N661" s="282"/>
      <c r="O661" s="316"/>
      <c r="P661" s="300"/>
      <c r="Q661" s="300"/>
      <c r="R661" s="337"/>
      <c r="S661" s="337"/>
      <c r="T661" s="361"/>
      <c r="U661" s="361"/>
      <c r="V661" s="365"/>
      <c r="W661" s="365"/>
      <c r="X661" s="365"/>
      <c r="Y661" s="365"/>
      <c r="Z661" s="365"/>
      <c r="AA661" s="365"/>
      <c r="AB661" s="365"/>
      <c r="AC661" s="282"/>
      <c r="AD661" s="319"/>
      <c r="AE661" s="319"/>
      <c r="AF661" s="300"/>
      <c r="AG661" s="282"/>
      <c r="AH661" s="359"/>
      <c r="AI661" s="359"/>
      <c r="AJ661" s="300"/>
    </row>
    <row r="662" spans="2:36" s="38" customFormat="1" ht="59.1" customHeight="1" x14ac:dyDescent="0.3">
      <c r="B662" s="300"/>
      <c r="C662" s="300"/>
      <c r="D662" s="300"/>
      <c r="E662" s="317"/>
      <c r="F662" s="317"/>
      <c r="G662" s="317"/>
      <c r="H662" s="300"/>
      <c r="I662" s="300"/>
      <c r="J662" s="20" t="s">
        <v>179</v>
      </c>
      <c r="K662" s="27" t="s">
        <v>180</v>
      </c>
      <c r="L662" s="27" t="s">
        <v>106</v>
      </c>
      <c r="M662" s="69">
        <v>100</v>
      </c>
      <c r="N662" s="282"/>
      <c r="O662" s="316"/>
      <c r="P662" s="300"/>
      <c r="Q662" s="300"/>
      <c r="R662" s="337"/>
      <c r="S662" s="337"/>
      <c r="T662" s="361"/>
      <c r="U662" s="361"/>
      <c r="V662" s="365"/>
      <c r="W662" s="365"/>
      <c r="X662" s="365"/>
      <c r="Y662" s="365"/>
      <c r="Z662" s="365"/>
      <c r="AA662" s="365"/>
      <c r="AB662" s="365"/>
      <c r="AC662" s="282"/>
      <c r="AD662" s="319"/>
      <c r="AE662" s="319"/>
      <c r="AF662" s="300"/>
      <c r="AG662" s="282"/>
      <c r="AH662" s="359"/>
      <c r="AI662" s="359"/>
      <c r="AJ662" s="300"/>
    </row>
    <row r="663" spans="2:36" s="38" customFormat="1" ht="112.5" customHeight="1" x14ac:dyDescent="0.3">
      <c r="B663" s="300" t="s">
        <v>1139</v>
      </c>
      <c r="C663" s="300" t="s">
        <v>518</v>
      </c>
      <c r="D663" s="300" t="s">
        <v>158</v>
      </c>
      <c r="E663" s="317" t="s">
        <v>68</v>
      </c>
      <c r="F663" s="317" t="s">
        <v>186</v>
      </c>
      <c r="G663" s="317" t="s">
        <v>202</v>
      </c>
      <c r="H663" s="300" t="s">
        <v>71</v>
      </c>
      <c r="I663" s="300" t="s">
        <v>80</v>
      </c>
      <c r="J663" s="20" t="s">
        <v>263</v>
      </c>
      <c r="K663" s="27" t="s">
        <v>159</v>
      </c>
      <c r="L663" s="27" t="s">
        <v>116</v>
      </c>
      <c r="M663" s="27">
        <v>40</v>
      </c>
      <c r="N663" s="282" t="s">
        <v>160</v>
      </c>
      <c r="O663" s="316" t="s">
        <v>513</v>
      </c>
      <c r="P663" s="300" t="s">
        <v>76</v>
      </c>
      <c r="Q663" s="300" t="s">
        <v>77</v>
      </c>
      <c r="R663" s="337" t="s">
        <v>78</v>
      </c>
      <c r="S663" s="337" t="s">
        <v>161</v>
      </c>
      <c r="T663" s="361">
        <f>V663+Y663</f>
        <v>32100</v>
      </c>
      <c r="U663" s="361" t="s">
        <v>80</v>
      </c>
      <c r="V663" s="365">
        <v>27285</v>
      </c>
      <c r="W663" s="365" t="s">
        <v>135</v>
      </c>
      <c r="X663" s="365" t="s">
        <v>135</v>
      </c>
      <c r="Y663" s="365">
        <v>4815</v>
      </c>
      <c r="Z663" s="365" t="s">
        <v>135</v>
      </c>
      <c r="AA663" s="365" t="s">
        <v>135</v>
      </c>
      <c r="AB663" s="365">
        <v>4815</v>
      </c>
      <c r="AC663" s="282" t="s">
        <v>204</v>
      </c>
      <c r="AD663" s="319" t="s">
        <v>80</v>
      </c>
      <c r="AE663" s="319">
        <f>V663+Y663</f>
        <v>32100</v>
      </c>
      <c r="AF663" s="282" t="s">
        <v>80</v>
      </c>
      <c r="AG663" s="282" t="s">
        <v>34</v>
      </c>
      <c r="AH663" s="359" t="s">
        <v>234</v>
      </c>
      <c r="AI663" s="359" t="s">
        <v>350</v>
      </c>
      <c r="AJ663" s="282"/>
    </row>
    <row r="664" spans="2:36" s="38" customFormat="1" ht="86.1" customHeight="1" x14ac:dyDescent="0.3">
      <c r="B664" s="300"/>
      <c r="C664" s="300"/>
      <c r="D664" s="300"/>
      <c r="E664" s="317"/>
      <c r="F664" s="317"/>
      <c r="G664" s="317"/>
      <c r="H664" s="300"/>
      <c r="I664" s="300"/>
      <c r="J664" s="20" t="s">
        <v>163</v>
      </c>
      <c r="K664" s="27" t="s">
        <v>164</v>
      </c>
      <c r="L664" s="27" t="s">
        <v>106</v>
      </c>
      <c r="M664" s="27">
        <v>1</v>
      </c>
      <c r="N664" s="282"/>
      <c r="O664" s="316"/>
      <c r="P664" s="300"/>
      <c r="Q664" s="300"/>
      <c r="R664" s="337"/>
      <c r="S664" s="337"/>
      <c r="T664" s="361"/>
      <c r="U664" s="361"/>
      <c r="V664" s="365"/>
      <c r="W664" s="365"/>
      <c r="X664" s="365"/>
      <c r="Y664" s="365"/>
      <c r="Z664" s="365"/>
      <c r="AA664" s="365"/>
      <c r="AB664" s="365"/>
      <c r="AC664" s="282"/>
      <c r="AD664" s="319"/>
      <c r="AE664" s="319"/>
      <c r="AF664" s="300"/>
      <c r="AG664" s="282"/>
      <c r="AH664" s="359"/>
      <c r="AI664" s="359"/>
      <c r="AJ664" s="300"/>
    </row>
    <row r="665" spans="2:36" s="38" customFormat="1" ht="59.1" customHeight="1" x14ac:dyDescent="0.3">
      <c r="B665" s="300"/>
      <c r="C665" s="300"/>
      <c r="D665" s="300"/>
      <c r="E665" s="317"/>
      <c r="F665" s="317"/>
      <c r="G665" s="317"/>
      <c r="H665" s="300"/>
      <c r="I665" s="300"/>
      <c r="J665" s="20" t="s">
        <v>179</v>
      </c>
      <c r="K665" s="27" t="s">
        <v>180</v>
      </c>
      <c r="L665" s="27" t="s">
        <v>106</v>
      </c>
      <c r="M665" s="69">
        <v>15</v>
      </c>
      <c r="N665" s="282"/>
      <c r="O665" s="316"/>
      <c r="P665" s="300"/>
      <c r="Q665" s="300"/>
      <c r="R665" s="337"/>
      <c r="S665" s="337"/>
      <c r="T665" s="361"/>
      <c r="U665" s="361"/>
      <c r="V665" s="365"/>
      <c r="W665" s="365"/>
      <c r="X665" s="365"/>
      <c r="Y665" s="365"/>
      <c r="Z665" s="365"/>
      <c r="AA665" s="365"/>
      <c r="AB665" s="365"/>
      <c r="AC665" s="282"/>
      <c r="AD665" s="319"/>
      <c r="AE665" s="319"/>
      <c r="AF665" s="300"/>
      <c r="AG665" s="282"/>
      <c r="AH665" s="359"/>
      <c r="AI665" s="359"/>
      <c r="AJ665" s="300"/>
    </row>
    <row r="666" spans="2:36" s="38" customFormat="1" ht="96.6" x14ac:dyDescent="0.3">
      <c r="B666" s="272" t="s">
        <v>679</v>
      </c>
      <c r="C666" s="272" t="s">
        <v>519</v>
      </c>
      <c r="D666" s="272" t="s">
        <v>158</v>
      </c>
      <c r="E666" s="269" t="s">
        <v>68</v>
      </c>
      <c r="F666" s="269" t="s">
        <v>186</v>
      </c>
      <c r="G666" s="269" t="s">
        <v>202</v>
      </c>
      <c r="H666" s="272" t="s">
        <v>71</v>
      </c>
      <c r="I666" s="272" t="s">
        <v>80</v>
      </c>
      <c r="J666" s="11" t="s">
        <v>263</v>
      </c>
      <c r="K666" s="7" t="s">
        <v>159</v>
      </c>
      <c r="L666" s="7" t="s">
        <v>116</v>
      </c>
      <c r="M666" s="7">
        <v>40</v>
      </c>
      <c r="N666" s="273" t="s">
        <v>160</v>
      </c>
      <c r="O666" s="267" t="s">
        <v>513</v>
      </c>
      <c r="P666" s="272" t="s">
        <v>76</v>
      </c>
      <c r="Q666" s="272" t="s">
        <v>77</v>
      </c>
      <c r="R666" s="297" t="s">
        <v>78</v>
      </c>
      <c r="S666" s="297" t="s">
        <v>161</v>
      </c>
      <c r="T666" s="283">
        <f>V666+Y666</f>
        <v>89880</v>
      </c>
      <c r="U666" s="283" t="s">
        <v>80</v>
      </c>
      <c r="V666" s="256">
        <v>76398</v>
      </c>
      <c r="W666" s="281" t="s">
        <v>135</v>
      </c>
      <c r="X666" s="281" t="s">
        <v>135</v>
      </c>
      <c r="Y666" s="281">
        <v>13482</v>
      </c>
      <c r="Z666" s="281" t="s">
        <v>135</v>
      </c>
      <c r="AA666" s="281" t="s">
        <v>135</v>
      </c>
      <c r="AB666" s="281">
        <v>40380.9</v>
      </c>
      <c r="AC666" s="273" t="s">
        <v>204</v>
      </c>
      <c r="AD666" s="296" t="s">
        <v>80</v>
      </c>
      <c r="AE666" s="296">
        <f>V666+Y666</f>
        <v>89880</v>
      </c>
      <c r="AF666" s="273" t="s">
        <v>80</v>
      </c>
      <c r="AG666" s="273" t="s">
        <v>34</v>
      </c>
      <c r="AH666" s="301" t="s">
        <v>288</v>
      </c>
      <c r="AI666" s="301" t="s">
        <v>464</v>
      </c>
      <c r="AJ666" s="273"/>
    </row>
    <row r="667" spans="2:36" s="38" customFormat="1" ht="86.1" customHeight="1" x14ac:dyDescent="0.3">
      <c r="B667" s="272"/>
      <c r="C667" s="272"/>
      <c r="D667" s="272"/>
      <c r="E667" s="269"/>
      <c r="F667" s="269"/>
      <c r="G667" s="269"/>
      <c r="H667" s="272"/>
      <c r="I667" s="272"/>
      <c r="J667" s="11" t="s">
        <v>163</v>
      </c>
      <c r="K667" s="7" t="s">
        <v>164</v>
      </c>
      <c r="L667" s="7" t="s">
        <v>106</v>
      </c>
      <c r="M667" s="7">
        <v>1</v>
      </c>
      <c r="N667" s="273"/>
      <c r="O667" s="267"/>
      <c r="P667" s="272"/>
      <c r="Q667" s="272"/>
      <c r="R667" s="297"/>
      <c r="S667" s="297"/>
      <c r="T667" s="283"/>
      <c r="U667" s="283"/>
      <c r="V667" s="257"/>
      <c r="W667" s="281"/>
      <c r="X667" s="281"/>
      <c r="Y667" s="281"/>
      <c r="Z667" s="281"/>
      <c r="AA667" s="281"/>
      <c r="AB667" s="281"/>
      <c r="AC667" s="273"/>
      <c r="AD667" s="296"/>
      <c r="AE667" s="296"/>
      <c r="AF667" s="272"/>
      <c r="AG667" s="273"/>
      <c r="AH667" s="301"/>
      <c r="AI667" s="301"/>
      <c r="AJ667" s="272"/>
    </row>
    <row r="668" spans="2:36" s="38" customFormat="1" ht="59.1" customHeight="1" x14ac:dyDescent="0.3">
      <c r="B668" s="272"/>
      <c r="C668" s="272"/>
      <c r="D668" s="272"/>
      <c r="E668" s="269"/>
      <c r="F668" s="269"/>
      <c r="G668" s="269"/>
      <c r="H668" s="272"/>
      <c r="I668" s="272"/>
      <c r="J668" s="11" t="s">
        <v>179</v>
      </c>
      <c r="K668" s="7" t="s">
        <v>180</v>
      </c>
      <c r="L668" s="7" t="s">
        <v>106</v>
      </c>
      <c r="M668" s="71">
        <v>7</v>
      </c>
      <c r="N668" s="273"/>
      <c r="O668" s="267"/>
      <c r="P668" s="272"/>
      <c r="Q668" s="272"/>
      <c r="R668" s="297"/>
      <c r="S668" s="297"/>
      <c r="T668" s="283"/>
      <c r="U668" s="283"/>
      <c r="V668" s="258"/>
      <c r="W668" s="281"/>
      <c r="X668" s="281"/>
      <c r="Y668" s="281"/>
      <c r="Z668" s="281"/>
      <c r="AA668" s="281"/>
      <c r="AB668" s="281"/>
      <c r="AC668" s="273"/>
      <c r="AD668" s="296"/>
      <c r="AE668" s="296"/>
      <c r="AF668" s="272"/>
      <c r="AG668" s="273"/>
      <c r="AH668" s="301"/>
      <c r="AI668" s="301"/>
      <c r="AJ668" s="272"/>
    </row>
    <row r="669" spans="2:36" ht="41.4" x14ac:dyDescent="0.3">
      <c r="B669" s="300" t="s">
        <v>1140</v>
      </c>
      <c r="C669" s="300" t="s">
        <v>520</v>
      </c>
      <c r="D669" s="300" t="s">
        <v>67</v>
      </c>
      <c r="E669" s="317" t="s">
        <v>68</v>
      </c>
      <c r="F669" s="317" t="s">
        <v>184</v>
      </c>
      <c r="G669" s="317" t="s">
        <v>70</v>
      </c>
      <c r="H669" s="300" t="s">
        <v>71</v>
      </c>
      <c r="I669" s="300" t="s">
        <v>80</v>
      </c>
      <c r="J669" s="20" t="s">
        <v>165</v>
      </c>
      <c r="K669" s="27" t="s">
        <v>166</v>
      </c>
      <c r="L669" s="27" t="s">
        <v>167</v>
      </c>
      <c r="M669" s="27">
        <v>2</v>
      </c>
      <c r="N669" s="282" t="s">
        <v>160</v>
      </c>
      <c r="O669" s="300" t="s">
        <v>513</v>
      </c>
      <c r="P669" s="300" t="s">
        <v>76</v>
      </c>
      <c r="Q669" s="300" t="s">
        <v>77</v>
      </c>
      <c r="R669" s="337" t="s">
        <v>78</v>
      </c>
      <c r="S669" s="337" t="s">
        <v>161</v>
      </c>
      <c r="T669" s="361">
        <f>V669+Y669</f>
        <v>151940</v>
      </c>
      <c r="U669" s="361" t="s">
        <v>80</v>
      </c>
      <c r="V669" s="365">
        <v>129149</v>
      </c>
      <c r="W669" s="365" t="s">
        <v>135</v>
      </c>
      <c r="X669" s="365" t="s">
        <v>135</v>
      </c>
      <c r="Y669" s="379">
        <v>22791</v>
      </c>
      <c r="Z669" s="365" t="s">
        <v>135</v>
      </c>
      <c r="AA669" s="365" t="s">
        <v>135</v>
      </c>
      <c r="AB669" s="379">
        <v>68262.899999999994</v>
      </c>
      <c r="AC669" s="282" t="s">
        <v>81</v>
      </c>
      <c r="AD669" s="319" t="s">
        <v>80</v>
      </c>
      <c r="AE669" s="319">
        <f>V669+Y669</f>
        <v>151940</v>
      </c>
      <c r="AF669" s="300" t="s">
        <v>80</v>
      </c>
      <c r="AG669" s="282" t="s">
        <v>34</v>
      </c>
      <c r="AH669" s="359" t="s">
        <v>306</v>
      </c>
      <c r="AI669" s="359" t="s">
        <v>308</v>
      </c>
      <c r="AJ669" s="300"/>
    </row>
    <row r="670" spans="2:36" ht="68.099999999999994" customHeight="1" x14ac:dyDescent="0.3">
      <c r="B670" s="300"/>
      <c r="C670" s="300"/>
      <c r="D670" s="300"/>
      <c r="E670" s="317"/>
      <c r="F670" s="317"/>
      <c r="G670" s="317"/>
      <c r="H670" s="300"/>
      <c r="I670" s="300"/>
      <c r="J670" s="20" t="s">
        <v>168</v>
      </c>
      <c r="K670" s="27" t="s">
        <v>169</v>
      </c>
      <c r="L670" s="27" t="s">
        <v>106</v>
      </c>
      <c r="M670" s="27">
        <v>2</v>
      </c>
      <c r="N670" s="282"/>
      <c r="O670" s="300"/>
      <c r="P670" s="300"/>
      <c r="Q670" s="300"/>
      <c r="R670" s="337"/>
      <c r="S670" s="337"/>
      <c r="T670" s="361"/>
      <c r="U670" s="361"/>
      <c r="V670" s="365"/>
      <c r="W670" s="365"/>
      <c r="X670" s="365"/>
      <c r="Y670" s="381"/>
      <c r="Z670" s="365"/>
      <c r="AA670" s="365"/>
      <c r="AB670" s="381"/>
      <c r="AC670" s="282"/>
      <c r="AD670" s="319"/>
      <c r="AE670" s="319"/>
      <c r="AF670" s="300"/>
      <c r="AG670" s="282"/>
      <c r="AH670" s="359"/>
      <c r="AI670" s="359"/>
      <c r="AJ670" s="300"/>
    </row>
    <row r="671" spans="2:36" ht="51" customHeight="1" x14ac:dyDescent="0.3">
      <c r="B671" s="300"/>
      <c r="C671" s="300"/>
      <c r="D671" s="300"/>
      <c r="E671" s="317"/>
      <c r="F671" s="317"/>
      <c r="G671" s="317"/>
      <c r="H671" s="300"/>
      <c r="I671" s="300"/>
      <c r="J671" s="20" t="s">
        <v>264</v>
      </c>
      <c r="K671" s="27" t="s">
        <v>170</v>
      </c>
      <c r="L671" s="27" t="s">
        <v>171</v>
      </c>
      <c r="M671" s="27">
        <v>2</v>
      </c>
      <c r="N671" s="282"/>
      <c r="O671" s="300"/>
      <c r="P671" s="300"/>
      <c r="Q671" s="300"/>
      <c r="R671" s="337"/>
      <c r="S671" s="337"/>
      <c r="T671" s="361"/>
      <c r="U671" s="361"/>
      <c r="V671" s="365"/>
      <c r="W671" s="365"/>
      <c r="X671" s="365"/>
      <c r="Y671" s="381"/>
      <c r="Z671" s="365"/>
      <c r="AA671" s="365"/>
      <c r="AB671" s="381"/>
      <c r="AC671" s="282"/>
      <c r="AD671" s="319"/>
      <c r="AE671" s="319"/>
      <c r="AF671" s="300"/>
      <c r="AG671" s="282"/>
      <c r="AH671" s="359"/>
      <c r="AI671" s="359"/>
      <c r="AJ671" s="300"/>
    </row>
    <row r="672" spans="2:36" ht="40.200000000000003" customHeight="1" x14ac:dyDescent="0.3">
      <c r="B672" s="284"/>
      <c r="C672" s="284"/>
      <c r="D672" s="300"/>
      <c r="E672" s="317"/>
      <c r="F672" s="385"/>
      <c r="G672" s="385"/>
      <c r="H672" s="300"/>
      <c r="I672" s="300"/>
      <c r="J672" s="64" t="s">
        <v>172</v>
      </c>
      <c r="K672" s="65" t="s">
        <v>173</v>
      </c>
      <c r="L672" s="65" t="s">
        <v>171</v>
      </c>
      <c r="M672" s="83">
        <v>2</v>
      </c>
      <c r="N672" s="282"/>
      <c r="O672" s="284"/>
      <c r="P672" s="300"/>
      <c r="Q672" s="300"/>
      <c r="R672" s="337"/>
      <c r="S672" s="337"/>
      <c r="T672" s="402"/>
      <c r="U672" s="402"/>
      <c r="V672" s="379"/>
      <c r="W672" s="379"/>
      <c r="X672" s="379"/>
      <c r="Y672" s="381"/>
      <c r="Z672" s="379"/>
      <c r="AA672" s="379"/>
      <c r="AB672" s="381"/>
      <c r="AC672" s="338"/>
      <c r="AD672" s="319"/>
      <c r="AE672" s="370"/>
      <c r="AF672" s="284"/>
      <c r="AG672" s="338"/>
      <c r="AH672" s="359"/>
      <c r="AI672" s="359"/>
      <c r="AJ672" s="300"/>
    </row>
    <row r="673" spans="2:36" s="98" customFormat="1" ht="96.6" x14ac:dyDescent="0.3">
      <c r="B673" s="272" t="s">
        <v>894</v>
      </c>
      <c r="C673" s="272" t="s">
        <v>895</v>
      </c>
      <c r="D673" s="272" t="s">
        <v>67</v>
      </c>
      <c r="E673" s="269" t="s">
        <v>68</v>
      </c>
      <c r="F673" s="269" t="s">
        <v>186</v>
      </c>
      <c r="G673" s="269" t="s">
        <v>202</v>
      </c>
      <c r="H673" s="272" t="s">
        <v>71</v>
      </c>
      <c r="I673" s="272" t="s">
        <v>80</v>
      </c>
      <c r="J673" s="11" t="s">
        <v>263</v>
      </c>
      <c r="K673" s="7" t="s">
        <v>159</v>
      </c>
      <c r="L673" s="7" t="s">
        <v>116</v>
      </c>
      <c r="M673" s="7">
        <v>40</v>
      </c>
      <c r="N673" s="273" t="s">
        <v>160</v>
      </c>
      <c r="O673" s="272" t="s">
        <v>513</v>
      </c>
      <c r="P673" s="272" t="s">
        <v>76</v>
      </c>
      <c r="Q673" s="272" t="s">
        <v>77</v>
      </c>
      <c r="R673" s="297" t="s">
        <v>78</v>
      </c>
      <c r="S673" s="297" t="s">
        <v>161</v>
      </c>
      <c r="T673" s="283">
        <f>V673+Y673</f>
        <v>214000</v>
      </c>
      <c r="U673" s="283" t="s">
        <v>80</v>
      </c>
      <c r="V673" s="281">
        <v>181900</v>
      </c>
      <c r="W673" s="281" t="s">
        <v>135</v>
      </c>
      <c r="X673" s="281" t="s">
        <v>135</v>
      </c>
      <c r="Y673" s="281">
        <v>32100</v>
      </c>
      <c r="Z673" s="281" t="s">
        <v>135</v>
      </c>
      <c r="AA673" s="281" t="s">
        <v>135</v>
      </c>
      <c r="AB673" s="281">
        <v>96145</v>
      </c>
      <c r="AC673" s="273" t="s">
        <v>204</v>
      </c>
      <c r="AD673" s="296" t="s">
        <v>80</v>
      </c>
      <c r="AE673" s="296">
        <f>V673+Y673</f>
        <v>214000</v>
      </c>
      <c r="AF673" s="273" t="s">
        <v>80</v>
      </c>
      <c r="AG673" s="273" t="s">
        <v>34</v>
      </c>
      <c r="AH673" s="273" t="s">
        <v>231</v>
      </c>
      <c r="AI673" s="273" t="s">
        <v>216</v>
      </c>
      <c r="AJ673" s="273"/>
    </row>
    <row r="674" spans="2:36" s="98" customFormat="1" ht="41.4" x14ac:dyDescent="0.3">
      <c r="B674" s="272"/>
      <c r="C674" s="272"/>
      <c r="D674" s="272"/>
      <c r="E674" s="269"/>
      <c r="F674" s="269"/>
      <c r="G674" s="269"/>
      <c r="H674" s="272"/>
      <c r="I674" s="272"/>
      <c r="J674" s="11" t="s">
        <v>163</v>
      </c>
      <c r="K674" s="7" t="s">
        <v>164</v>
      </c>
      <c r="L674" s="7" t="s">
        <v>106</v>
      </c>
      <c r="M674" s="7">
        <v>3</v>
      </c>
      <c r="N674" s="273"/>
      <c r="O674" s="272"/>
      <c r="P674" s="272"/>
      <c r="Q674" s="272"/>
      <c r="R674" s="297"/>
      <c r="S674" s="297"/>
      <c r="T674" s="283"/>
      <c r="U674" s="283"/>
      <c r="V674" s="281"/>
      <c r="W674" s="281"/>
      <c r="X674" s="281"/>
      <c r="Y674" s="281"/>
      <c r="Z674" s="281"/>
      <c r="AA674" s="281"/>
      <c r="AB674" s="281"/>
      <c r="AC674" s="273"/>
      <c r="AD674" s="296"/>
      <c r="AE674" s="296"/>
      <c r="AF674" s="272"/>
      <c r="AG674" s="273"/>
      <c r="AH674" s="273"/>
      <c r="AI674" s="273"/>
      <c r="AJ674" s="272"/>
    </row>
    <row r="675" spans="2:36" s="98" customFormat="1" ht="40.200000000000003" customHeight="1" x14ac:dyDescent="0.3">
      <c r="B675" s="272"/>
      <c r="C675" s="272"/>
      <c r="D675" s="272"/>
      <c r="E675" s="269"/>
      <c r="F675" s="269"/>
      <c r="G675" s="269"/>
      <c r="H675" s="272"/>
      <c r="I675" s="272"/>
      <c r="J675" s="11" t="s">
        <v>179</v>
      </c>
      <c r="K675" s="7" t="s">
        <v>180</v>
      </c>
      <c r="L675" s="7" t="s">
        <v>106</v>
      </c>
      <c r="M675" s="71">
        <v>100</v>
      </c>
      <c r="N675" s="273"/>
      <c r="O675" s="272"/>
      <c r="P675" s="272"/>
      <c r="Q675" s="272"/>
      <c r="R675" s="297"/>
      <c r="S675" s="297"/>
      <c r="T675" s="283"/>
      <c r="U675" s="283"/>
      <c r="V675" s="281"/>
      <c r="W675" s="281"/>
      <c r="X675" s="281"/>
      <c r="Y675" s="281"/>
      <c r="Z675" s="281"/>
      <c r="AA675" s="281"/>
      <c r="AB675" s="281"/>
      <c r="AC675" s="273"/>
      <c r="AD675" s="296"/>
      <c r="AE675" s="296"/>
      <c r="AF675" s="272"/>
      <c r="AG675" s="273"/>
      <c r="AH675" s="273"/>
      <c r="AI675" s="273"/>
      <c r="AJ675" s="272"/>
    </row>
    <row r="676" spans="2:36" s="98" customFormat="1" ht="96.6" x14ac:dyDescent="0.3">
      <c r="B676" s="272" t="s">
        <v>896</v>
      </c>
      <c r="C676" s="272" t="s">
        <v>897</v>
      </c>
      <c r="D676" s="272" t="s">
        <v>67</v>
      </c>
      <c r="E676" s="269" t="s">
        <v>68</v>
      </c>
      <c r="F676" s="269" t="s">
        <v>186</v>
      </c>
      <c r="G676" s="269" t="s">
        <v>202</v>
      </c>
      <c r="H676" s="272" t="s">
        <v>71</v>
      </c>
      <c r="I676" s="272" t="s">
        <v>80</v>
      </c>
      <c r="J676" s="11" t="s">
        <v>263</v>
      </c>
      <c r="K676" s="7" t="s">
        <v>159</v>
      </c>
      <c r="L676" s="7" t="s">
        <v>116</v>
      </c>
      <c r="M676" s="7">
        <v>40</v>
      </c>
      <c r="N676" s="273" t="s">
        <v>160</v>
      </c>
      <c r="O676" s="272" t="s">
        <v>513</v>
      </c>
      <c r="P676" s="272" t="s">
        <v>76</v>
      </c>
      <c r="Q676" s="272" t="s">
        <v>77</v>
      </c>
      <c r="R676" s="297" t="s">
        <v>78</v>
      </c>
      <c r="S676" s="297" t="s">
        <v>161</v>
      </c>
      <c r="T676" s="283">
        <f>V676+Y676</f>
        <v>32100</v>
      </c>
      <c r="U676" s="283" t="s">
        <v>80</v>
      </c>
      <c r="V676" s="281">
        <v>27285</v>
      </c>
      <c r="W676" s="281" t="s">
        <v>135</v>
      </c>
      <c r="X676" s="281" t="s">
        <v>135</v>
      </c>
      <c r="Y676" s="281">
        <v>4815</v>
      </c>
      <c r="Z676" s="281" t="s">
        <v>135</v>
      </c>
      <c r="AA676" s="281" t="s">
        <v>135</v>
      </c>
      <c r="AB676" s="281">
        <v>14421.75</v>
      </c>
      <c r="AC676" s="273" t="s">
        <v>204</v>
      </c>
      <c r="AD676" s="296" t="s">
        <v>80</v>
      </c>
      <c r="AE676" s="296">
        <f>V676+Y676</f>
        <v>32100</v>
      </c>
      <c r="AF676" s="273" t="s">
        <v>80</v>
      </c>
      <c r="AG676" s="273" t="s">
        <v>34</v>
      </c>
      <c r="AH676" s="273" t="s">
        <v>902</v>
      </c>
      <c r="AI676" s="273" t="s">
        <v>411</v>
      </c>
      <c r="AJ676" s="273"/>
    </row>
    <row r="677" spans="2:36" s="98" customFormat="1" ht="41.4" x14ac:dyDescent="0.3">
      <c r="B677" s="272"/>
      <c r="C677" s="272"/>
      <c r="D677" s="272"/>
      <c r="E677" s="269"/>
      <c r="F677" s="269"/>
      <c r="G677" s="269"/>
      <c r="H677" s="272"/>
      <c r="I677" s="272"/>
      <c r="J677" s="11" t="s">
        <v>163</v>
      </c>
      <c r="K677" s="7" t="s">
        <v>164</v>
      </c>
      <c r="L677" s="7" t="s">
        <v>106</v>
      </c>
      <c r="M677" s="7">
        <v>1</v>
      </c>
      <c r="N677" s="273"/>
      <c r="O677" s="272"/>
      <c r="P677" s="272"/>
      <c r="Q677" s="272"/>
      <c r="R677" s="297"/>
      <c r="S677" s="297"/>
      <c r="T677" s="283"/>
      <c r="U677" s="283"/>
      <c r="V677" s="281"/>
      <c r="W677" s="281"/>
      <c r="X677" s="281"/>
      <c r="Y677" s="281"/>
      <c r="Z677" s="281"/>
      <c r="AA677" s="281"/>
      <c r="AB677" s="281"/>
      <c r="AC677" s="273"/>
      <c r="AD677" s="296"/>
      <c r="AE677" s="296"/>
      <c r="AF677" s="272"/>
      <c r="AG677" s="273"/>
      <c r="AH677" s="273"/>
      <c r="AI677" s="273"/>
      <c r="AJ677" s="272"/>
    </row>
    <row r="678" spans="2:36" s="98" customFormat="1" ht="27.6" x14ac:dyDescent="0.3">
      <c r="B678" s="272"/>
      <c r="C678" s="272"/>
      <c r="D678" s="272"/>
      <c r="E678" s="269"/>
      <c r="F678" s="269"/>
      <c r="G678" s="269"/>
      <c r="H678" s="272"/>
      <c r="I678" s="272"/>
      <c r="J678" s="11" t="s">
        <v>179</v>
      </c>
      <c r="K678" s="7" t="s">
        <v>180</v>
      </c>
      <c r="L678" s="7" t="s">
        <v>106</v>
      </c>
      <c r="M678" s="71">
        <v>15</v>
      </c>
      <c r="N678" s="273"/>
      <c r="O678" s="272"/>
      <c r="P678" s="272"/>
      <c r="Q678" s="272"/>
      <c r="R678" s="297"/>
      <c r="S678" s="297"/>
      <c r="T678" s="283"/>
      <c r="U678" s="283"/>
      <c r="V678" s="281"/>
      <c r="W678" s="281"/>
      <c r="X678" s="281"/>
      <c r="Y678" s="281"/>
      <c r="Z678" s="281"/>
      <c r="AA678" s="281"/>
      <c r="AB678" s="281"/>
      <c r="AC678" s="273"/>
      <c r="AD678" s="296"/>
      <c r="AE678" s="296"/>
      <c r="AF678" s="272"/>
      <c r="AG678" s="273"/>
      <c r="AH678" s="273"/>
      <c r="AI678" s="273"/>
      <c r="AJ678" s="272"/>
    </row>
    <row r="679" spans="2:36" s="98" customFormat="1" ht="41.4" x14ac:dyDescent="0.3">
      <c r="B679" s="223" t="s">
        <v>898</v>
      </c>
      <c r="C679" s="223" t="s">
        <v>899</v>
      </c>
      <c r="D679" s="223" t="s">
        <v>67</v>
      </c>
      <c r="E679" s="269" t="s">
        <v>68</v>
      </c>
      <c r="F679" s="269" t="s">
        <v>184</v>
      </c>
      <c r="G679" s="269" t="s">
        <v>70</v>
      </c>
      <c r="H679" s="272" t="s">
        <v>71</v>
      </c>
      <c r="I679" s="272" t="s">
        <v>80</v>
      </c>
      <c r="J679" s="11" t="s">
        <v>165</v>
      </c>
      <c r="K679" s="7" t="s">
        <v>166</v>
      </c>
      <c r="L679" s="7" t="s">
        <v>167</v>
      </c>
      <c r="M679" s="7">
        <v>2</v>
      </c>
      <c r="N679" s="273" t="s">
        <v>160</v>
      </c>
      <c r="O679" s="272" t="s">
        <v>513</v>
      </c>
      <c r="P679" s="272" t="s">
        <v>76</v>
      </c>
      <c r="Q679" s="272" t="s">
        <v>77</v>
      </c>
      <c r="R679" s="297" t="s">
        <v>78</v>
      </c>
      <c r="S679" s="297" t="s">
        <v>161</v>
      </c>
      <c r="T679" s="283">
        <f>V679+Y679</f>
        <v>151940</v>
      </c>
      <c r="U679" s="283" t="s">
        <v>80</v>
      </c>
      <c r="V679" s="281">
        <v>129149</v>
      </c>
      <c r="W679" s="281" t="s">
        <v>135</v>
      </c>
      <c r="X679" s="281" t="s">
        <v>135</v>
      </c>
      <c r="Y679" s="256">
        <v>22791</v>
      </c>
      <c r="Z679" s="281" t="s">
        <v>135</v>
      </c>
      <c r="AA679" s="281" t="s">
        <v>135</v>
      </c>
      <c r="AB679" s="256">
        <v>68262.899999999994</v>
      </c>
      <c r="AC679" s="273" t="s">
        <v>81</v>
      </c>
      <c r="AD679" s="296" t="s">
        <v>80</v>
      </c>
      <c r="AE679" s="296">
        <f>V679+Y679</f>
        <v>151940</v>
      </c>
      <c r="AF679" s="272" t="s">
        <v>80</v>
      </c>
      <c r="AG679" s="273" t="s">
        <v>34</v>
      </c>
      <c r="AH679" s="229" t="s">
        <v>1080</v>
      </c>
      <c r="AI679" s="229" t="s">
        <v>222</v>
      </c>
      <c r="AJ679" s="272"/>
    </row>
    <row r="680" spans="2:36" s="98" customFormat="1" ht="55.2" x14ac:dyDescent="0.3">
      <c r="B680" s="224"/>
      <c r="C680" s="224"/>
      <c r="D680" s="224"/>
      <c r="E680" s="269"/>
      <c r="F680" s="269"/>
      <c r="G680" s="269"/>
      <c r="H680" s="272"/>
      <c r="I680" s="272"/>
      <c r="J680" s="11" t="s">
        <v>168</v>
      </c>
      <c r="K680" s="7" t="s">
        <v>169</v>
      </c>
      <c r="L680" s="7" t="s">
        <v>106</v>
      </c>
      <c r="M680" s="7">
        <v>2</v>
      </c>
      <c r="N680" s="273"/>
      <c r="O680" s="272"/>
      <c r="P680" s="272"/>
      <c r="Q680" s="272"/>
      <c r="R680" s="297"/>
      <c r="S680" s="297"/>
      <c r="T680" s="283"/>
      <c r="U680" s="283"/>
      <c r="V680" s="281"/>
      <c r="W680" s="281"/>
      <c r="X680" s="281"/>
      <c r="Y680" s="257"/>
      <c r="Z680" s="281"/>
      <c r="AA680" s="281"/>
      <c r="AB680" s="257"/>
      <c r="AC680" s="273"/>
      <c r="AD680" s="296"/>
      <c r="AE680" s="296"/>
      <c r="AF680" s="272"/>
      <c r="AG680" s="273"/>
      <c r="AH680" s="230"/>
      <c r="AI680" s="230"/>
      <c r="AJ680" s="272"/>
    </row>
    <row r="681" spans="2:36" s="98" customFormat="1" ht="41.4" x14ac:dyDescent="0.3">
      <c r="B681" s="224"/>
      <c r="C681" s="224"/>
      <c r="D681" s="224"/>
      <c r="E681" s="269"/>
      <c r="F681" s="269"/>
      <c r="G681" s="269"/>
      <c r="H681" s="272"/>
      <c r="I681" s="272"/>
      <c r="J681" s="11" t="s">
        <v>264</v>
      </c>
      <c r="K681" s="7" t="s">
        <v>170</v>
      </c>
      <c r="L681" s="7" t="s">
        <v>171</v>
      </c>
      <c r="M681" s="7">
        <v>2</v>
      </c>
      <c r="N681" s="273"/>
      <c r="O681" s="272"/>
      <c r="P681" s="272"/>
      <c r="Q681" s="272"/>
      <c r="R681" s="297"/>
      <c r="S681" s="297"/>
      <c r="T681" s="283"/>
      <c r="U681" s="283"/>
      <c r="V681" s="281"/>
      <c r="W681" s="281"/>
      <c r="X681" s="281"/>
      <c r="Y681" s="257"/>
      <c r="Z681" s="281"/>
      <c r="AA681" s="281"/>
      <c r="AB681" s="257"/>
      <c r="AC681" s="273"/>
      <c r="AD681" s="296"/>
      <c r="AE681" s="296"/>
      <c r="AF681" s="272"/>
      <c r="AG681" s="273"/>
      <c r="AH681" s="230"/>
      <c r="AI681" s="230"/>
      <c r="AJ681" s="272"/>
    </row>
    <row r="682" spans="2:36" s="98" customFormat="1" ht="40.200000000000003" customHeight="1" x14ac:dyDescent="0.3">
      <c r="B682" s="225"/>
      <c r="C682" s="225"/>
      <c r="D682" s="225"/>
      <c r="E682" s="269"/>
      <c r="F682" s="247"/>
      <c r="G682" s="247"/>
      <c r="H682" s="272"/>
      <c r="I682" s="272"/>
      <c r="J682" s="28" t="s">
        <v>172</v>
      </c>
      <c r="K682" s="14" t="s">
        <v>173</v>
      </c>
      <c r="L682" s="14" t="s">
        <v>171</v>
      </c>
      <c r="M682" s="79">
        <v>2</v>
      </c>
      <c r="N682" s="273"/>
      <c r="O682" s="223"/>
      <c r="P682" s="272"/>
      <c r="Q682" s="272"/>
      <c r="R682" s="297"/>
      <c r="S682" s="297"/>
      <c r="T682" s="253"/>
      <c r="U682" s="253"/>
      <c r="V682" s="256"/>
      <c r="W682" s="256"/>
      <c r="X682" s="256"/>
      <c r="Y682" s="257"/>
      <c r="Z682" s="256"/>
      <c r="AA682" s="256"/>
      <c r="AB682" s="257"/>
      <c r="AC682" s="229"/>
      <c r="AD682" s="296"/>
      <c r="AE682" s="259"/>
      <c r="AF682" s="223"/>
      <c r="AG682" s="229"/>
      <c r="AH682" s="231"/>
      <c r="AI682" s="231"/>
      <c r="AJ682" s="272"/>
    </row>
    <row r="683" spans="2:36" s="98" customFormat="1" ht="96.6" x14ac:dyDescent="0.3">
      <c r="B683" s="272" t="s">
        <v>900</v>
      </c>
      <c r="C683" s="272" t="s">
        <v>901</v>
      </c>
      <c r="D683" s="272" t="s">
        <v>67</v>
      </c>
      <c r="E683" s="269" t="s">
        <v>68</v>
      </c>
      <c r="F683" s="269" t="s">
        <v>186</v>
      </c>
      <c r="G683" s="269" t="s">
        <v>202</v>
      </c>
      <c r="H683" s="272" t="s">
        <v>71</v>
      </c>
      <c r="I683" s="272" t="s">
        <v>80</v>
      </c>
      <c r="J683" s="11" t="s">
        <v>263</v>
      </c>
      <c r="K683" s="7" t="s">
        <v>159</v>
      </c>
      <c r="L683" s="7" t="s">
        <v>116</v>
      </c>
      <c r="M683" s="7">
        <v>40</v>
      </c>
      <c r="N683" s="273" t="s">
        <v>160</v>
      </c>
      <c r="O683" s="272" t="s">
        <v>513</v>
      </c>
      <c r="P683" s="272" t="s">
        <v>76</v>
      </c>
      <c r="Q683" s="272" t="s">
        <v>77</v>
      </c>
      <c r="R683" s="297" t="s">
        <v>78</v>
      </c>
      <c r="S683" s="297" t="s">
        <v>161</v>
      </c>
      <c r="T683" s="283">
        <f>V683+Y683</f>
        <v>64200</v>
      </c>
      <c r="U683" s="283" t="s">
        <v>80</v>
      </c>
      <c r="V683" s="256">
        <v>54570</v>
      </c>
      <c r="W683" s="281" t="s">
        <v>135</v>
      </c>
      <c r="X683" s="281" t="s">
        <v>135</v>
      </c>
      <c r="Y683" s="281">
        <v>9630</v>
      </c>
      <c r="Z683" s="281" t="s">
        <v>135</v>
      </c>
      <c r="AA683" s="281" t="s">
        <v>135</v>
      </c>
      <c r="AB683" s="281">
        <v>28843.5</v>
      </c>
      <c r="AC683" s="273" t="s">
        <v>204</v>
      </c>
      <c r="AD683" s="296" t="s">
        <v>80</v>
      </c>
      <c r="AE683" s="296">
        <f>V683+Y683</f>
        <v>64200</v>
      </c>
      <c r="AF683" s="273" t="s">
        <v>80</v>
      </c>
      <c r="AG683" s="273" t="s">
        <v>34</v>
      </c>
      <c r="AH683" s="229" t="s">
        <v>222</v>
      </c>
      <c r="AI683" s="229" t="s">
        <v>463</v>
      </c>
      <c r="AJ683" s="273"/>
    </row>
    <row r="684" spans="2:36" s="98" customFormat="1" ht="57" customHeight="1" x14ac:dyDescent="0.3">
      <c r="B684" s="272"/>
      <c r="C684" s="272"/>
      <c r="D684" s="272"/>
      <c r="E684" s="269"/>
      <c r="F684" s="269"/>
      <c r="G684" s="269"/>
      <c r="H684" s="272"/>
      <c r="I684" s="272"/>
      <c r="J684" s="11" t="s">
        <v>163</v>
      </c>
      <c r="K684" s="7" t="s">
        <v>164</v>
      </c>
      <c r="L684" s="7" t="s">
        <v>106</v>
      </c>
      <c r="M684" s="7">
        <v>1</v>
      </c>
      <c r="N684" s="273"/>
      <c r="O684" s="272"/>
      <c r="P684" s="272"/>
      <c r="Q684" s="272"/>
      <c r="R684" s="297"/>
      <c r="S684" s="297"/>
      <c r="T684" s="283"/>
      <c r="U684" s="283"/>
      <c r="V684" s="257"/>
      <c r="W684" s="281"/>
      <c r="X684" s="281"/>
      <c r="Y684" s="281"/>
      <c r="Z684" s="281"/>
      <c r="AA684" s="281"/>
      <c r="AB684" s="281"/>
      <c r="AC684" s="273"/>
      <c r="AD684" s="296"/>
      <c r="AE684" s="296"/>
      <c r="AF684" s="272"/>
      <c r="AG684" s="273"/>
      <c r="AH684" s="230"/>
      <c r="AI684" s="230"/>
      <c r="AJ684" s="272"/>
    </row>
    <row r="685" spans="2:36" s="98" customFormat="1" ht="67.2" customHeight="1" x14ac:dyDescent="0.3">
      <c r="B685" s="272"/>
      <c r="C685" s="272"/>
      <c r="D685" s="272"/>
      <c r="E685" s="269"/>
      <c r="F685" s="269"/>
      <c r="G685" s="269"/>
      <c r="H685" s="272"/>
      <c r="I685" s="272"/>
      <c r="J685" s="11" t="s">
        <v>179</v>
      </c>
      <c r="K685" s="7" t="s">
        <v>180</v>
      </c>
      <c r="L685" s="7" t="s">
        <v>106</v>
      </c>
      <c r="M685" s="71">
        <v>30</v>
      </c>
      <c r="N685" s="273"/>
      <c r="O685" s="272"/>
      <c r="P685" s="272"/>
      <c r="Q685" s="272"/>
      <c r="R685" s="297"/>
      <c r="S685" s="297"/>
      <c r="T685" s="283"/>
      <c r="U685" s="283"/>
      <c r="V685" s="258"/>
      <c r="W685" s="281"/>
      <c r="X685" s="281"/>
      <c r="Y685" s="281"/>
      <c r="Z685" s="281"/>
      <c r="AA685" s="281"/>
      <c r="AB685" s="281"/>
      <c r="AC685" s="273"/>
      <c r="AD685" s="296"/>
      <c r="AE685" s="296"/>
      <c r="AF685" s="272"/>
      <c r="AG685" s="273"/>
      <c r="AH685" s="231"/>
      <c r="AI685" s="231"/>
      <c r="AJ685" s="272"/>
    </row>
    <row r="686" spans="2:36" s="98" customFormat="1" ht="96.6" x14ac:dyDescent="0.3">
      <c r="B686" s="272" t="s">
        <v>1207</v>
      </c>
      <c r="C686" s="272" t="s">
        <v>895</v>
      </c>
      <c r="D686" s="272" t="s">
        <v>67</v>
      </c>
      <c r="E686" s="269" t="s">
        <v>68</v>
      </c>
      <c r="F686" s="269" t="s">
        <v>186</v>
      </c>
      <c r="G686" s="269" t="s">
        <v>202</v>
      </c>
      <c r="H686" s="272" t="s">
        <v>71</v>
      </c>
      <c r="I686" s="272" t="s">
        <v>80</v>
      </c>
      <c r="J686" s="11" t="s">
        <v>263</v>
      </c>
      <c r="K686" s="7" t="s">
        <v>159</v>
      </c>
      <c r="L686" s="7" t="s">
        <v>116</v>
      </c>
      <c r="M686" s="7">
        <v>40</v>
      </c>
      <c r="N686" s="273" t="s">
        <v>160</v>
      </c>
      <c r="O686" s="272" t="s">
        <v>513</v>
      </c>
      <c r="P686" s="272" t="s">
        <v>76</v>
      </c>
      <c r="Q686" s="272" t="s">
        <v>77</v>
      </c>
      <c r="R686" s="297" t="s">
        <v>78</v>
      </c>
      <c r="S686" s="297" t="s">
        <v>161</v>
      </c>
      <c r="T686" s="623">
        <f>V686+Y686</f>
        <v>91217.790000000008</v>
      </c>
      <c r="U686" s="623" t="s">
        <v>80</v>
      </c>
      <c r="V686" s="624">
        <v>77535.13</v>
      </c>
      <c r="W686" s="624" t="s">
        <v>135</v>
      </c>
      <c r="X686" s="624" t="s">
        <v>135</v>
      </c>
      <c r="Y686" s="624">
        <v>13682.66</v>
      </c>
      <c r="Z686" s="624" t="s">
        <v>135</v>
      </c>
      <c r="AA686" s="624" t="s">
        <v>135</v>
      </c>
      <c r="AB686" s="624">
        <v>40981.96</v>
      </c>
      <c r="AC686" s="273" t="s">
        <v>204</v>
      </c>
      <c r="AD686" s="296" t="s">
        <v>80</v>
      </c>
      <c r="AE686" s="296">
        <f>V686+Y686</f>
        <v>91217.790000000008</v>
      </c>
      <c r="AF686" s="273" t="s">
        <v>80</v>
      </c>
      <c r="AG686" s="273" t="s">
        <v>34</v>
      </c>
      <c r="AH686" s="273" t="s">
        <v>221</v>
      </c>
      <c r="AI686" s="273" t="s">
        <v>222</v>
      </c>
      <c r="AJ686" s="273"/>
    </row>
    <row r="687" spans="2:36" s="98" customFormat="1" ht="41.4" x14ac:dyDescent="0.3">
      <c r="B687" s="272"/>
      <c r="C687" s="272"/>
      <c r="D687" s="272"/>
      <c r="E687" s="269"/>
      <c r="F687" s="269"/>
      <c r="G687" s="269"/>
      <c r="H687" s="272"/>
      <c r="I687" s="272"/>
      <c r="J687" s="11" t="s">
        <v>163</v>
      </c>
      <c r="K687" s="7" t="s">
        <v>164</v>
      </c>
      <c r="L687" s="7" t="s">
        <v>106</v>
      </c>
      <c r="M687" s="7">
        <v>1</v>
      </c>
      <c r="N687" s="273"/>
      <c r="O687" s="272"/>
      <c r="P687" s="272"/>
      <c r="Q687" s="272"/>
      <c r="R687" s="297"/>
      <c r="S687" s="297"/>
      <c r="T687" s="623"/>
      <c r="U687" s="623"/>
      <c r="V687" s="624"/>
      <c r="W687" s="624"/>
      <c r="X687" s="624"/>
      <c r="Y687" s="624"/>
      <c r="Z687" s="624"/>
      <c r="AA687" s="624"/>
      <c r="AB687" s="624"/>
      <c r="AC687" s="273"/>
      <c r="AD687" s="296"/>
      <c r="AE687" s="296"/>
      <c r="AF687" s="272"/>
      <c r="AG687" s="273"/>
      <c r="AH687" s="273"/>
      <c r="AI687" s="273"/>
      <c r="AJ687" s="272"/>
    </row>
    <row r="688" spans="2:36" s="98" customFormat="1" ht="40.200000000000003" customHeight="1" x14ac:dyDescent="0.3">
      <c r="B688" s="272"/>
      <c r="C688" s="272"/>
      <c r="D688" s="272"/>
      <c r="E688" s="269"/>
      <c r="F688" s="269"/>
      <c r="G688" s="269"/>
      <c r="H688" s="272"/>
      <c r="I688" s="272"/>
      <c r="J688" s="11" t="s">
        <v>179</v>
      </c>
      <c r="K688" s="7" t="s">
        <v>180</v>
      </c>
      <c r="L688" s="7" t="s">
        <v>106</v>
      </c>
      <c r="M688" s="71">
        <v>43</v>
      </c>
      <c r="N688" s="273"/>
      <c r="O688" s="272"/>
      <c r="P688" s="272"/>
      <c r="Q688" s="272"/>
      <c r="R688" s="297"/>
      <c r="S688" s="297"/>
      <c r="T688" s="623"/>
      <c r="U688" s="623"/>
      <c r="V688" s="624"/>
      <c r="W688" s="624"/>
      <c r="X688" s="624"/>
      <c r="Y688" s="624"/>
      <c r="Z688" s="624"/>
      <c r="AA688" s="624"/>
      <c r="AB688" s="624"/>
      <c r="AC688" s="273"/>
      <c r="AD688" s="296"/>
      <c r="AE688" s="296"/>
      <c r="AF688" s="272"/>
      <c r="AG688" s="273"/>
      <c r="AH688" s="273"/>
      <c r="AI688" s="273"/>
      <c r="AJ688" s="272"/>
    </row>
    <row r="689" spans="2:36" ht="144" customHeight="1" x14ac:dyDescent="0.3">
      <c r="B689" s="284" t="s">
        <v>1258</v>
      </c>
      <c r="C689" s="284" t="s">
        <v>817</v>
      </c>
      <c r="D689" s="284" t="s">
        <v>67</v>
      </c>
      <c r="E689" s="385" t="s">
        <v>68</v>
      </c>
      <c r="F689" s="385" t="s">
        <v>186</v>
      </c>
      <c r="G689" s="317" t="s">
        <v>202</v>
      </c>
      <c r="H689" s="284" t="s">
        <v>71</v>
      </c>
      <c r="I689" s="284" t="s">
        <v>135</v>
      </c>
      <c r="J689" s="20" t="s">
        <v>818</v>
      </c>
      <c r="K689" s="27" t="s">
        <v>159</v>
      </c>
      <c r="L689" s="65" t="s">
        <v>775</v>
      </c>
      <c r="M689" s="65">
        <v>40</v>
      </c>
      <c r="N689" s="338" t="s">
        <v>160</v>
      </c>
      <c r="O689" s="284" t="s">
        <v>819</v>
      </c>
      <c r="P689" s="284" t="s">
        <v>76</v>
      </c>
      <c r="Q689" s="284" t="s">
        <v>77</v>
      </c>
      <c r="R689" s="287" t="s">
        <v>78</v>
      </c>
      <c r="S689" s="337" t="s">
        <v>161</v>
      </c>
      <c r="T689" s="361">
        <f>V689+Y689</f>
        <v>292864.32</v>
      </c>
      <c r="U689" s="361">
        <f>+T689/M690</f>
        <v>146432.16</v>
      </c>
      <c r="V689" s="370">
        <v>248934.67</v>
      </c>
      <c r="W689" s="365" t="s">
        <v>135</v>
      </c>
      <c r="X689" s="365" t="s">
        <v>135</v>
      </c>
      <c r="Y689" s="370">
        <v>43929.65</v>
      </c>
      <c r="Z689" s="365" t="s">
        <v>135</v>
      </c>
      <c r="AA689" s="365" t="s">
        <v>135</v>
      </c>
      <c r="AB689" s="370">
        <v>55783.68</v>
      </c>
      <c r="AC689" s="282" t="s">
        <v>204</v>
      </c>
      <c r="AD689" s="319" t="s">
        <v>80</v>
      </c>
      <c r="AE689" s="319">
        <f>V689+Y689</f>
        <v>292864.32</v>
      </c>
      <c r="AF689" s="282" t="s">
        <v>80</v>
      </c>
      <c r="AG689" s="282" t="s">
        <v>34</v>
      </c>
      <c r="AH689" s="512" t="s">
        <v>213</v>
      </c>
      <c r="AI689" s="512" t="s">
        <v>231</v>
      </c>
      <c r="AJ689" s="282"/>
    </row>
    <row r="690" spans="2:36" ht="65.25" customHeight="1" x14ac:dyDescent="0.3">
      <c r="B690" s="285"/>
      <c r="C690" s="285"/>
      <c r="D690" s="285"/>
      <c r="E690" s="386"/>
      <c r="F690" s="386"/>
      <c r="G690" s="317"/>
      <c r="H690" s="285"/>
      <c r="I690" s="285"/>
      <c r="J690" s="20" t="s">
        <v>163</v>
      </c>
      <c r="K690" s="27" t="s">
        <v>164</v>
      </c>
      <c r="L690" s="27" t="s">
        <v>106</v>
      </c>
      <c r="M690" s="27">
        <v>2</v>
      </c>
      <c r="N690" s="339"/>
      <c r="O690" s="285"/>
      <c r="P690" s="285"/>
      <c r="Q690" s="285"/>
      <c r="R690" s="288"/>
      <c r="S690" s="337"/>
      <c r="T690" s="361"/>
      <c r="U690" s="361"/>
      <c r="V690" s="377"/>
      <c r="W690" s="365"/>
      <c r="X690" s="365"/>
      <c r="Y690" s="377"/>
      <c r="Z690" s="365"/>
      <c r="AA690" s="365"/>
      <c r="AB690" s="377"/>
      <c r="AC690" s="282"/>
      <c r="AD690" s="319"/>
      <c r="AE690" s="319"/>
      <c r="AF690" s="300"/>
      <c r="AG690" s="282"/>
      <c r="AH690" s="513"/>
      <c r="AI690" s="513"/>
      <c r="AJ690" s="300"/>
    </row>
    <row r="691" spans="2:36" ht="60" customHeight="1" x14ac:dyDescent="0.3">
      <c r="B691" s="286"/>
      <c r="C691" s="286"/>
      <c r="D691" s="286"/>
      <c r="E691" s="387"/>
      <c r="F691" s="387"/>
      <c r="G691" s="317"/>
      <c r="H691" s="286"/>
      <c r="I691" s="286"/>
      <c r="J691" s="20" t="s">
        <v>179</v>
      </c>
      <c r="K691" s="27" t="s">
        <v>180</v>
      </c>
      <c r="L691" s="27" t="s">
        <v>106</v>
      </c>
      <c r="M691" s="27">
        <v>190</v>
      </c>
      <c r="N691" s="340"/>
      <c r="O691" s="286"/>
      <c r="P691" s="286"/>
      <c r="Q691" s="286"/>
      <c r="R691" s="289"/>
      <c r="S691" s="337"/>
      <c r="T691" s="361"/>
      <c r="U691" s="361"/>
      <c r="V691" s="378"/>
      <c r="W691" s="365"/>
      <c r="X691" s="365"/>
      <c r="Y691" s="378"/>
      <c r="Z691" s="365"/>
      <c r="AA691" s="365"/>
      <c r="AB691" s="378"/>
      <c r="AC691" s="282"/>
      <c r="AD691" s="319"/>
      <c r="AE691" s="319"/>
      <c r="AF691" s="300"/>
      <c r="AG691" s="282"/>
      <c r="AH691" s="514"/>
      <c r="AI691" s="514"/>
      <c r="AJ691" s="300"/>
    </row>
    <row r="692" spans="2:36" ht="143.25" customHeight="1" x14ac:dyDescent="0.3">
      <c r="B692" s="223" t="s">
        <v>811</v>
      </c>
      <c r="C692" s="223" t="s">
        <v>805</v>
      </c>
      <c r="D692" s="223" t="s">
        <v>67</v>
      </c>
      <c r="E692" s="247" t="s">
        <v>68</v>
      </c>
      <c r="F692" s="247" t="s">
        <v>186</v>
      </c>
      <c r="G692" s="269" t="s">
        <v>202</v>
      </c>
      <c r="H692" s="223" t="s">
        <v>71</v>
      </c>
      <c r="I692" s="223" t="s">
        <v>135</v>
      </c>
      <c r="J692" s="11" t="s">
        <v>818</v>
      </c>
      <c r="K692" s="7" t="s">
        <v>159</v>
      </c>
      <c r="L692" s="14" t="s">
        <v>775</v>
      </c>
      <c r="M692" s="14">
        <v>40</v>
      </c>
      <c r="N692" s="229" t="s">
        <v>160</v>
      </c>
      <c r="O692" s="223" t="s">
        <v>819</v>
      </c>
      <c r="P692" s="223" t="s">
        <v>76</v>
      </c>
      <c r="Q692" s="223" t="s">
        <v>77</v>
      </c>
      <c r="R692" s="250" t="s">
        <v>78</v>
      </c>
      <c r="S692" s="297" t="s">
        <v>161</v>
      </c>
      <c r="T692" s="283">
        <f>V692+Y692</f>
        <v>101220</v>
      </c>
      <c r="U692" s="283">
        <f>+T692</f>
        <v>101220</v>
      </c>
      <c r="V692" s="259">
        <v>86037</v>
      </c>
      <c r="W692" s="281" t="s">
        <v>135</v>
      </c>
      <c r="X692" s="281" t="s">
        <v>135</v>
      </c>
      <c r="Y692" s="259">
        <v>15183</v>
      </c>
      <c r="Z692" s="281" t="s">
        <v>135</v>
      </c>
      <c r="AA692" s="281" t="s">
        <v>135</v>
      </c>
      <c r="AB692" s="259">
        <v>19280</v>
      </c>
      <c r="AC692" s="273" t="s">
        <v>204</v>
      </c>
      <c r="AD692" s="296" t="s">
        <v>80</v>
      </c>
      <c r="AE692" s="296">
        <f>V692+Y692</f>
        <v>101220</v>
      </c>
      <c r="AF692" s="273" t="s">
        <v>80</v>
      </c>
      <c r="AG692" s="273" t="s">
        <v>34</v>
      </c>
      <c r="AH692" s="504" t="s">
        <v>213</v>
      </c>
      <c r="AI692" s="504" t="s">
        <v>231</v>
      </c>
      <c r="AJ692" s="273"/>
    </row>
    <row r="693" spans="2:36" ht="57.75" customHeight="1" x14ac:dyDescent="0.3">
      <c r="B693" s="224"/>
      <c r="C693" s="224"/>
      <c r="D693" s="224"/>
      <c r="E693" s="248"/>
      <c r="F693" s="248"/>
      <c r="G693" s="269"/>
      <c r="H693" s="224"/>
      <c r="I693" s="224"/>
      <c r="J693" s="11" t="s">
        <v>163</v>
      </c>
      <c r="K693" s="7" t="s">
        <v>164</v>
      </c>
      <c r="L693" s="7" t="s">
        <v>106</v>
      </c>
      <c r="M693" s="7">
        <v>1</v>
      </c>
      <c r="N693" s="230"/>
      <c r="O693" s="224"/>
      <c r="P693" s="224"/>
      <c r="Q693" s="224"/>
      <c r="R693" s="251"/>
      <c r="S693" s="297"/>
      <c r="T693" s="283"/>
      <c r="U693" s="283"/>
      <c r="V693" s="260"/>
      <c r="W693" s="281"/>
      <c r="X693" s="281"/>
      <c r="Y693" s="260"/>
      <c r="Z693" s="281"/>
      <c r="AA693" s="281"/>
      <c r="AB693" s="260"/>
      <c r="AC693" s="273"/>
      <c r="AD693" s="296"/>
      <c r="AE693" s="296"/>
      <c r="AF693" s="272"/>
      <c r="AG693" s="273"/>
      <c r="AH693" s="505"/>
      <c r="AI693" s="505"/>
      <c r="AJ693" s="272"/>
    </row>
    <row r="694" spans="2:36" ht="72.75" customHeight="1" x14ac:dyDescent="0.3">
      <c r="B694" s="225"/>
      <c r="C694" s="225"/>
      <c r="D694" s="225"/>
      <c r="E694" s="249"/>
      <c r="F694" s="249"/>
      <c r="G694" s="269"/>
      <c r="H694" s="225"/>
      <c r="I694" s="225"/>
      <c r="J694" s="11" t="s">
        <v>179</v>
      </c>
      <c r="K694" s="7" t="s">
        <v>180</v>
      </c>
      <c r="L694" s="7" t="s">
        <v>106</v>
      </c>
      <c r="M694" s="7">
        <v>48</v>
      </c>
      <c r="N694" s="231"/>
      <c r="O694" s="225"/>
      <c r="P694" s="225"/>
      <c r="Q694" s="225"/>
      <c r="R694" s="252"/>
      <c r="S694" s="297"/>
      <c r="T694" s="283"/>
      <c r="U694" s="283"/>
      <c r="V694" s="261"/>
      <c r="W694" s="281"/>
      <c r="X694" s="281"/>
      <c r="Y694" s="261"/>
      <c r="Z694" s="281"/>
      <c r="AA694" s="281"/>
      <c r="AB694" s="261"/>
      <c r="AC694" s="273"/>
      <c r="AD694" s="296"/>
      <c r="AE694" s="296"/>
      <c r="AF694" s="272"/>
      <c r="AG694" s="273"/>
      <c r="AH694" s="506"/>
      <c r="AI694" s="506"/>
      <c r="AJ694" s="272"/>
    </row>
    <row r="695" spans="2:36" ht="120" customHeight="1" x14ac:dyDescent="0.3">
      <c r="B695" s="223" t="s">
        <v>812</v>
      </c>
      <c r="C695" s="223" t="s">
        <v>806</v>
      </c>
      <c r="D695" s="223" t="s">
        <v>67</v>
      </c>
      <c r="E695" s="247" t="s">
        <v>68</v>
      </c>
      <c r="F695" s="247" t="s">
        <v>186</v>
      </c>
      <c r="G695" s="269" t="s">
        <v>202</v>
      </c>
      <c r="H695" s="223" t="s">
        <v>71</v>
      </c>
      <c r="I695" s="223" t="s">
        <v>135</v>
      </c>
      <c r="J695" s="11" t="s">
        <v>818</v>
      </c>
      <c r="K695" s="7" t="s">
        <v>159</v>
      </c>
      <c r="L695" s="14" t="s">
        <v>775</v>
      </c>
      <c r="M695" s="14">
        <v>40</v>
      </c>
      <c r="N695" s="229" t="s">
        <v>160</v>
      </c>
      <c r="O695" s="223" t="s">
        <v>819</v>
      </c>
      <c r="P695" s="223" t="s">
        <v>76</v>
      </c>
      <c r="Q695" s="223" t="s">
        <v>77</v>
      </c>
      <c r="R695" s="250" t="s">
        <v>78</v>
      </c>
      <c r="S695" s="297" t="s">
        <v>161</v>
      </c>
      <c r="T695" s="283">
        <f>V695+Y695</f>
        <v>84000</v>
      </c>
      <c r="U695" s="283">
        <f>+T695</f>
        <v>84000</v>
      </c>
      <c r="V695" s="259">
        <v>71400</v>
      </c>
      <c r="W695" s="281" t="s">
        <v>135</v>
      </c>
      <c r="X695" s="281" t="s">
        <v>135</v>
      </c>
      <c r="Y695" s="259">
        <v>12600</v>
      </c>
      <c r="Z695" s="281" t="s">
        <v>135</v>
      </c>
      <c r="AA695" s="281" t="s">
        <v>135</v>
      </c>
      <c r="AB695" s="259">
        <v>16000</v>
      </c>
      <c r="AC695" s="273" t="s">
        <v>204</v>
      </c>
      <c r="AD695" s="296" t="s">
        <v>80</v>
      </c>
      <c r="AE695" s="296">
        <f>V695+Y695</f>
        <v>84000</v>
      </c>
      <c r="AF695" s="273" t="s">
        <v>80</v>
      </c>
      <c r="AG695" s="273" t="s">
        <v>34</v>
      </c>
      <c r="AH695" s="504" t="s">
        <v>213</v>
      </c>
      <c r="AI695" s="504" t="s">
        <v>231</v>
      </c>
      <c r="AJ695" s="273"/>
    </row>
    <row r="696" spans="2:36" ht="76.5" customHeight="1" x14ac:dyDescent="0.3">
      <c r="B696" s="224"/>
      <c r="C696" s="224"/>
      <c r="D696" s="224"/>
      <c r="E696" s="248"/>
      <c r="F696" s="248"/>
      <c r="G696" s="269"/>
      <c r="H696" s="224"/>
      <c r="I696" s="224"/>
      <c r="J696" s="11" t="s">
        <v>163</v>
      </c>
      <c r="K696" s="7" t="s">
        <v>164</v>
      </c>
      <c r="L696" s="7" t="s">
        <v>106</v>
      </c>
      <c r="M696" s="7">
        <v>1</v>
      </c>
      <c r="N696" s="230"/>
      <c r="O696" s="224"/>
      <c r="P696" s="224"/>
      <c r="Q696" s="224"/>
      <c r="R696" s="251"/>
      <c r="S696" s="297"/>
      <c r="T696" s="283"/>
      <c r="U696" s="283"/>
      <c r="V696" s="260"/>
      <c r="W696" s="281"/>
      <c r="X696" s="281"/>
      <c r="Y696" s="260"/>
      <c r="Z696" s="281"/>
      <c r="AA696" s="281"/>
      <c r="AB696" s="260"/>
      <c r="AC696" s="273"/>
      <c r="AD696" s="296"/>
      <c r="AE696" s="296"/>
      <c r="AF696" s="272"/>
      <c r="AG696" s="273"/>
      <c r="AH696" s="505"/>
      <c r="AI696" s="505"/>
      <c r="AJ696" s="272"/>
    </row>
    <row r="697" spans="2:36" ht="75" customHeight="1" x14ac:dyDescent="0.3">
      <c r="B697" s="225"/>
      <c r="C697" s="225"/>
      <c r="D697" s="225"/>
      <c r="E697" s="249"/>
      <c r="F697" s="249"/>
      <c r="G697" s="269"/>
      <c r="H697" s="225"/>
      <c r="I697" s="225"/>
      <c r="J697" s="11" t="s">
        <v>179</v>
      </c>
      <c r="K697" s="7" t="s">
        <v>180</v>
      </c>
      <c r="L697" s="7" t="s">
        <v>106</v>
      </c>
      <c r="M697" s="7">
        <v>50</v>
      </c>
      <c r="N697" s="231"/>
      <c r="O697" s="225"/>
      <c r="P697" s="225"/>
      <c r="Q697" s="225"/>
      <c r="R697" s="252"/>
      <c r="S697" s="297"/>
      <c r="T697" s="283"/>
      <c r="U697" s="283"/>
      <c r="V697" s="261"/>
      <c r="W697" s="281"/>
      <c r="X697" s="281"/>
      <c r="Y697" s="261"/>
      <c r="Z697" s="281"/>
      <c r="AA697" s="281"/>
      <c r="AB697" s="261"/>
      <c r="AC697" s="273"/>
      <c r="AD697" s="296"/>
      <c r="AE697" s="296"/>
      <c r="AF697" s="272"/>
      <c r="AG697" s="273"/>
      <c r="AH697" s="506"/>
      <c r="AI697" s="506"/>
      <c r="AJ697" s="272"/>
    </row>
    <row r="698" spans="2:36" ht="149.25" customHeight="1" x14ac:dyDescent="0.3">
      <c r="B698" s="223" t="s">
        <v>813</v>
      </c>
      <c r="C698" s="223" t="s">
        <v>807</v>
      </c>
      <c r="D698" s="223" t="s">
        <v>67</v>
      </c>
      <c r="E698" s="247" t="s">
        <v>68</v>
      </c>
      <c r="F698" s="247" t="s">
        <v>186</v>
      </c>
      <c r="G698" s="269" t="s">
        <v>202</v>
      </c>
      <c r="H698" s="223" t="s">
        <v>71</v>
      </c>
      <c r="I698" s="223" t="s">
        <v>135</v>
      </c>
      <c r="J698" s="11" t="s">
        <v>818</v>
      </c>
      <c r="K698" s="7" t="s">
        <v>159</v>
      </c>
      <c r="L698" s="14" t="s">
        <v>775</v>
      </c>
      <c r="M698" s="14">
        <v>40</v>
      </c>
      <c r="N698" s="229" t="s">
        <v>160</v>
      </c>
      <c r="O698" s="223" t="s">
        <v>819</v>
      </c>
      <c r="P698" s="223" t="s">
        <v>76</v>
      </c>
      <c r="Q698" s="223" t="s">
        <v>77</v>
      </c>
      <c r="R698" s="250" t="s">
        <v>78</v>
      </c>
      <c r="S698" s="297" t="s">
        <v>161</v>
      </c>
      <c r="T698" s="283">
        <f>V698+Y698</f>
        <v>50400</v>
      </c>
      <c r="U698" s="283">
        <f>+T698</f>
        <v>50400</v>
      </c>
      <c r="V698" s="259">
        <v>42840</v>
      </c>
      <c r="W698" s="281" t="s">
        <v>135</v>
      </c>
      <c r="X698" s="281" t="s">
        <v>135</v>
      </c>
      <c r="Y698" s="259">
        <v>7560</v>
      </c>
      <c r="Z698" s="281" t="s">
        <v>135</v>
      </c>
      <c r="AA698" s="281" t="s">
        <v>135</v>
      </c>
      <c r="AB698" s="259">
        <v>9600</v>
      </c>
      <c r="AC698" s="273" t="s">
        <v>204</v>
      </c>
      <c r="AD698" s="296" t="s">
        <v>80</v>
      </c>
      <c r="AE698" s="296">
        <f>V698+Y698</f>
        <v>50400</v>
      </c>
      <c r="AF698" s="273" t="s">
        <v>80</v>
      </c>
      <c r="AG698" s="273" t="s">
        <v>34</v>
      </c>
      <c r="AH698" s="504" t="s">
        <v>820</v>
      </c>
      <c r="AI698" s="504" t="s">
        <v>411</v>
      </c>
      <c r="AJ698" s="273"/>
    </row>
    <row r="699" spans="2:36" ht="70.5" customHeight="1" x14ac:dyDescent="0.3">
      <c r="B699" s="224"/>
      <c r="C699" s="224"/>
      <c r="D699" s="224"/>
      <c r="E699" s="248"/>
      <c r="F699" s="248"/>
      <c r="G699" s="269"/>
      <c r="H699" s="224"/>
      <c r="I699" s="224"/>
      <c r="J699" s="11" t="s">
        <v>163</v>
      </c>
      <c r="K699" s="7" t="s">
        <v>164</v>
      </c>
      <c r="L699" s="7" t="s">
        <v>106</v>
      </c>
      <c r="M699" s="7">
        <v>1</v>
      </c>
      <c r="N699" s="230"/>
      <c r="O699" s="224"/>
      <c r="P699" s="224"/>
      <c r="Q699" s="224"/>
      <c r="R699" s="251"/>
      <c r="S699" s="297"/>
      <c r="T699" s="283"/>
      <c r="U699" s="283"/>
      <c r="V699" s="260"/>
      <c r="W699" s="281"/>
      <c r="X699" s="281"/>
      <c r="Y699" s="260"/>
      <c r="Z699" s="281"/>
      <c r="AA699" s="281"/>
      <c r="AB699" s="260"/>
      <c r="AC699" s="273"/>
      <c r="AD699" s="296"/>
      <c r="AE699" s="296"/>
      <c r="AF699" s="272"/>
      <c r="AG699" s="273"/>
      <c r="AH699" s="505"/>
      <c r="AI699" s="505"/>
      <c r="AJ699" s="272"/>
    </row>
    <row r="700" spans="2:36" ht="58.5" customHeight="1" x14ac:dyDescent="0.3">
      <c r="B700" s="225"/>
      <c r="C700" s="225"/>
      <c r="D700" s="225"/>
      <c r="E700" s="249"/>
      <c r="F700" s="249"/>
      <c r="G700" s="269"/>
      <c r="H700" s="225"/>
      <c r="I700" s="225"/>
      <c r="J700" s="11" t="s">
        <v>179</v>
      </c>
      <c r="K700" s="7" t="s">
        <v>180</v>
      </c>
      <c r="L700" s="7" t="s">
        <v>106</v>
      </c>
      <c r="M700" s="7">
        <v>30</v>
      </c>
      <c r="N700" s="231"/>
      <c r="O700" s="225"/>
      <c r="P700" s="225"/>
      <c r="Q700" s="225"/>
      <c r="R700" s="252"/>
      <c r="S700" s="297"/>
      <c r="T700" s="283"/>
      <c r="U700" s="283"/>
      <c r="V700" s="261"/>
      <c r="W700" s="281"/>
      <c r="X700" s="281"/>
      <c r="Y700" s="261"/>
      <c r="Z700" s="281"/>
      <c r="AA700" s="281"/>
      <c r="AB700" s="261"/>
      <c r="AC700" s="273"/>
      <c r="AD700" s="296"/>
      <c r="AE700" s="296"/>
      <c r="AF700" s="272"/>
      <c r="AG700" s="273"/>
      <c r="AH700" s="506"/>
      <c r="AI700" s="506"/>
      <c r="AJ700" s="272"/>
    </row>
    <row r="701" spans="2:36" ht="123" customHeight="1" x14ac:dyDescent="0.3">
      <c r="B701" s="223" t="s">
        <v>814</v>
      </c>
      <c r="C701" s="223" t="s">
        <v>808</v>
      </c>
      <c r="D701" s="223" t="s">
        <v>67</v>
      </c>
      <c r="E701" s="247" t="s">
        <v>68</v>
      </c>
      <c r="F701" s="247" t="s">
        <v>186</v>
      </c>
      <c r="G701" s="269" t="s">
        <v>202</v>
      </c>
      <c r="H701" s="223" t="s">
        <v>71</v>
      </c>
      <c r="I701" s="223" t="s">
        <v>135</v>
      </c>
      <c r="J701" s="11" t="s">
        <v>818</v>
      </c>
      <c r="K701" s="7" t="s">
        <v>159</v>
      </c>
      <c r="L701" s="14" t="s">
        <v>775</v>
      </c>
      <c r="M701" s="14">
        <v>40</v>
      </c>
      <c r="N701" s="229" t="s">
        <v>160</v>
      </c>
      <c r="O701" s="223" t="s">
        <v>819</v>
      </c>
      <c r="P701" s="223" t="s">
        <v>76</v>
      </c>
      <c r="Q701" s="223" t="s">
        <v>77</v>
      </c>
      <c r="R701" s="250" t="s">
        <v>78</v>
      </c>
      <c r="S701" s="297" t="s">
        <v>161</v>
      </c>
      <c r="T701" s="283">
        <f>V701+Y701</f>
        <v>42000</v>
      </c>
      <c r="U701" s="283">
        <f>+T701/2</f>
        <v>21000</v>
      </c>
      <c r="V701" s="259">
        <v>35700</v>
      </c>
      <c r="W701" s="281" t="s">
        <v>135</v>
      </c>
      <c r="X701" s="281" t="s">
        <v>135</v>
      </c>
      <c r="Y701" s="259">
        <v>6300</v>
      </c>
      <c r="Z701" s="281" t="s">
        <v>135</v>
      </c>
      <c r="AA701" s="281" t="s">
        <v>135</v>
      </c>
      <c r="AB701" s="259">
        <v>8000</v>
      </c>
      <c r="AC701" s="273" t="s">
        <v>204</v>
      </c>
      <c r="AD701" s="296" t="s">
        <v>80</v>
      </c>
      <c r="AE701" s="296">
        <f>V701+Y701</f>
        <v>42000</v>
      </c>
      <c r="AF701" s="273" t="s">
        <v>80</v>
      </c>
      <c r="AG701" s="273" t="s">
        <v>34</v>
      </c>
      <c r="AH701" s="504" t="s">
        <v>820</v>
      </c>
      <c r="AI701" s="504" t="s">
        <v>411</v>
      </c>
      <c r="AJ701" s="273"/>
    </row>
    <row r="702" spans="2:36" ht="72.75" customHeight="1" x14ac:dyDescent="0.3">
      <c r="B702" s="224"/>
      <c r="C702" s="224"/>
      <c r="D702" s="224"/>
      <c r="E702" s="248"/>
      <c r="F702" s="248"/>
      <c r="G702" s="269"/>
      <c r="H702" s="224"/>
      <c r="I702" s="224"/>
      <c r="J702" s="11" t="s">
        <v>163</v>
      </c>
      <c r="K702" s="7" t="s">
        <v>164</v>
      </c>
      <c r="L702" s="7" t="s">
        <v>106</v>
      </c>
      <c r="M702" s="7">
        <v>2</v>
      </c>
      <c r="N702" s="230"/>
      <c r="O702" s="224"/>
      <c r="P702" s="224"/>
      <c r="Q702" s="224"/>
      <c r="R702" s="251"/>
      <c r="S702" s="297"/>
      <c r="T702" s="283"/>
      <c r="U702" s="283"/>
      <c r="V702" s="260"/>
      <c r="W702" s="281"/>
      <c r="X702" s="281"/>
      <c r="Y702" s="260"/>
      <c r="Z702" s="281"/>
      <c r="AA702" s="281"/>
      <c r="AB702" s="260"/>
      <c r="AC702" s="273"/>
      <c r="AD702" s="296"/>
      <c r="AE702" s="296"/>
      <c r="AF702" s="272"/>
      <c r="AG702" s="273"/>
      <c r="AH702" s="505"/>
      <c r="AI702" s="505"/>
      <c r="AJ702" s="272"/>
    </row>
    <row r="703" spans="2:36" ht="53.25" customHeight="1" x14ac:dyDescent="0.3">
      <c r="B703" s="225"/>
      <c r="C703" s="225"/>
      <c r="D703" s="225"/>
      <c r="E703" s="249"/>
      <c r="F703" s="249"/>
      <c r="G703" s="269"/>
      <c r="H703" s="225"/>
      <c r="I703" s="225"/>
      <c r="J703" s="11" t="s">
        <v>179</v>
      </c>
      <c r="K703" s="7" t="s">
        <v>180</v>
      </c>
      <c r="L703" s="7" t="s">
        <v>106</v>
      </c>
      <c r="M703" s="7">
        <v>24</v>
      </c>
      <c r="N703" s="231"/>
      <c r="O703" s="225"/>
      <c r="P703" s="225"/>
      <c r="Q703" s="225"/>
      <c r="R703" s="252"/>
      <c r="S703" s="297"/>
      <c r="T703" s="283"/>
      <c r="U703" s="283"/>
      <c r="V703" s="261"/>
      <c r="W703" s="281"/>
      <c r="X703" s="281"/>
      <c r="Y703" s="261"/>
      <c r="Z703" s="281"/>
      <c r="AA703" s="281"/>
      <c r="AB703" s="261"/>
      <c r="AC703" s="273"/>
      <c r="AD703" s="296"/>
      <c r="AE703" s="296"/>
      <c r="AF703" s="272"/>
      <c r="AG703" s="273"/>
      <c r="AH703" s="506"/>
      <c r="AI703" s="506"/>
      <c r="AJ703" s="272"/>
    </row>
    <row r="704" spans="2:36" ht="76.5" customHeight="1" x14ac:dyDescent="0.3">
      <c r="B704" s="223" t="s">
        <v>815</v>
      </c>
      <c r="C704" s="223" t="s">
        <v>809</v>
      </c>
      <c r="D704" s="223" t="s">
        <v>67</v>
      </c>
      <c r="E704" s="247" t="s">
        <v>68</v>
      </c>
      <c r="F704" s="33" t="s">
        <v>186</v>
      </c>
      <c r="G704" s="33" t="s">
        <v>202</v>
      </c>
      <c r="H704" s="223" t="s">
        <v>71</v>
      </c>
      <c r="I704" s="223" t="s">
        <v>135</v>
      </c>
      <c r="J704" s="11" t="s">
        <v>163</v>
      </c>
      <c r="K704" s="7" t="s">
        <v>164</v>
      </c>
      <c r="L704" s="7" t="s">
        <v>106</v>
      </c>
      <c r="M704" s="7">
        <v>1</v>
      </c>
      <c r="N704" s="229" t="s">
        <v>160</v>
      </c>
      <c r="O704" s="223" t="s">
        <v>819</v>
      </c>
      <c r="P704" s="223" t="s">
        <v>76</v>
      </c>
      <c r="Q704" s="223" t="s">
        <v>77</v>
      </c>
      <c r="R704" s="223" t="s">
        <v>78</v>
      </c>
      <c r="S704" s="250" t="s">
        <v>161</v>
      </c>
      <c r="T704" s="374">
        <f>+V704+Y704</f>
        <v>152020</v>
      </c>
      <c r="U704" s="374">
        <f>+T704</f>
        <v>152020</v>
      </c>
      <c r="V704" s="259">
        <v>129217</v>
      </c>
      <c r="W704" s="354" t="s">
        <v>135</v>
      </c>
      <c r="X704" s="354" t="s">
        <v>135</v>
      </c>
      <c r="Y704" s="259">
        <v>22803</v>
      </c>
      <c r="Z704" s="354" t="s">
        <v>135</v>
      </c>
      <c r="AA704" s="354" t="s">
        <v>135</v>
      </c>
      <c r="AB704" s="259">
        <v>28956.19</v>
      </c>
      <c r="AC704" s="354" t="s">
        <v>204</v>
      </c>
      <c r="AD704" s="250" t="s">
        <v>135</v>
      </c>
      <c r="AE704" s="413">
        <f>+V704+Y704</f>
        <v>152020</v>
      </c>
      <c r="AF704" s="250" t="s">
        <v>135</v>
      </c>
      <c r="AG704" s="354" t="s">
        <v>34</v>
      </c>
      <c r="AH704" s="504" t="s">
        <v>302</v>
      </c>
      <c r="AI704" s="504" t="s">
        <v>306</v>
      </c>
      <c r="AJ704" s="250"/>
    </row>
    <row r="705" spans="2:36" ht="51" customHeight="1" x14ac:dyDescent="0.3">
      <c r="B705" s="225"/>
      <c r="C705" s="224"/>
      <c r="D705" s="224"/>
      <c r="E705" s="248"/>
      <c r="F705" s="39"/>
      <c r="G705" s="39"/>
      <c r="H705" s="225"/>
      <c r="I705" s="225"/>
      <c r="J705" s="11" t="s">
        <v>179</v>
      </c>
      <c r="K705" s="7" t="s">
        <v>180</v>
      </c>
      <c r="L705" s="7" t="s">
        <v>106</v>
      </c>
      <c r="M705" s="7">
        <v>15</v>
      </c>
      <c r="N705" s="230"/>
      <c r="O705" s="224"/>
      <c r="P705" s="225"/>
      <c r="Q705" s="225"/>
      <c r="R705" s="225"/>
      <c r="S705" s="252"/>
      <c r="T705" s="252"/>
      <c r="U705" s="252"/>
      <c r="V705" s="260"/>
      <c r="W705" s="356"/>
      <c r="X705" s="356"/>
      <c r="Y705" s="260"/>
      <c r="Z705" s="356"/>
      <c r="AA705" s="356"/>
      <c r="AB705" s="260"/>
      <c r="AC705" s="356"/>
      <c r="AD705" s="252"/>
      <c r="AE705" s="356"/>
      <c r="AF705" s="252"/>
      <c r="AG705" s="356"/>
      <c r="AH705" s="505"/>
      <c r="AI705" s="505"/>
      <c r="AJ705" s="252"/>
    </row>
    <row r="706" spans="2:36" ht="54" customHeight="1" x14ac:dyDescent="0.3">
      <c r="B706" s="272" t="s">
        <v>816</v>
      </c>
      <c r="C706" s="272" t="s">
        <v>810</v>
      </c>
      <c r="D706" s="272" t="s">
        <v>67</v>
      </c>
      <c r="E706" s="269" t="s">
        <v>68</v>
      </c>
      <c r="F706" s="269" t="s">
        <v>184</v>
      </c>
      <c r="G706" s="269" t="s">
        <v>70</v>
      </c>
      <c r="H706" s="223" t="s">
        <v>71</v>
      </c>
      <c r="I706" s="223" t="s">
        <v>135</v>
      </c>
      <c r="J706" s="11" t="s">
        <v>165</v>
      </c>
      <c r="K706" s="7" t="s">
        <v>166</v>
      </c>
      <c r="L706" s="7" t="s">
        <v>167</v>
      </c>
      <c r="M706" s="7">
        <v>3.65</v>
      </c>
      <c r="N706" s="273" t="s">
        <v>160</v>
      </c>
      <c r="O706" s="272" t="s">
        <v>819</v>
      </c>
      <c r="P706" s="223" t="s">
        <v>76</v>
      </c>
      <c r="Q706" s="223" t="s">
        <v>77</v>
      </c>
      <c r="R706" s="250" t="s">
        <v>78</v>
      </c>
      <c r="S706" s="297" t="s">
        <v>161</v>
      </c>
      <c r="T706" s="283">
        <f>+V706+Y706</f>
        <v>277495.67999999999</v>
      </c>
      <c r="U706" s="283">
        <f>+T706</f>
        <v>277495.67999999999</v>
      </c>
      <c r="V706" s="296">
        <v>235871.33</v>
      </c>
      <c r="W706" s="281" t="s">
        <v>135</v>
      </c>
      <c r="X706" s="281" t="s">
        <v>135</v>
      </c>
      <c r="Y706" s="296">
        <v>41624.35</v>
      </c>
      <c r="Z706" s="281" t="s">
        <v>135</v>
      </c>
      <c r="AA706" s="281" t="s">
        <v>135</v>
      </c>
      <c r="AB706" s="296">
        <v>52856.32</v>
      </c>
      <c r="AC706" s="273" t="s">
        <v>81</v>
      </c>
      <c r="AD706" s="296" t="s">
        <v>80</v>
      </c>
      <c r="AE706" s="296">
        <f>V706+Y706</f>
        <v>277495.67999999999</v>
      </c>
      <c r="AF706" s="272" t="s">
        <v>80</v>
      </c>
      <c r="AG706" s="273" t="s">
        <v>34</v>
      </c>
      <c r="AH706" s="511" t="s">
        <v>309</v>
      </c>
      <c r="AI706" s="511" t="s">
        <v>221</v>
      </c>
      <c r="AJ706" s="272"/>
    </row>
    <row r="707" spans="2:36" ht="87.75" customHeight="1" x14ac:dyDescent="0.3">
      <c r="B707" s="272"/>
      <c r="C707" s="272"/>
      <c r="D707" s="272"/>
      <c r="E707" s="269"/>
      <c r="F707" s="269"/>
      <c r="G707" s="269"/>
      <c r="H707" s="224"/>
      <c r="I707" s="224"/>
      <c r="J707" s="11" t="s">
        <v>168</v>
      </c>
      <c r="K707" s="7" t="s">
        <v>169</v>
      </c>
      <c r="L707" s="7" t="s">
        <v>106</v>
      </c>
      <c r="M707" s="7">
        <v>1</v>
      </c>
      <c r="N707" s="273"/>
      <c r="O707" s="272"/>
      <c r="P707" s="224"/>
      <c r="Q707" s="224"/>
      <c r="R707" s="251"/>
      <c r="S707" s="297"/>
      <c r="T707" s="283"/>
      <c r="U707" s="283"/>
      <c r="V707" s="296"/>
      <c r="W707" s="281"/>
      <c r="X707" s="281"/>
      <c r="Y707" s="296"/>
      <c r="Z707" s="281"/>
      <c r="AA707" s="281"/>
      <c r="AB707" s="296"/>
      <c r="AC707" s="273"/>
      <c r="AD707" s="296"/>
      <c r="AE707" s="296"/>
      <c r="AF707" s="272"/>
      <c r="AG707" s="273"/>
      <c r="AH707" s="511"/>
      <c r="AI707" s="511"/>
      <c r="AJ707" s="272"/>
    </row>
    <row r="708" spans="2:36" ht="78" customHeight="1" x14ac:dyDescent="0.3">
      <c r="B708" s="272"/>
      <c r="C708" s="272"/>
      <c r="D708" s="272"/>
      <c r="E708" s="269"/>
      <c r="F708" s="269"/>
      <c r="G708" s="269"/>
      <c r="H708" s="224"/>
      <c r="I708" s="224"/>
      <c r="J708" s="11" t="s">
        <v>264</v>
      </c>
      <c r="K708" s="7" t="s">
        <v>170</v>
      </c>
      <c r="L708" s="7" t="s">
        <v>171</v>
      </c>
      <c r="M708" s="7">
        <v>1</v>
      </c>
      <c r="N708" s="273"/>
      <c r="O708" s="272"/>
      <c r="P708" s="224"/>
      <c r="Q708" s="224"/>
      <c r="R708" s="251"/>
      <c r="S708" s="297"/>
      <c r="T708" s="283"/>
      <c r="U708" s="283"/>
      <c r="V708" s="296"/>
      <c r="W708" s="281"/>
      <c r="X708" s="281"/>
      <c r="Y708" s="296"/>
      <c r="Z708" s="281"/>
      <c r="AA708" s="281"/>
      <c r="AB708" s="296"/>
      <c r="AC708" s="273"/>
      <c r="AD708" s="296"/>
      <c r="AE708" s="296"/>
      <c r="AF708" s="272"/>
      <c r="AG708" s="273"/>
      <c r="AH708" s="511"/>
      <c r="AI708" s="511"/>
      <c r="AJ708" s="272"/>
    </row>
    <row r="709" spans="2:36" ht="40.200000000000003" customHeight="1" x14ac:dyDescent="0.3">
      <c r="B709" s="272"/>
      <c r="C709" s="272"/>
      <c r="D709" s="272"/>
      <c r="E709" s="269"/>
      <c r="F709" s="269"/>
      <c r="G709" s="269"/>
      <c r="H709" s="225"/>
      <c r="I709" s="225"/>
      <c r="J709" s="28" t="s">
        <v>172</v>
      </c>
      <c r="K709" s="14" t="s">
        <v>173</v>
      </c>
      <c r="L709" s="14" t="s">
        <v>171</v>
      </c>
      <c r="M709" s="79">
        <v>1</v>
      </c>
      <c r="N709" s="273"/>
      <c r="O709" s="272"/>
      <c r="P709" s="225"/>
      <c r="Q709" s="225"/>
      <c r="R709" s="252"/>
      <c r="S709" s="297"/>
      <c r="T709" s="253"/>
      <c r="U709" s="253"/>
      <c r="V709" s="296"/>
      <c r="W709" s="256"/>
      <c r="X709" s="256"/>
      <c r="Y709" s="296"/>
      <c r="Z709" s="256"/>
      <c r="AA709" s="256"/>
      <c r="AB709" s="296"/>
      <c r="AC709" s="229"/>
      <c r="AD709" s="296"/>
      <c r="AE709" s="259"/>
      <c r="AF709" s="223"/>
      <c r="AG709" s="229"/>
      <c r="AH709" s="511"/>
      <c r="AI709" s="511"/>
      <c r="AJ709" s="272"/>
    </row>
    <row r="710" spans="2:36" ht="143.25" customHeight="1" x14ac:dyDescent="0.3">
      <c r="B710" s="223" t="s">
        <v>1064</v>
      </c>
      <c r="C710" s="223" t="s">
        <v>805</v>
      </c>
      <c r="D710" s="223" t="s">
        <v>67</v>
      </c>
      <c r="E710" s="247" t="s">
        <v>68</v>
      </c>
      <c r="F710" s="247" t="s">
        <v>186</v>
      </c>
      <c r="G710" s="269" t="s">
        <v>202</v>
      </c>
      <c r="H710" s="223" t="s">
        <v>71</v>
      </c>
      <c r="I710" s="223" t="s">
        <v>135</v>
      </c>
      <c r="J710" s="11" t="s">
        <v>818</v>
      </c>
      <c r="K710" s="7" t="s">
        <v>159</v>
      </c>
      <c r="L710" s="14" t="s">
        <v>775</v>
      </c>
      <c r="M710" s="14">
        <v>40</v>
      </c>
      <c r="N710" s="229" t="s">
        <v>160</v>
      </c>
      <c r="O710" s="223" t="s">
        <v>819</v>
      </c>
      <c r="P710" s="223" t="s">
        <v>76</v>
      </c>
      <c r="Q710" s="223" t="s">
        <v>77</v>
      </c>
      <c r="R710" s="250" t="s">
        <v>78</v>
      </c>
      <c r="S710" s="297" t="s">
        <v>161</v>
      </c>
      <c r="T710" s="283">
        <f>V710+Y710</f>
        <v>101220</v>
      </c>
      <c r="U710" s="283">
        <f>+T710</f>
        <v>101220</v>
      </c>
      <c r="V710" s="259">
        <v>86037</v>
      </c>
      <c r="W710" s="281" t="s">
        <v>135</v>
      </c>
      <c r="X710" s="281" t="s">
        <v>135</v>
      </c>
      <c r="Y710" s="259">
        <v>15183</v>
      </c>
      <c r="Z710" s="281" t="s">
        <v>135</v>
      </c>
      <c r="AA710" s="281" t="s">
        <v>135</v>
      </c>
      <c r="AB710" s="259">
        <v>19280</v>
      </c>
      <c r="AC710" s="273" t="s">
        <v>204</v>
      </c>
      <c r="AD710" s="296" t="s">
        <v>80</v>
      </c>
      <c r="AE710" s="296">
        <f>V710+Y710</f>
        <v>101220</v>
      </c>
      <c r="AF710" s="273" t="s">
        <v>80</v>
      </c>
      <c r="AG710" s="273" t="s">
        <v>34</v>
      </c>
      <c r="AH710" s="504" t="s">
        <v>302</v>
      </c>
      <c r="AI710" s="504" t="s">
        <v>303</v>
      </c>
      <c r="AJ710" s="273"/>
    </row>
    <row r="711" spans="2:36" ht="57.75" customHeight="1" x14ac:dyDescent="0.3">
      <c r="B711" s="224"/>
      <c r="C711" s="224"/>
      <c r="D711" s="224"/>
      <c r="E711" s="248"/>
      <c r="F711" s="248"/>
      <c r="G711" s="269"/>
      <c r="H711" s="224"/>
      <c r="I711" s="224"/>
      <c r="J711" s="11" t="s">
        <v>163</v>
      </c>
      <c r="K711" s="7" t="s">
        <v>164</v>
      </c>
      <c r="L711" s="7" t="s">
        <v>106</v>
      </c>
      <c r="M711" s="7">
        <v>1</v>
      </c>
      <c r="N711" s="230"/>
      <c r="O711" s="224"/>
      <c r="P711" s="224"/>
      <c r="Q711" s="224"/>
      <c r="R711" s="251"/>
      <c r="S711" s="297"/>
      <c r="T711" s="283"/>
      <c r="U711" s="283"/>
      <c r="V711" s="260"/>
      <c r="W711" s="281"/>
      <c r="X711" s="281"/>
      <c r="Y711" s="260"/>
      <c r="Z711" s="281"/>
      <c r="AA711" s="281"/>
      <c r="AB711" s="260"/>
      <c r="AC711" s="273"/>
      <c r="AD711" s="296"/>
      <c r="AE711" s="296"/>
      <c r="AF711" s="272"/>
      <c r="AG711" s="273"/>
      <c r="AH711" s="505"/>
      <c r="AI711" s="505"/>
      <c r="AJ711" s="272"/>
    </row>
    <row r="712" spans="2:36" ht="72.75" customHeight="1" x14ac:dyDescent="0.3">
      <c r="B712" s="225"/>
      <c r="C712" s="225"/>
      <c r="D712" s="225"/>
      <c r="E712" s="249"/>
      <c r="F712" s="249"/>
      <c r="G712" s="269"/>
      <c r="H712" s="225"/>
      <c r="I712" s="225"/>
      <c r="J712" s="11" t="s">
        <v>179</v>
      </c>
      <c r="K712" s="7" t="s">
        <v>180</v>
      </c>
      <c r="L712" s="7" t="s">
        <v>106</v>
      </c>
      <c r="M712" s="7">
        <v>48</v>
      </c>
      <c r="N712" s="231"/>
      <c r="O712" s="225"/>
      <c r="P712" s="225"/>
      <c r="Q712" s="225"/>
      <c r="R712" s="252"/>
      <c r="S712" s="297"/>
      <c r="T712" s="283"/>
      <c r="U712" s="283"/>
      <c r="V712" s="261"/>
      <c r="W712" s="281"/>
      <c r="X712" s="281"/>
      <c r="Y712" s="261"/>
      <c r="Z712" s="281"/>
      <c r="AA712" s="281"/>
      <c r="AB712" s="261"/>
      <c r="AC712" s="273"/>
      <c r="AD712" s="296"/>
      <c r="AE712" s="296"/>
      <c r="AF712" s="272"/>
      <c r="AG712" s="273"/>
      <c r="AH712" s="506"/>
      <c r="AI712" s="506"/>
      <c r="AJ712" s="272"/>
    </row>
    <row r="713" spans="2:36" ht="144" customHeight="1" x14ac:dyDescent="0.3">
      <c r="B713" s="223" t="s">
        <v>1205</v>
      </c>
      <c r="C713" s="223" t="s">
        <v>817</v>
      </c>
      <c r="D713" s="223" t="s">
        <v>67</v>
      </c>
      <c r="E713" s="247" t="s">
        <v>68</v>
      </c>
      <c r="F713" s="247" t="s">
        <v>186</v>
      </c>
      <c r="G713" s="269" t="s">
        <v>202</v>
      </c>
      <c r="H713" s="223" t="s">
        <v>71</v>
      </c>
      <c r="I713" s="223" t="s">
        <v>135</v>
      </c>
      <c r="J713" s="11" t="s">
        <v>818</v>
      </c>
      <c r="K713" s="7" t="s">
        <v>159</v>
      </c>
      <c r="L713" s="14" t="s">
        <v>775</v>
      </c>
      <c r="M713" s="14">
        <v>40</v>
      </c>
      <c r="N713" s="229" t="s">
        <v>160</v>
      </c>
      <c r="O713" s="223" t="s">
        <v>819</v>
      </c>
      <c r="P713" s="223" t="s">
        <v>76</v>
      </c>
      <c r="Q713" s="223" t="s">
        <v>77</v>
      </c>
      <c r="R713" s="250" t="s">
        <v>78</v>
      </c>
      <c r="S713" s="297" t="s">
        <v>161</v>
      </c>
      <c r="T713" s="283">
        <f>V713+Y713</f>
        <v>292864.32</v>
      </c>
      <c r="U713" s="283">
        <f>+T713/M714</f>
        <v>292864.32</v>
      </c>
      <c r="V713" s="259">
        <v>248934.67</v>
      </c>
      <c r="W713" s="281" t="s">
        <v>135</v>
      </c>
      <c r="X713" s="281" t="s">
        <v>135</v>
      </c>
      <c r="Y713" s="259">
        <v>43929.65</v>
      </c>
      <c r="Z713" s="281" t="s">
        <v>135</v>
      </c>
      <c r="AA713" s="281" t="s">
        <v>135</v>
      </c>
      <c r="AB713" s="259">
        <v>55783.68</v>
      </c>
      <c r="AC713" s="273" t="s">
        <v>204</v>
      </c>
      <c r="AD713" s="296" t="s">
        <v>80</v>
      </c>
      <c r="AE713" s="296">
        <f>V713+Y713</f>
        <v>292864.32</v>
      </c>
      <c r="AF713" s="273" t="s">
        <v>80</v>
      </c>
      <c r="AG713" s="273" t="s">
        <v>34</v>
      </c>
      <c r="AH713" s="504" t="s">
        <v>309</v>
      </c>
      <c r="AI713" s="504" t="s">
        <v>222</v>
      </c>
      <c r="AJ713" s="273"/>
    </row>
    <row r="714" spans="2:36" ht="65.25" customHeight="1" x14ac:dyDescent="0.3">
      <c r="B714" s="224"/>
      <c r="C714" s="224"/>
      <c r="D714" s="224"/>
      <c r="E714" s="248"/>
      <c r="F714" s="248"/>
      <c r="G714" s="269"/>
      <c r="H714" s="224"/>
      <c r="I714" s="224"/>
      <c r="J714" s="11" t="s">
        <v>163</v>
      </c>
      <c r="K714" s="7" t="s">
        <v>164</v>
      </c>
      <c r="L714" s="7" t="s">
        <v>106</v>
      </c>
      <c r="M714" s="7">
        <v>1</v>
      </c>
      <c r="N714" s="230"/>
      <c r="O714" s="224"/>
      <c r="P714" s="224"/>
      <c r="Q714" s="224"/>
      <c r="R714" s="251"/>
      <c r="S714" s="297"/>
      <c r="T714" s="283"/>
      <c r="U714" s="283"/>
      <c r="V714" s="260"/>
      <c r="W714" s="281"/>
      <c r="X714" s="281"/>
      <c r="Y714" s="260"/>
      <c r="Z714" s="281"/>
      <c r="AA714" s="281"/>
      <c r="AB714" s="260"/>
      <c r="AC714" s="273"/>
      <c r="AD714" s="296"/>
      <c r="AE714" s="296"/>
      <c r="AF714" s="272"/>
      <c r="AG714" s="273"/>
      <c r="AH714" s="505"/>
      <c r="AI714" s="505"/>
      <c r="AJ714" s="272"/>
    </row>
    <row r="715" spans="2:36" ht="60" customHeight="1" x14ac:dyDescent="0.3">
      <c r="B715" s="225"/>
      <c r="C715" s="225"/>
      <c r="D715" s="225"/>
      <c r="E715" s="249"/>
      <c r="F715" s="249"/>
      <c r="G715" s="269"/>
      <c r="H715" s="225"/>
      <c r="I715" s="225"/>
      <c r="J715" s="11" t="s">
        <v>179</v>
      </c>
      <c r="K715" s="7" t="s">
        <v>180</v>
      </c>
      <c r="L715" s="7" t="s">
        <v>106</v>
      </c>
      <c r="M715" s="7">
        <v>190</v>
      </c>
      <c r="N715" s="231"/>
      <c r="O715" s="225"/>
      <c r="P715" s="225"/>
      <c r="Q715" s="225"/>
      <c r="R715" s="252"/>
      <c r="S715" s="297"/>
      <c r="T715" s="283"/>
      <c r="U715" s="283"/>
      <c r="V715" s="261"/>
      <c r="W715" s="281"/>
      <c r="X715" s="281"/>
      <c r="Y715" s="261"/>
      <c r="Z715" s="281"/>
      <c r="AA715" s="281"/>
      <c r="AB715" s="261"/>
      <c r="AC715" s="273"/>
      <c r="AD715" s="296"/>
      <c r="AE715" s="296"/>
      <c r="AF715" s="272"/>
      <c r="AG715" s="273"/>
      <c r="AH715" s="506"/>
      <c r="AI715" s="506"/>
      <c r="AJ715" s="272"/>
    </row>
    <row r="716" spans="2:36" ht="123" customHeight="1" x14ac:dyDescent="0.3">
      <c r="B716" s="223" t="s">
        <v>1206</v>
      </c>
      <c r="C716" s="223" t="s">
        <v>808</v>
      </c>
      <c r="D716" s="223" t="s">
        <v>67</v>
      </c>
      <c r="E716" s="247" t="s">
        <v>68</v>
      </c>
      <c r="F716" s="247" t="s">
        <v>186</v>
      </c>
      <c r="G716" s="269" t="s">
        <v>202</v>
      </c>
      <c r="H716" s="223" t="s">
        <v>71</v>
      </c>
      <c r="I716" s="223" t="s">
        <v>135</v>
      </c>
      <c r="J716" s="11" t="s">
        <v>818</v>
      </c>
      <c r="K716" s="7" t="s">
        <v>159</v>
      </c>
      <c r="L716" s="14" t="s">
        <v>775</v>
      </c>
      <c r="M716" s="14">
        <v>40</v>
      </c>
      <c r="N716" s="229" t="s">
        <v>160</v>
      </c>
      <c r="O716" s="223" t="s">
        <v>819</v>
      </c>
      <c r="P716" s="223" t="s">
        <v>76</v>
      </c>
      <c r="Q716" s="223" t="s">
        <v>77</v>
      </c>
      <c r="R716" s="250" t="s">
        <v>78</v>
      </c>
      <c r="S716" s="297" t="s">
        <v>161</v>
      </c>
      <c r="T716" s="283">
        <f>V716+Y716</f>
        <v>21000</v>
      </c>
      <c r="U716" s="283">
        <f>+T716/1</f>
        <v>21000</v>
      </c>
      <c r="V716" s="259">
        <v>17850</v>
      </c>
      <c r="W716" s="281" t="s">
        <v>135</v>
      </c>
      <c r="X716" s="281" t="s">
        <v>135</v>
      </c>
      <c r="Y716" s="259">
        <v>3150</v>
      </c>
      <c r="Z716" s="281" t="s">
        <v>135</v>
      </c>
      <c r="AA716" s="281" t="s">
        <v>135</v>
      </c>
      <c r="AB716" s="259">
        <v>4000</v>
      </c>
      <c r="AC716" s="273" t="s">
        <v>204</v>
      </c>
      <c r="AD716" s="296" t="s">
        <v>80</v>
      </c>
      <c r="AE716" s="296">
        <f>V716+Y716</f>
        <v>21000</v>
      </c>
      <c r="AF716" s="273" t="s">
        <v>80</v>
      </c>
      <c r="AG716" s="273" t="s">
        <v>34</v>
      </c>
      <c r="AH716" s="504" t="s">
        <v>309</v>
      </c>
      <c r="AI716" s="504" t="s">
        <v>221</v>
      </c>
      <c r="AJ716" s="273"/>
    </row>
    <row r="717" spans="2:36" ht="72.75" customHeight="1" x14ac:dyDescent="0.3">
      <c r="B717" s="224"/>
      <c r="C717" s="224"/>
      <c r="D717" s="224"/>
      <c r="E717" s="248"/>
      <c r="F717" s="248"/>
      <c r="G717" s="269"/>
      <c r="H717" s="224"/>
      <c r="I717" s="224"/>
      <c r="J717" s="11" t="s">
        <v>163</v>
      </c>
      <c r="K717" s="7" t="s">
        <v>164</v>
      </c>
      <c r="L717" s="7" t="s">
        <v>106</v>
      </c>
      <c r="M717" s="7">
        <v>1</v>
      </c>
      <c r="N717" s="230"/>
      <c r="O717" s="224"/>
      <c r="P717" s="224"/>
      <c r="Q717" s="224"/>
      <c r="R717" s="251"/>
      <c r="S717" s="297"/>
      <c r="T717" s="283"/>
      <c r="U717" s="283"/>
      <c r="V717" s="260"/>
      <c r="W717" s="281"/>
      <c r="X717" s="281"/>
      <c r="Y717" s="260"/>
      <c r="Z717" s="281"/>
      <c r="AA717" s="281"/>
      <c r="AB717" s="260"/>
      <c r="AC717" s="273"/>
      <c r="AD717" s="296"/>
      <c r="AE717" s="296"/>
      <c r="AF717" s="272"/>
      <c r="AG717" s="273"/>
      <c r="AH717" s="505"/>
      <c r="AI717" s="505"/>
      <c r="AJ717" s="272"/>
    </row>
    <row r="718" spans="2:36" ht="53.25" customHeight="1" x14ac:dyDescent="0.3">
      <c r="B718" s="225"/>
      <c r="C718" s="225"/>
      <c r="D718" s="225"/>
      <c r="E718" s="249"/>
      <c r="F718" s="249"/>
      <c r="G718" s="269"/>
      <c r="H718" s="225"/>
      <c r="I718" s="225"/>
      <c r="J718" s="11" t="s">
        <v>179</v>
      </c>
      <c r="K718" s="7" t="s">
        <v>180</v>
      </c>
      <c r="L718" s="7" t="s">
        <v>106</v>
      </c>
      <c r="M718" s="7">
        <v>12</v>
      </c>
      <c r="N718" s="231"/>
      <c r="O718" s="225"/>
      <c r="P718" s="225"/>
      <c r="Q718" s="225"/>
      <c r="R718" s="252"/>
      <c r="S718" s="297"/>
      <c r="T718" s="283"/>
      <c r="U718" s="283"/>
      <c r="V718" s="261"/>
      <c r="W718" s="281"/>
      <c r="X718" s="281"/>
      <c r="Y718" s="261"/>
      <c r="Z718" s="281"/>
      <c r="AA718" s="281"/>
      <c r="AB718" s="261"/>
      <c r="AC718" s="273"/>
      <c r="AD718" s="296"/>
      <c r="AE718" s="296"/>
      <c r="AF718" s="272"/>
      <c r="AG718" s="273"/>
      <c r="AH718" s="506"/>
      <c r="AI718" s="506"/>
      <c r="AJ718" s="272"/>
    </row>
    <row r="719" spans="2:36" ht="119.25" customHeight="1" x14ac:dyDescent="0.3">
      <c r="B719" s="272" t="s">
        <v>680</v>
      </c>
      <c r="C719" s="272" t="s">
        <v>665</v>
      </c>
      <c r="D719" s="272" t="s">
        <v>67</v>
      </c>
      <c r="E719" s="269" t="s">
        <v>68</v>
      </c>
      <c r="F719" s="269" t="s">
        <v>666</v>
      </c>
      <c r="G719" s="269" t="s">
        <v>668</v>
      </c>
      <c r="H719" s="223" t="s">
        <v>71</v>
      </c>
      <c r="I719" s="272" t="s">
        <v>135</v>
      </c>
      <c r="J719" s="11" t="s">
        <v>263</v>
      </c>
      <c r="K719" s="7" t="s">
        <v>159</v>
      </c>
      <c r="L719" s="7" t="s">
        <v>116</v>
      </c>
      <c r="M719" s="7">
        <v>40</v>
      </c>
      <c r="N719" s="273" t="s">
        <v>160</v>
      </c>
      <c r="O719" s="267" t="s">
        <v>675</v>
      </c>
      <c r="P719" s="272" t="s">
        <v>76</v>
      </c>
      <c r="Q719" s="272" t="s">
        <v>77</v>
      </c>
      <c r="R719" s="297" t="s">
        <v>78</v>
      </c>
      <c r="S719" s="297" t="s">
        <v>161</v>
      </c>
      <c r="T719" s="283">
        <f>V719+Y719</f>
        <v>251581.86</v>
      </c>
      <c r="U719" s="283" t="s">
        <v>80</v>
      </c>
      <c r="V719" s="281">
        <v>213844.58</v>
      </c>
      <c r="W719" s="281" t="s">
        <v>135</v>
      </c>
      <c r="X719" s="281" t="s">
        <v>135</v>
      </c>
      <c r="Y719" s="273">
        <v>37737.279999999999</v>
      </c>
      <c r="Z719" s="281" t="s">
        <v>135</v>
      </c>
      <c r="AA719" s="281" t="s">
        <v>135</v>
      </c>
      <c r="AB719" s="277">
        <v>21876.68</v>
      </c>
      <c r="AC719" s="273" t="s">
        <v>204</v>
      </c>
      <c r="AD719" s="296" t="s">
        <v>80</v>
      </c>
      <c r="AE719" s="296">
        <f>V719+Y719</f>
        <v>251581.86</v>
      </c>
      <c r="AF719" s="272" t="s">
        <v>80</v>
      </c>
      <c r="AG719" s="273" t="s">
        <v>34</v>
      </c>
      <c r="AH719" s="301" t="s">
        <v>212</v>
      </c>
      <c r="AI719" s="301" t="s">
        <v>213</v>
      </c>
      <c r="AJ719" s="273"/>
    </row>
    <row r="720" spans="2:36" ht="59.25" customHeight="1" x14ac:dyDescent="0.3">
      <c r="B720" s="267"/>
      <c r="C720" s="267"/>
      <c r="D720" s="267"/>
      <c r="E720" s="269"/>
      <c r="F720" s="269"/>
      <c r="G720" s="269"/>
      <c r="H720" s="224"/>
      <c r="I720" s="272"/>
      <c r="J720" s="11" t="s">
        <v>163</v>
      </c>
      <c r="K720" s="7" t="s">
        <v>164</v>
      </c>
      <c r="L720" s="7" t="s">
        <v>106</v>
      </c>
      <c r="M720" s="7">
        <v>4</v>
      </c>
      <c r="N720" s="273"/>
      <c r="O720" s="267"/>
      <c r="P720" s="272"/>
      <c r="Q720" s="272"/>
      <c r="R720" s="297"/>
      <c r="S720" s="297"/>
      <c r="T720" s="283"/>
      <c r="U720" s="283"/>
      <c r="V720" s="281"/>
      <c r="W720" s="281"/>
      <c r="X720" s="281"/>
      <c r="Y720" s="301"/>
      <c r="Z720" s="281"/>
      <c r="AA720" s="281"/>
      <c r="AB720" s="301"/>
      <c r="AC720" s="273"/>
      <c r="AD720" s="296"/>
      <c r="AE720" s="296"/>
      <c r="AF720" s="272"/>
      <c r="AG720" s="273"/>
      <c r="AH720" s="301"/>
      <c r="AI720" s="301"/>
      <c r="AJ720" s="272"/>
    </row>
    <row r="721" spans="2:36" ht="40.200000000000003" customHeight="1" x14ac:dyDescent="0.3">
      <c r="B721" s="267"/>
      <c r="C721" s="267"/>
      <c r="D721" s="267"/>
      <c r="E721" s="269"/>
      <c r="F721" s="269"/>
      <c r="G721" s="269"/>
      <c r="H721" s="225"/>
      <c r="I721" s="272"/>
      <c r="J721" s="11" t="s">
        <v>179</v>
      </c>
      <c r="K721" s="7" t="s">
        <v>180</v>
      </c>
      <c r="L721" s="7" t="s">
        <v>106</v>
      </c>
      <c r="M721" s="71">
        <v>120</v>
      </c>
      <c r="N721" s="273"/>
      <c r="O721" s="267"/>
      <c r="P721" s="272"/>
      <c r="Q721" s="272"/>
      <c r="R721" s="297"/>
      <c r="S721" s="297"/>
      <c r="T721" s="283"/>
      <c r="U721" s="283"/>
      <c r="V721" s="281"/>
      <c r="W721" s="281"/>
      <c r="X721" s="281"/>
      <c r="Y721" s="301"/>
      <c r="Z721" s="281"/>
      <c r="AA721" s="281"/>
      <c r="AB721" s="301"/>
      <c r="AC721" s="273"/>
      <c r="AD721" s="296"/>
      <c r="AE721" s="296"/>
      <c r="AF721" s="272"/>
      <c r="AG721" s="273"/>
      <c r="AH721" s="301"/>
      <c r="AI721" s="301"/>
      <c r="AJ721" s="272"/>
    </row>
    <row r="722" spans="2:36" ht="96.6" x14ac:dyDescent="0.3">
      <c r="B722" s="272" t="s">
        <v>681</v>
      </c>
      <c r="C722" s="272" t="s">
        <v>667</v>
      </c>
      <c r="D722" s="272" t="s">
        <v>67</v>
      </c>
      <c r="E722" s="269" t="s">
        <v>68</v>
      </c>
      <c r="F722" s="269" t="s">
        <v>666</v>
      </c>
      <c r="G722" s="269" t="s">
        <v>668</v>
      </c>
      <c r="H722" s="223" t="s">
        <v>71</v>
      </c>
      <c r="I722" s="272" t="s">
        <v>135</v>
      </c>
      <c r="J722" s="11" t="s">
        <v>263</v>
      </c>
      <c r="K722" s="7" t="s">
        <v>159</v>
      </c>
      <c r="L722" s="7" t="s">
        <v>116</v>
      </c>
      <c r="M722" s="7">
        <v>40</v>
      </c>
      <c r="N722" s="273" t="s">
        <v>160</v>
      </c>
      <c r="O722" s="267" t="s">
        <v>675</v>
      </c>
      <c r="P722" s="272" t="s">
        <v>76</v>
      </c>
      <c r="Q722" s="272" t="s">
        <v>77</v>
      </c>
      <c r="R722" s="297" t="s">
        <v>78</v>
      </c>
      <c r="S722" s="297" t="s">
        <v>161</v>
      </c>
      <c r="T722" s="283">
        <f>V722+Y722</f>
        <v>129357.78</v>
      </c>
      <c r="U722" s="283" t="s">
        <v>80</v>
      </c>
      <c r="V722" s="273">
        <v>109954.11</v>
      </c>
      <c r="W722" s="281" t="s">
        <v>135</v>
      </c>
      <c r="X722" s="281" t="s">
        <v>135</v>
      </c>
      <c r="Y722" s="273">
        <v>19403.669999999998</v>
      </c>
      <c r="Z722" s="281" t="s">
        <v>135</v>
      </c>
      <c r="AA722" s="281" t="s">
        <v>135</v>
      </c>
      <c r="AB722" s="277">
        <v>11248.5</v>
      </c>
      <c r="AC722" s="273" t="s">
        <v>204</v>
      </c>
      <c r="AD722" s="296" t="s">
        <v>80</v>
      </c>
      <c r="AE722" s="296">
        <f>V722+Y722</f>
        <v>129357.78</v>
      </c>
      <c r="AF722" s="272" t="s">
        <v>80</v>
      </c>
      <c r="AG722" s="273" t="s">
        <v>34</v>
      </c>
      <c r="AH722" s="301" t="s">
        <v>212</v>
      </c>
      <c r="AI722" s="301" t="s">
        <v>213</v>
      </c>
      <c r="AJ722" s="273"/>
    </row>
    <row r="723" spans="2:36" ht="41.4" x14ac:dyDescent="0.3">
      <c r="B723" s="267"/>
      <c r="C723" s="267"/>
      <c r="D723" s="267"/>
      <c r="E723" s="269"/>
      <c r="F723" s="269"/>
      <c r="G723" s="269"/>
      <c r="H723" s="224"/>
      <c r="I723" s="272"/>
      <c r="J723" s="11" t="s">
        <v>163</v>
      </c>
      <c r="K723" s="7" t="s">
        <v>164</v>
      </c>
      <c r="L723" s="7" t="s">
        <v>106</v>
      </c>
      <c r="M723" s="7">
        <v>2</v>
      </c>
      <c r="N723" s="273"/>
      <c r="O723" s="267"/>
      <c r="P723" s="272"/>
      <c r="Q723" s="272"/>
      <c r="R723" s="297"/>
      <c r="S723" s="297"/>
      <c r="T723" s="283"/>
      <c r="U723" s="283"/>
      <c r="V723" s="301"/>
      <c r="W723" s="281"/>
      <c r="X723" s="281"/>
      <c r="Y723" s="301"/>
      <c r="Z723" s="281"/>
      <c r="AA723" s="281"/>
      <c r="AB723" s="301"/>
      <c r="AC723" s="273"/>
      <c r="AD723" s="296"/>
      <c r="AE723" s="296"/>
      <c r="AF723" s="272"/>
      <c r="AG723" s="273"/>
      <c r="AH723" s="301"/>
      <c r="AI723" s="301"/>
      <c r="AJ723" s="272"/>
    </row>
    <row r="724" spans="2:36" ht="40.200000000000003" customHeight="1" x14ac:dyDescent="0.3">
      <c r="B724" s="267"/>
      <c r="C724" s="267"/>
      <c r="D724" s="267"/>
      <c r="E724" s="269"/>
      <c r="F724" s="269"/>
      <c r="G724" s="269"/>
      <c r="H724" s="225"/>
      <c r="I724" s="272"/>
      <c r="J724" s="11" t="s">
        <v>179</v>
      </c>
      <c r="K724" s="7" t="s">
        <v>180</v>
      </c>
      <c r="L724" s="7" t="s">
        <v>106</v>
      </c>
      <c r="M724" s="71">
        <v>68</v>
      </c>
      <c r="N724" s="273"/>
      <c r="O724" s="267"/>
      <c r="P724" s="272"/>
      <c r="Q724" s="272"/>
      <c r="R724" s="297"/>
      <c r="S724" s="297"/>
      <c r="T724" s="283"/>
      <c r="U724" s="283"/>
      <c r="V724" s="301"/>
      <c r="W724" s="281"/>
      <c r="X724" s="281"/>
      <c r="Y724" s="301"/>
      <c r="Z724" s="281"/>
      <c r="AA724" s="281"/>
      <c r="AB724" s="301"/>
      <c r="AC724" s="273"/>
      <c r="AD724" s="296"/>
      <c r="AE724" s="296"/>
      <c r="AF724" s="272"/>
      <c r="AG724" s="273"/>
      <c r="AH724" s="301"/>
      <c r="AI724" s="301"/>
      <c r="AJ724" s="272"/>
    </row>
    <row r="725" spans="2:36" ht="40.200000000000003" customHeight="1" x14ac:dyDescent="0.3">
      <c r="B725" s="300" t="s">
        <v>1259</v>
      </c>
      <c r="C725" s="300" t="s">
        <v>669</v>
      </c>
      <c r="D725" s="300" t="s">
        <v>67</v>
      </c>
      <c r="E725" s="317" t="s">
        <v>68</v>
      </c>
      <c r="F725" s="317" t="s">
        <v>670</v>
      </c>
      <c r="G725" s="317" t="s">
        <v>671</v>
      </c>
      <c r="H725" s="284" t="s">
        <v>71</v>
      </c>
      <c r="I725" s="300" t="s">
        <v>135</v>
      </c>
      <c r="J725" s="20" t="s">
        <v>165</v>
      </c>
      <c r="K725" s="27" t="s">
        <v>166</v>
      </c>
      <c r="L725" s="27" t="s">
        <v>167</v>
      </c>
      <c r="M725" s="27">
        <v>3</v>
      </c>
      <c r="N725" s="282" t="s">
        <v>160</v>
      </c>
      <c r="O725" s="300" t="s">
        <v>675</v>
      </c>
      <c r="P725" s="284" t="s">
        <v>76</v>
      </c>
      <c r="Q725" s="284" t="s">
        <v>77</v>
      </c>
      <c r="R725" s="284" t="s">
        <v>78</v>
      </c>
      <c r="S725" s="337" t="s">
        <v>161</v>
      </c>
      <c r="T725" s="361">
        <f>+V725+Y725</f>
        <v>188235.29</v>
      </c>
      <c r="U725" s="361" t="s">
        <v>135</v>
      </c>
      <c r="V725" s="366">
        <v>160000</v>
      </c>
      <c r="W725" s="365"/>
      <c r="X725" s="365"/>
      <c r="Y725" s="366">
        <v>28235.29</v>
      </c>
      <c r="Z725" s="365"/>
      <c r="AA725" s="365"/>
      <c r="AB725" s="366">
        <v>16368.29</v>
      </c>
      <c r="AC725" s="282" t="s">
        <v>81</v>
      </c>
      <c r="AD725" s="365" t="s">
        <v>135</v>
      </c>
      <c r="AE725" s="365"/>
      <c r="AF725" s="361"/>
      <c r="AG725" s="365"/>
      <c r="AH725" s="359" t="s">
        <v>231</v>
      </c>
      <c r="AI725" s="359" t="s">
        <v>215</v>
      </c>
      <c r="AJ725" s="300"/>
    </row>
    <row r="726" spans="2:36" ht="40.200000000000003" customHeight="1" x14ac:dyDescent="0.3">
      <c r="B726" s="316"/>
      <c r="C726" s="316"/>
      <c r="D726" s="316"/>
      <c r="E726" s="317"/>
      <c r="F726" s="317"/>
      <c r="G726" s="317"/>
      <c r="H726" s="285"/>
      <c r="I726" s="300"/>
      <c r="J726" s="20" t="s">
        <v>168</v>
      </c>
      <c r="K726" s="27" t="s">
        <v>169</v>
      </c>
      <c r="L726" s="27" t="s">
        <v>106</v>
      </c>
      <c r="M726" s="27">
        <v>1</v>
      </c>
      <c r="N726" s="282"/>
      <c r="O726" s="300"/>
      <c r="P726" s="285"/>
      <c r="Q726" s="285"/>
      <c r="R726" s="285"/>
      <c r="S726" s="337"/>
      <c r="T726" s="361"/>
      <c r="U726" s="361"/>
      <c r="V726" s="359"/>
      <c r="W726" s="365"/>
      <c r="X726" s="365"/>
      <c r="Y726" s="359"/>
      <c r="Z726" s="365"/>
      <c r="AA726" s="365"/>
      <c r="AB726" s="359"/>
      <c r="AC726" s="282"/>
      <c r="AD726" s="365"/>
      <c r="AE726" s="365"/>
      <c r="AF726" s="361"/>
      <c r="AG726" s="365"/>
      <c r="AH726" s="359"/>
      <c r="AI726" s="359"/>
      <c r="AJ726" s="300"/>
    </row>
    <row r="727" spans="2:36" ht="40.200000000000003" customHeight="1" x14ac:dyDescent="0.3">
      <c r="B727" s="316"/>
      <c r="C727" s="316"/>
      <c r="D727" s="316"/>
      <c r="E727" s="317"/>
      <c r="F727" s="317"/>
      <c r="G727" s="317"/>
      <c r="H727" s="285"/>
      <c r="I727" s="300"/>
      <c r="J727" s="20" t="s">
        <v>264</v>
      </c>
      <c r="K727" s="27" t="s">
        <v>170</v>
      </c>
      <c r="L727" s="27" t="s">
        <v>171</v>
      </c>
      <c r="M727" s="27">
        <v>1</v>
      </c>
      <c r="N727" s="282"/>
      <c r="O727" s="300"/>
      <c r="P727" s="285"/>
      <c r="Q727" s="285"/>
      <c r="R727" s="285"/>
      <c r="S727" s="337"/>
      <c r="T727" s="361"/>
      <c r="U727" s="361"/>
      <c r="V727" s="359"/>
      <c r="W727" s="365"/>
      <c r="X727" s="365"/>
      <c r="Y727" s="359"/>
      <c r="Z727" s="365"/>
      <c r="AA727" s="365"/>
      <c r="AB727" s="359"/>
      <c r="AC727" s="282"/>
      <c r="AD727" s="365"/>
      <c r="AE727" s="365"/>
      <c r="AF727" s="361"/>
      <c r="AG727" s="365"/>
      <c r="AH727" s="359"/>
      <c r="AI727" s="359"/>
      <c r="AJ727" s="300"/>
    </row>
    <row r="728" spans="2:36" ht="40.200000000000003" customHeight="1" x14ac:dyDescent="0.3">
      <c r="B728" s="316"/>
      <c r="C728" s="316"/>
      <c r="D728" s="316"/>
      <c r="E728" s="317"/>
      <c r="F728" s="317"/>
      <c r="G728" s="317"/>
      <c r="H728" s="286"/>
      <c r="I728" s="300"/>
      <c r="J728" s="20" t="s">
        <v>172</v>
      </c>
      <c r="K728" s="27" t="s">
        <v>173</v>
      </c>
      <c r="L728" s="27" t="s">
        <v>171</v>
      </c>
      <c r="M728" s="27">
        <v>1</v>
      </c>
      <c r="N728" s="282"/>
      <c r="O728" s="300"/>
      <c r="P728" s="286"/>
      <c r="Q728" s="286"/>
      <c r="R728" s="286"/>
      <c r="S728" s="337"/>
      <c r="T728" s="361"/>
      <c r="U728" s="361"/>
      <c r="V728" s="359"/>
      <c r="W728" s="365"/>
      <c r="X728" s="365"/>
      <c r="Y728" s="359"/>
      <c r="Z728" s="365"/>
      <c r="AA728" s="365"/>
      <c r="AB728" s="359"/>
      <c r="AC728" s="282"/>
      <c r="AD728" s="365"/>
      <c r="AE728" s="365"/>
      <c r="AF728" s="361"/>
      <c r="AG728" s="365"/>
      <c r="AH728" s="359"/>
      <c r="AI728" s="359"/>
      <c r="AJ728" s="300"/>
    </row>
    <row r="729" spans="2:36" ht="96.6" x14ac:dyDescent="0.3">
      <c r="B729" s="272" t="s">
        <v>682</v>
      </c>
      <c r="C729" s="272" t="s">
        <v>672</v>
      </c>
      <c r="D729" s="272" t="s">
        <v>67</v>
      </c>
      <c r="E729" s="269" t="s">
        <v>68</v>
      </c>
      <c r="F729" s="269" t="s">
        <v>666</v>
      </c>
      <c r="G729" s="269" t="s">
        <v>668</v>
      </c>
      <c r="H729" s="223" t="s">
        <v>71</v>
      </c>
      <c r="I729" s="272" t="s">
        <v>135</v>
      </c>
      <c r="J729" s="11" t="s">
        <v>263</v>
      </c>
      <c r="K729" s="7" t="s">
        <v>159</v>
      </c>
      <c r="L729" s="7" t="s">
        <v>116</v>
      </c>
      <c r="M729" s="7">
        <v>40</v>
      </c>
      <c r="N729" s="273" t="s">
        <v>160</v>
      </c>
      <c r="O729" s="272" t="s">
        <v>675</v>
      </c>
      <c r="P729" s="223" t="s">
        <v>76</v>
      </c>
      <c r="Q729" s="223" t="s">
        <v>77</v>
      </c>
      <c r="R729" s="223" t="s">
        <v>78</v>
      </c>
      <c r="S729" s="297" t="s">
        <v>161</v>
      </c>
      <c r="T729" s="283">
        <f>V729+Y729</f>
        <v>139591.32</v>
      </c>
      <c r="U729" s="283" t="s">
        <v>80</v>
      </c>
      <c r="V729" s="277">
        <v>118652.62</v>
      </c>
      <c r="W729" s="281" t="s">
        <v>135</v>
      </c>
      <c r="X729" s="281" t="s">
        <v>135</v>
      </c>
      <c r="Y729" s="277">
        <v>20938.7</v>
      </c>
      <c r="Z729" s="281" t="s">
        <v>135</v>
      </c>
      <c r="AA729" s="281" t="s">
        <v>135</v>
      </c>
      <c r="AB729" s="277">
        <v>12138.38</v>
      </c>
      <c r="AC729" s="273" t="s">
        <v>204</v>
      </c>
      <c r="AD729" s="296" t="s">
        <v>80</v>
      </c>
      <c r="AE729" s="296">
        <f>V729+Y729</f>
        <v>139591.32</v>
      </c>
      <c r="AF729" s="272" t="s">
        <v>80</v>
      </c>
      <c r="AG729" s="273" t="s">
        <v>34</v>
      </c>
      <c r="AH729" s="301" t="s">
        <v>302</v>
      </c>
      <c r="AI729" s="301" t="s">
        <v>303</v>
      </c>
      <c r="AJ729" s="273"/>
    </row>
    <row r="730" spans="2:36" ht="41.4" x14ac:dyDescent="0.3">
      <c r="B730" s="267"/>
      <c r="C730" s="267"/>
      <c r="D730" s="267"/>
      <c r="E730" s="269"/>
      <c r="F730" s="269"/>
      <c r="G730" s="269"/>
      <c r="H730" s="224"/>
      <c r="I730" s="272"/>
      <c r="J730" s="11" t="s">
        <v>163</v>
      </c>
      <c r="K730" s="7" t="s">
        <v>164</v>
      </c>
      <c r="L730" s="7" t="s">
        <v>106</v>
      </c>
      <c r="M730" s="7">
        <v>2</v>
      </c>
      <c r="N730" s="273"/>
      <c r="O730" s="272"/>
      <c r="P730" s="224"/>
      <c r="Q730" s="224"/>
      <c r="R730" s="224"/>
      <c r="S730" s="297"/>
      <c r="T730" s="283"/>
      <c r="U730" s="283"/>
      <c r="V730" s="301"/>
      <c r="W730" s="281"/>
      <c r="X730" s="281"/>
      <c r="Y730" s="301"/>
      <c r="Z730" s="281"/>
      <c r="AA730" s="281"/>
      <c r="AB730" s="301"/>
      <c r="AC730" s="273"/>
      <c r="AD730" s="296"/>
      <c r="AE730" s="296"/>
      <c r="AF730" s="272"/>
      <c r="AG730" s="273"/>
      <c r="AH730" s="301"/>
      <c r="AI730" s="301"/>
      <c r="AJ730" s="272"/>
    </row>
    <row r="731" spans="2:36" ht="40.200000000000003" customHeight="1" x14ac:dyDescent="0.3">
      <c r="B731" s="267"/>
      <c r="C731" s="267"/>
      <c r="D731" s="267"/>
      <c r="E731" s="269"/>
      <c r="F731" s="269"/>
      <c r="G731" s="269"/>
      <c r="H731" s="225"/>
      <c r="I731" s="272"/>
      <c r="J731" s="11" t="s">
        <v>179</v>
      </c>
      <c r="K731" s="7" t="s">
        <v>180</v>
      </c>
      <c r="L731" s="7" t="s">
        <v>106</v>
      </c>
      <c r="M731" s="71">
        <v>65</v>
      </c>
      <c r="N731" s="273"/>
      <c r="O731" s="272"/>
      <c r="P731" s="225"/>
      <c r="Q731" s="225"/>
      <c r="R731" s="225"/>
      <c r="S731" s="297"/>
      <c r="T731" s="283"/>
      <c r="U731" s="283"/>
      <c r="V731" s="301"/>
      <c r="W731" s="281"/>
      <c r="X731" s="281"/>
      <c r="Y731" s="301"/>
      <c r="Z731" s="281"/>
      <c r="AA731" s="281"/>
      <c r="AB731" s="301"/>
      <c r="AC731" s="273"/>
      <c r="AD731" s="296"/>
      <c r="AE731" s="296"/>
      <c r="AF731" s="272"/>
      <c r="AG731" s="273"/>
      <c r="AH731" s="301"/>
      <c r="AI731" s="301"/>
      <c r="AJ731" s="272"/>
    </row>
    <row r="732" spans="2:36" ht="124.2" customHeight="1" x14ac:dyDescent="0.3">
      <c r="B732" s="272" t="s">
        <v>683</v>
      </c>
      <c r="C732" s="272" t="s">
        <v>673</v>
      </c>
      <c r="D732" s="272" t="s">
        <v>67</v>
      </c>
      <c r="E732" s="269" t="s">
        <v>68</v>
      </c>
      <c r="F732" s="269" t="s">
        <v>666</v>
      </c>
      <c r="G732" s="269" t="s">
        <v>668</v>
      </c>
      <c r="H732" s="223" t="s">
        <v>71</v>
      </c>
      <c r="I732" s="272" t="s">
        <v>135</v>
      </c>
      <c r="J732" s="11" t="s">
        <v>263</v>
      </c>
      <c r="K732" s="7" t="s">
        <v>159</v>
      </c>
      <c r="L732" s="7" t="s">
        <v>116</v>
      </c>
      <c r="M732" s="7">
        <v>40</v>
      </c>
      <c r="N732" s="273" t="s">
        <v>160</v>
      </c>
      <c r="O732" s="272" t="s">
        <v>675</v>
      </c>
      <c r="P732" s="223" t="s">
        <v>76</v>
      </c>
      <c r="Q732" s="223" t="s">
        <v>77</v>
      </c>
      <c r="R732" s="223" t="s">
        <v>78</v>
      </c>
      <c r="S732" s="297" t="s">
        <v>161</v>
      </c>
      <c r="T732" s="283">
        <f>V732+Y732</f>
        <v>106875.98</v>
      </c>
      <c r="U732" s="283" t="s">
        <v>80</v>
      </c>
      <c r="V732" s="277">
        <v>90844.58</v>
      </c>
      <c r="W732" s="281" t="s">
        <v>135</v>
      </c>
      <c r="X732" s="281" t="s">
        <v>135</v>
      </c>
      <c r="Y732" s="277">
        <v>16031.4</v>
      </c>
      <c r="Z732" s="281" t="s">
        <v>135</v>
      </c>
      <c r="AA732" s="281" t="s">
        <v>135</v>
      </c>
      <c r="AB732" s="277">
        <v>9293.56</v>
      </c>
      <c r="AC732" s="273" t="s">
        <v>204</v>
      </c>
      <c r="AD732" s="296" t="s">
        <v>80</v>
      </c>
      <c r="AE732" s="296">
        <f>V732+Y732</f>
        <v>106875.98</v>
      </c>
      <c r="AF732" s="272" t="s">
        <v>80</v>
      </c>
      <c r="AG732" s="273" t="s">
        <v>34</v>
      </c>
      <c r="AH732" s="301" t="s">
        <v>303</v>
      </c>
      <c r="AI732" s="301" t="s">
        <v>306</v>
      </c>
      <c r="AJ732" s="273"/>
    </row>
    <row r="733" spans="2:36" ht="85.2" customHeight="1" x14ac:dyDescent="0.3">
      <c r="B733" s="267"/>
      <c r="C733" s="267"/>
      <c r="D733" s="267"/>
      <c r="E733" s="269"/>
      <c r="F733" s="269"/>
      <c r="G733" s="269"/>
      <c r="H733" s="224"/>
      <c r="I733" s="272"/>
      <c r="J733" s="11" t="s">
        <v>163</v>
      </c>
      <c r="K733" s="7" t="s">
        <v>164</v>
      </c>
      <c r="L733" s="7" t="s">
        <v>106</v>
      </c>
      <c r="M733" s="7">
        <v>1</v>
      </c>
      <c r="N733" s="273"/>
      <c r="O733" s="272"/>
      <c r="P733" s="224"/>
      <c r="Q733" s="224"/>
      <c r="R733" s="224"/>
      <c r="S733" s="297"/>
      <c r="T733" s="283"/>
      <c r="U733" s="283"/>
      <c r="V733" s="301"/>
      <c r="W733" s="281"/>
      <c r="X733" s="281"/>
      <c r="Y733" s="301"/>
      <c r="Z733" s="281"/>
      <c r="AA733" s="281"/>
      <c r="AB733" s="301"/>
      <c r="AC733" s="273"/>
      <c r="AD733" s="296"/>
      <c r="AE733" s="296"/>
      <c r="AF733" s="272"/>
      <c r="AG733" s="273"/>
      <c r="AH733" s="301"/>
      <c r="AI733" s="301"/>
      <c r="AJ733" s="272"/>
    </row>
    <row r="734" spans="2:36" ht="68.099999999999994" customHeight="1" x14ac:dyDescent="0.3">
      <c r="B734" s="267"/>
      <c r="C734" s="267"/>
      <c r="D734" s="267"/>
      <c r="E734" s="269"/>
      <c r="F734" s="269"/>
      <c r="G734" s="269"/>
      <c r="H734" s="225"/>
      <c r="I734" s="272"/>
      <c r="J734" s="11" t="s">
        <v>179</v>
      </c>
      <c r="K734" s="7" t="s">
        <v>180</v>
      </c>
      <c r="L734" s="7" t="s">
        <v>106</v>
      </c>
      <c r="M734" s="71">
        <v>40</v>
      </c>
      <c r="N734" s="273"/>
      <c r="O734" s="272"/>
      <c r="P734" s="225"/>
      <c r="Q734" s="225"/>
      <c r="R734" s="225"/>
      <c r="S734" s="297"/>
      <c r="T734" s="283"/>
      <c r="U734" s="283"/>
      <c r="V734" s="301"/>
      <c r="W734" s="281"/>
      <c r="X734" s="281"/>
      <c r="Y734" s="301"/>
      <c r="Z734" s="281"/>
      <c r="AA734" s="281"/>
      <c r="AB734" s="301"/>
      <c r="AC734" s="273"/>
      <c r="AD734" s="296"/>
      <c r="AE734" s="296"/>
      <c r="AF734" s="272"/>
      <c r="AG734" s="273"/>
      <c r="AH734" s="301"/>
      <c r="AI734" s="301"/>
      <c r="AJ734" s="272"/>
    </row>
    <row r="735" spans="2:36" ht="116.1" customHeight="1" x14ac:dyDescent="0.3">
      <c r="B735" s="272" t="s">
        <v>684</v>
      </c>
      <c r="C735" s="272" t="s">
        <v>674</v>
      </c>
      <c r="D735" s="272" t="s">
        <v>67</v>
      </c>
      <c r="E735" s="269" t="s">
        <v>68</v>
      </c>
      <c r="F735" s="269" t="s">
        <v>666</v>
      </c>
      <c r="G735" s="269" t="s">
        <v>668</v>
      </c>
      <c r="H735" s="223" t="s">
        <v>71</v>
      </c>
      <c r="I735" s="272" t="s">
        <v>135</v>
      </c>
      <c r="J735" s="11" t="s">
        <v>263</v>
      </c>
      <c r="K735" s="7" t="s">
        <v>159</v>
      </c>
      <c r="L735" s="7" t="s">
        <v>116</v>
      </c>
      <c r="M735" s="7">
        <v>40</v>
      </c>
      <c r="N735" s="273" t="s">
        <v>160</v>
      </c>
      <c r="O735" s="272" t="s">
        <v>675</v>
      </c>
      <c r="P735" s="223" t="s">
        <v>76</v>
      </c>
      <c r="Q735" s="223" t="s">
        <v>77</v>
      </c>
      <c r="R735" s="223" t="s">
        <v>78</v>
      </c>
      <c r="S735" s="297" t="s">
        <v>161</v>
      </c>
      <c r="T735" s="283">
        <f>V735+Y735</f>
        <v>144935.07</v>
      </c>
      <c r="U735" s="283" t="s">
        <v>80</v>
      </c>
      <c r="V735" s="273">
        <v>123194.82</v>
      </c>
      <c r="W735" s="281" t="s">
        <v>135</v>
      </c>
      <c r="X735" s="281" t="s">
        <v>135</v>
      </c>
      <c r="Y735" s="273">
        <v>21740.25</v>
      </c>
      <c r="Z735" s="281" t="s">
        <v>135</v>
      </c>
      <c r="AA735" s="281" t="s">
        <v>135</v>
      </c>
      <c r="AB735" s="277">
        <v>12603.05</v>
      </c>
      <c r="AC735" s="273" t="s">
        <v>204</v>
      </c>
      <c r="AD735" s="296" t="s">
        <v>80</v>
      </c>
      <c r="AE735" s="296">
        <f>V735+Y735</f>
        <v>144935.07</v>
      </c>
      <c r="AF735" s="272" t="s">
        <v>80</v>
      </c>
      <c r="AG735" s="273" t="s">
        <v>34</v>
      </c>
      <c r="AH735" s="301" t="s">
        <v>309</v>
      </c>
      <c r="AI735" s="301" t="s">
        <v>221</v>
      </c>
      <c r="AJ735" s="273"/>
    </row>
    <row r="736" spans="2:36" ht="73.2" customHeight="1" x14ac:dyDescent="0.3">
      <c r="B736" s="267"/>
      <c r="C736" s="267"/>
      <c r="D736" s="267"/>
      <c r="E736" s="269"/>
      <c r="F736" s="269"/>
      <c r="G736" s="269"/>
      <c r="H736" s="224"/>
      <c r="I736" s="272"/>
      <c r="J736" s="11" t="s">
        <v>163</v>
      </c>
      <c r="K736" s="7" t="s">
        <v>164</v>
      </c>
      <c r="L736" s="7" t="s">
        <v>106</v>
      </c>
      <c r="M736" s="7">
        <v>2</v>
      </c>
      <c r="N736" s="273"/>
      <c r="O736" s="272"/>
      <c r="P736" s="224"/>
      <c r="Q736" s="224"/>
      <c r="R736" s="224"/>
      <c r="S736" s="297"/>
      <c r="T736" s="283"/>
      <c r="U736" s="283"/>
      <c r="V736" s="301"/>
      <c r="W736" s="281"/>
      <c r="X736" s="281"/>
      <c r="Y736" s="301"/>
      <c r="Z736" s="281"/>
      <c r="AA736" s="281"/>
      <c r="AB736" s="301"/>
      <c r="AC736" s="273"/>
      <c r="AD736" s="296"/>
      <c r="AE736" s="296"/>
      <c r="AF736" s="272"/>
      <c r="AG736" s="273"/>
      <c r="AH736" s="301"/>
      <c r="AI736" s="301"/>
      <c r="AJ736" s="272"/>
    </row>
    <row r="737" spans="2:36" ht="86.1" customHeight="1" x14ac:dyDescent="0.3">
      <c r="B737" s="267"/>
      <c r="C737" s="267"/>
      <c r="D737" s="267"/>
      <c r="E737" s="269"/>
      <c r="F737" s="269"/>
      <c r="G737" s="269"/>
      <c r="H737" s="225"/>
      <c r="I737" s="272"/>
      <c r="J737" s="11" t="s">
        <v>179</v>
      </c>
      <c r="K737" s="7" t="s">
        <v>180</v>
      </c>
      <c r="L737" s="7" t="s">
        <v>106</v>
      </c>
      <c r="M737" s="71">
        <v>67</v>
      </c>
      <c r="N737" s="273"/>
      <c r="O737" s="272"/>
      <c r="P737" s="225"/>
      <c r="Q737" s="225"/>
      <c r="R737" s="225"/>
      <c r="S737" s="297"/>
      <c r="T737" s="283"/>
      <c r="U737" s="283"/>
      <c r="V737" s="301"/>
      <c r="W737" s="281"/>
      <c r="X737" s="281"/>
      <c r="Y737" s="301"/>
      <c r="Z737" s="281"/>
      <c r="AA737" s="281"/>
      <c r="AB737" s="301"/>
      <c r="AC737" s="273"/>
      <c r="AD737" s="296"/>
      <c r="AE737" s="296"/>
      <c r="AF737" s="272"/>
      <c r="AG737" s="273"/>
      <c r="AH737" s="301"/>
      <c r="AI737" s="301"/>
      <c r="AJ737" s="272"/>
    </row>
    <row r="738" spans="2:36" ht="143.1" customHeight="1" x14ac:dyDescent="0.3">
      <c r="B738" s="300" t="s">
        <v>1141</v>
      </c>
      <c r="C738" s="300" t="s">
        <v>672</v>
      </c>
      <c r="D738" s="300" t="s">
        <v>67</v>
      </c>
      <c r="E738" s="317" t="s">
        <v>68</v>
      </c>
      <c r="F738" s="317" t="s">
        <v>666</v>
      </c>
      <c r="G738" s="317" t="s">
        <v>668</v>
      </c>
      <c r="H738" s="284" t="s">
        <v>71</v>
      </c>
      <c r="I738" s="300" t="s">
        <v>135</v>
      </c>
      <c r="J738" s="20" t="s">
        <v>263</v>
      </c>
      <c r="K738" s="27" t="s">
        <v>159</v>
      </c>
      <c r="L738" s="27" t="s">
        <v>116</v>
      </c>
      <c r="M738" s="27">
        <v>40</v>
      </c>
      <c r="N738" s="282" t="s">
        <v>160</v>
      </c>
      <c r="O738" s="300" t="s">
        <v>675</v>
      </c>
      <c r="P738" s="284" t="s">
        <v>76</v>
      </c>
      <c r="Q738" s="284" t="s">
        <v>77</v>
      </c>
      <c r="R738" s="284" t="s">
        <v>78</v>
      </c>
      <c r="S738" s="337" t="s">
        <v>161</v>
      </c>
      <c r="T738" s="361">
        <f>V738+Y738</f>
        <v>69795.66</v>
      </c>
      <c r="U738" s="361" t="s">
        <v>80</v>
      </c>
      <c r="V738" s="366">
        <v>59326.31</v>
      </c>
      <c r="W738" s="365" t="s">
        <v>135</v>
      </c>
      <c r="X738" s="365" t="s">
        <v>135</v>
      </c>
      <c r="Y738" s="366">
        <v>10469.35</v>
      </c>
      <c r="Z738" s="365" t="s">
        <v>135</v>
      </c>
      <c r="AA738" s="365" t="s">
        <v>135</v>
      </c>
      <c r="AB738" s="366">
        <v>6069.19</v>
      </c>
      <c r="AC738" s="282" t="s">
        <v>204</v>
      </c>
      <c r="AD738" s="319" t="s">
        <v>80</v>
      </c>
      <c r="AE738" s="319">
        <f>V738+Y738</f>
        <v>69795.66</v>
      </c>
      <c r="AF738" s="300" t="s">
        <v>80</v>
      </c>
      <c r="AG738" s="282" t="s">
        <v>34</v>
      </c>
      <c r="AH738" s="359" t="s">
        <v>288</v>
      </c>
      <c r="AI738" s="359" t="s">
        <v>463</v>
      </c>
      <c r="AJ738" s="300"/>
    </row>
    <row r="739" spans="2:36" ht="69" customHeight="1" x14ac:dyDescent="0.3">
      <c r="B739" s="459"/>
      <c r="C739" s="450"/>
      <c r="D739" s="445"/>
      <c r="E739" s="446"/>
      <c r="F739" s="671"/>
      <c r="G739" s="446"/>
      <c r="H739" s="285"/>
      <c r="I739" s="300"/>
      <c r="J739" s="20" t="s">
        <v>163</v>
      </c>
      <c r="K739" s="27" t="s">
        <v>164</v>
      </c>
      <c r="L739" s="27" t="s">
        <v>106</v>
      </c>
      <c r="M739" s="27">
        <v>1</v>
      </c>
      <c r="N739" s="282"/>
      <c r="O739" s="300"/>
      <c r="P739" s="285"/>
      <c r="Q739" s="285"/>
      <c r="R739" s="285"/>
      <c r="S739" s="337"/>
      <c r="T739" s="361"/>
      <c r="U739" s="361"/>
      <c r="V739" s="359"/>
      <c r="W739" s="365"/>
      <c r="X739" s="365"/>
      <c r="Y739" s="359"/>
      <c r="Z739" s="365"/>
      <c r="AA739" s="365"/>
      <c r="AB739" s="359"/>
      <c r="AC739" s="282"/>
      <c r="AD739" s="319"/>
      <c r="AE739" s="319"/>
      <c r="AF739" s="300"/>
      <c r="AG739" s="282"/>
      <c r="AH739" s="359"/>
      <c r="AI739" s="359"/>
      <c r="AJ739" s="300"/>
    </row>
    <row r="740" spans="2:36" ht="64.2" customHeight="1" x14ac:dyDescent="0.3">
      <c r="B740" s="459"/>
      <c r="C740" s="450"/>
      <c r="D740" s="445"/>
      <c r="E740" s="446"/>
      <c r="F740" s="671"/>
      <c r="G740" s="446"/>
      <c r="H740" s="286"/>
      <c r="I740" s="300"/>
      <c r="J740" s="20" t="s">
        <v>179</v>
      </c>
      <c r="K740" s="27" t="s">
        <v>180</v>
      </c>
      <c r="L740" s="27" t="s">
        <v>106</v>
      </c>
      <c r="M740" s="69">
        <v>32</v>
      </c>
      <c r="N740" s="282"/>
      <c r="O740" s="300"/>
      <c r="P740" s="286"/>
      <c r="Q740" s="286"/>
      <c r="R740" s="286"/>
      <c r="S740" s="337"/>
      <c r="T740" s="361"/>
      <c r="U740" s="361"/>
      <c r="V740" s="359"/>
      <c r="W740" s="365"/>
      <c r="X740" s="365"/>
      <c r="Y740" s="359"/>
      <c r="Z740" s="365"/>
      <c r="AA740" s="365"/>
      <c r="AB740" s="359"/>
      <c r="AC740" s="282"/>
      <c r="AD740" s="319"/>
      <c r="AE740" s="319"/>
      <c r="AF740" s="300"/>
      <c r="AG740" s="282"/>
      <c r="AH740" s="359"/>
      <c r="AI740" s="359"/>
      <c r="AJ740" s="300"/>
    </row>
    <row r="741" spans="2:36" ht="119.25" customHeight="1" x14ac:dyDescent="0.3">
      <c r="B741" s="272" t="s">
        <v>1034</v>
      </c>
      <c r="C741" s="272" t="s">
        <v>1035</v>
      </c>
      <c r="D741" s="272" t="s">
        <v>67</v>
      </c>
      <c r="E741" s="269" t="s">
        <v>68</v>
      </c>
      <c r="F741" s="269" t="s">
        <v>666</v>
      </c>
      <c r="G741" s="269" t="s">
        <v>668</v>
      </c>
      <c r="H741" s="223" t="s">
        <v>71</v>
      </c>
      <c r="I741" s="272" t="s">
        <v>135</v>
      </c>
      <c r="J741" s="11" t="s">
        <v>263</v>
      </c>
      <c r="K741" s="7" t="s">
        <v>159</v>
      </c>
      <c r="L741" s="7" t="s">
        <v>116</v>
      </c>
      <c r="M741" s="7">
        <v>40</v>
      </c>
      <c r="N741" s="273" t="s">
        <v>160</v>
      </c>
      <c r="O741" s="267" t="s">
        <v>675</v>
      </c>
      <c r="P741" s="272" t="s">
        <v>76</v>
      </c>
      <c r="Q741" s="272" t="s">
        <v>77</v>
      </c>
      <c r="R741" s="297" t="s">
        <v>78</v>
      </c>
      <c r="S741" s="297" t="s">
        <v>161</v>
      </c>
      <c r="T741" s="283">
        <f>V741+Y741</f>
        <v>127056.07</v>
      </c>
      <c r="U741" s="283" t="s">
        <v>80</v>
      </c>
      <c r="V741" s="281">
        <v>107997.67</v>
      </c>
      <c r="W741" s="281" t="s">
        <v>135</v>
      </c>
      <c r="X741" s="281" t="s">
        <v>135</v>
      </c>
      <c r="Y741" s="273">
        <v>19058.400000000001</v>
      </c>
      <c r="Z741" s="281" t="s">
        <v>135</v>
      </c>
      <c r="AA741" s="281" t="s">
        <v>135</v>
      </c>
      <c r="AB741" s="277">
        <v>11048.35</v>
      </c>
      <c r="AC741" s="273" t="s">
        <v>204</v>
      </c>
      <c r="AD741" s="296" t="s">
        <v>80</v>
      </c>
      <c r="AE741" s="296">
        <f>V741+Y741</f>
        <v>127056.07</v>
      </c>
      <c r="AF741" s="272" t="s">
        <v>80</v>
      </c>
      <c r="AG741" s="273" t="s">
        <v>34</v>
      </c>
      <c r="AH741" s="301" t="s">
        <v>350</v>
      </c>
      <c r="AI741" s="301" t="s">
        <v>411</v>
      </c>
      <c r="AJ741" s="273"/>
    </row>
    <row r="742" spans="2:36" ht="59.25" customHeight="1" x14ac:dyDescent="0.3">
      <c r="B742" s="267"/>
      <c r="C742" s="267"/>
      <c r="D742" s="267"/>
      <c r="E742" s="269"/>
      <c r="F742" s="269"/>
      <c r="G742" s="269"/>
      <c r="H742" s="224"/>
      <c r="I742" s="272"/>
      <c r="J742" s="11" t="s">
        <v>163</v>
      </c>
      <c r="K742" s="7" t="s">
        <v>164</v>
      </c>
      <c r="L742" s="7" t="s">
        <v>106</v>
      </c>
      <c r="M742" s="7">
        <v>2</v>
      </c>
      <c r="N742" s="273"/>
      <c r="O742" s="267"/>
      <c r="P742" s="272"/>
      <c r="Q742" s="272"/>
      <c r="R742" s="297"/>
      <c r="S742" s="297"/>
      <c r="T742" s="283"/>
      <c r="U742" s="283"/>
      <c r="V742" s="281"/>
      <c r="W742" s="281"/>
      <c r="X742" s="281"/>
      <c r="Y742" s="301"/>
      <c r="Z742" s="281"/>
      <c r="AA742" s="281"/>
      <c r="AB742" s="301"/>
      <c r="AC742" s="273"/>
      <c r="AD742" s="296"/>
      <c r="AE742" s="296"/>
      <c r="AF742" s="272"/>
      <c r="AG742" s="273"/>
      <c r="AH742" s="301"/>
      <c r="AI742" s="301"/>
      <c r="AJ742" s="272"/>
    </row>
    <row r="743" spans="2:36" ht="40.200000000000003" customHeight="1" x14ac:dyDescent="0.3">
      <c r="B743" s="267"/>
      <c r="C743" s="267"/>
      <c r="D743" s="267"/>
      <c r="E743" s="269"/>
      <c r="F743" s="269"/>
      <c r="G743" s="269"/>
      <c r="H743" s="225"/>
      <c r="I743" s="272"/>
      <c r="J743" s="11" t="s">
        <v>179</v>
      </c>
      <c r="K743" s="7" t="s">
        <v>180</v>
      </c>
      <c r="L743" s="7" t="s">
        <v>106</v>
      </c>
      <c r="M743" s="71">
        <v>60</v>
      </c>
      <c r="N743" s="273"/>
      <c r="O743" s="267"/>
      <c r="P743" s="272"/>
      <c r="Q743" s="272"/>
      <c r="R743" s="297"/>
      <c r="S743" s="297"/>
      <c r="T743" s="283"/>
      <c r="U743" s="283"/>
      <c r="V743" s="281"/>
      <c r="W743" s="281"/>
      <c r="X743" s="281"/>
      <c r="Y743" s="301"/>
      <c r="Z743" s="281"/>
      <c r="AA743" s="281"/>
      <c r="AB743" s="301"/>
      <c r="AC743" s="273"/>
      <c r="AD743" s="296"/>
      <c r="AE743" s="296"/>
      <c r="AF743" s="272"/>
      <c r="AG743" s="273"/>
      <c r="AH743" s="301"/>
      <c r="AI743" s="301"/>
      <c r="AJ743" s="272"/>
    </row>
    <row r="744" spans="2:36" ht="40.200000000000003" customHeight="1" x14ac:dyDescent="0.3">
      <c r="B744" s="272" t="s">
        <v>1193</v>
      </c>
      <c r="C744" s="272" t="s">
        <v>669</v>
      </c>
      <c r="D744" s="272" t="s">
        <v>67</v>
      </c>
      <c r="E744" s="269" t="s">
        <v>68</v>
      </c>
      <c r="F744" s="269" t="s">
        <v>670</v>
      </c>
      <c r="G744" s="269" t="s">
        <v>671</v>
      </c>
      <c r="H744" s="223" t="s">
        <v>71</v>
      </c>
      <c r="I744" s="272" t="s">
        <v>135</v>
      </c>
      <c r="J744" s="11" t="s">
        <v>165</v>
      </c>
      <c r="K744" s="7" t="s">
        <v>166</v>
      </c>
      <c r="L744" s="7" t="s">
        <v>167</v>
      </c>
      <c r="M744" s="7">
        <v>3</v>
      </c>
      <c r="N744" s="273" t="s">
        <v>160</v>
      </c>
      <c r="O744" s="272" t="s">
        <v>675</v>
      </c>
      <c r="P744" s="223" t="s">
        <v>76</v>
      </c>
      <c r="Q744" s="223" t="s">
        <v>77</v>
      </c>
      <c r="R744" s="223" t="s">
        <v>78</v>
      </c>
      <c r="S744" s="297" t="s">
        <v>161</v>
      </c>
      <c r="T744" s="283">
        <f>+V744+Y744</f>
        <v>188235.29</v>
      </c>
      <c r="U744" s="283" t="s">
        <v>135</v>
      </c>
      <c r="V744" s="277">
        <v>160000</v>
      </c>
      <c r="W744" s="281"/>
      <c r="X744" s="281"/>
      <c r="Y744" s="277">
        <v>28235.29</v>
      </c>
      <c r="Z744" s="281"/>
      <c r="AA744" s="281"/>
      <c r="AB744" s="277">
        <v>16368.29</v>
      </c>
      <c r="AC744" s="273" t="s">
        <v>81</v>
      </c>
      <c r="AD744" s="281" t="s">
        <v>135</v>
      </c>
      <c r="AE744" s="281"/>
      <c r="AF744" s="283"/>
      <c r="AG744" s="281"/>
      <c r="AH744" s="301" t="s">
        <v>221</v>
      </c>
      <c r="AI744" s="301" t="s">
        <v>222</v>
      </c>
      <c r="AJ744" s="272"/>
    </row>
    <row r="745" spans="2:36" ht="40.200000000000003" customHeight="1" x14ac:dyDescent="0.3">
      <c r="B745" s="267"/>
      <c r="C745" s="267"/>
      <c r="D745" s="267"/>
      <c r="E745" s="269"/>
      <c r="F745" s="269"/>
      <c r="G745" s="269"/>
      <c r="H745" s="224"/>
      <c r="I745" s="272"/>
      <c r="J745" s="11" t="s">
        <v>168</v>
      </c>
      <c r="K745" s="7" t="s">
        <v>169</v>
      </c>
      <c r="L745" s="7" t="s">
        <v>106</v>
      </c>
      <c r="M745" s="7">
        <v>1</v>
      </c>
      <c r="N745" s="273"/>
      <c r="O745" s="272"/>
      <c r="P745" s="224"/>
      <c r="Q745" s="224"/>
      <c r="R745" s="224"/>
      <c r="S745" s="297"/>
      <c r="T745" s="283"/>
      <c r="U745" s="283"/>
      <c r="V745" s="301"/>
      <c r="W745" s="281"/>
      <c r="X745" s="281"/>
      <c r="Y745" s="301"/>
      <c r="Z745" s="281"/>
      <c r="AA745" s="281"/>
      <c r="AB745" s="301"/>
      <c r="AC745" s="273"/>
      <c r="AD745" s="281"/>
      <c r="AE745" s="281"/>
      <c r="AF745" s="283"/>
      <c r="AG745" s="281"/>
      <c r="AH745" s="301"/>
      <c r="AI745" s="301"/>
      <c r="AJ745" s="272"/>
    </row>
    <row r="746" spans="2:36" ht="40.200000000000003" customHeight="1" x14ac:dyDescent="0.3">
      <c r="B746" s="267"/>
      <c r="C746" s="267"/>
      <c r="D746" s="267"/>
      <c r="E746" s="269"/>
      <c r="F746" s="269"/>
      <c r="G746" s="269"/>
      <c r="H746" s="224"/>
      <c r="I746" s="272"/>
      <c r="J746" s="11" t="s">
        <v>264</v>
      </c>
      <c r="K746" s="7" t="s">
        <v>170</v>
      </c>
      <c r="L746" s="7" t="s">
        <v>171</v>
      </c>
      <c r="M746" s="7">
        <v>1</v>
      </c>
      <c r="N746" s="273"/>
      <c r="O746" s="272"/>
      <c r="P746" s="224"/>
      <c r="Q746" s="224"/>
      <c r="R746" s="224"/>
      <c r="S746" s="297"/>
      <c r="T746" s="283"/>
      <c r="U746" s="283"/>
      <c r="V746" s="301"/>
      <c r="W746" s="281"/>
      <c r="X746" s="281"/>
      <c r="Y746" s="301"/>
      <c r="Z746" s="281"/>
      <c r="AA746" s="281"/>
      <c r="AB746" s="301"/>
      <c r="AC746" s="273"/>
      <c r="AD746" s="281"/>
      <c r="AE746" s="281"/>
      <c r="AF746" s="283"/>
      <c r="AG746" s="281"/>
      <c r="AH746" s="301"/>
      <c r="AI746" s="301"/>
      <c r="AJ746" s="272"/>
    </row>
    <row r="747" spans="2:36" ht="40.200000000000003" customHeight="1" x14ac:dyDescent="0.3">
      <c r="B747" s="267"/>
      <c r="C747" s="267"/>
      <c r="D747" s="267"/>
      <c r="E747" s="269"/>
      <c r="F747" s="269"/>
      <c r="G747" s="269"/>
      <c r="H747" s="225"/>
      <c r="I747" s="272"/>
      <c r="J747" s="11" t="s">
        <v>172</v>
      </c>
      <c r="K747" s="7" t="s">
        <v>173</v>
      </c>
      <c r="L747" s="7" t="s">
        <v>171</v>
      </c>
      <c r="M747" s="7">
        <v>1</v>
      </c>
      <c r="N747" s="273"/>
      <c r="O747" s="272"/>
      <c r="P747" s="225"/>
      <c r="Q747" s="225"/>
      <c r="R747" s="225"/>
      <c r="S747" s="297"/>
      <c r="T747" s="283"/>
      <c r="U747" s="283"/>
      <c r="V747" s="301"/>
      <c r="W747" s="281"/>
      <c r="X747" s="281"/>
      <c r="Y747" s="301"/>
      <c r="Z747" s="281"/>
      <c r="AA747" s="281"/>
      <c r="AB747" s="301"/>
      <c r="AC747" s="273"/>
      <c r="AD747" s="281"/>
      <c r="AE747" s="281"/>
      <c r="AF747" s="283"/>
      <c r="AG747" s="281"/>
      <c r="AH747" s="301"/>
      <c r="AI747" s="301"/>
      <c r="AJ747" s="272"/>
    </row>
    <row r="748" spans="2:36" ht="139.5" customHeight="1" x14ac:dyDescent="0.3">
      <c r="B748" s="272" t="s">
        <v>651</v>
      </c>
      <c r="C748" s="272" t="s">
        <v>652</v>
      </c>
      <c r="D748" s="272" t="s">
        <v>158</v>
      </c>
      <c r="E748" s="269" t="s">
        <v>68</v>
      </c>
      <c r="F748" s="269" t="s">
        <v>186</v>
      </c>
      <c r="G748" s="269" t="s">
        <v>202</v>
      </c>
      <c r="H748" s="223" t="s">
        <v>71</v>
      </c>
      <c r="I748" s="272" t="s">
        <v>135</v>
      </c>
      <c r="J748" s="11" t="s">
        <v>263</v>
      </c>
      <c r="K748" s="7" t="s">
        <v>159</v>
      </c>
      <c r="L748" s="7" t="s">
        <v>116</v>
      </c>
      <c r="M748" s="7">
        <v>40</v>
      </c>
      <c r="N748" s="273" t="s">
        <v>160</v>
      </c>
      <c r="O748" s="267" t="s">
        <v>653</v>
      </c>
      <c r="P748" s="223" t="s">
        <v>76</v>
      </c>
      <c r="Q748" s="223" t="s">
        <v>77</v>
      </c>
      <c r="R748" s="223" t="s">
        <v>78</v>
      </c>
      <c r="S748" s="461" t="s">
        <v>161</v>
      </c>
      <c r="T748" s="283">
        <f>V748+Y748</f>
        <v>732499.53</v>
      </c>
      <c r="U748" s="283">
        <f>+T748/M749</f>
        <v>122083.255</v>
      </c>
      <c r="V748" s="296">
        <v>622624.6</v>
      </c>
      <c r="W748" s="487" t="s">
        <v>135</v>
      </c>
      <c r="X748" s="487" t="s">
        <v>135</v>
      </c>
      <c r="Y748" s="296">
        <v>109874.93</v>
      </c>
      <c r="Z748" s="281" t="s">
        <v>135</v>
      </c>
      <c r="AA748" s="281" t="s">
        <v>80</v>
      </c>
      <c r="AB748" s="296">
        <v>63695.61</v>
      </c>
      <c r="AC748" s="273" t="s">
        <v>204</v>
      </c>
      <c r="AD748" s="296" t="s">
        <v>135</v>
      </c>
      <c r="AE748" s="296">
        <f>+V748+Y748</f>
        <v>732499.53</v>
      </c>
      <c r="AF748" s="272" t="s">
        <v>80</v>
      </c>
      <c r="AG748" s="273" t="s">
        <v>34</v>
      </c>
      <c r="AH748" s="273" t="s">
        <v>229</v>
      </c>
      <c r="AI748" s="273" t="s">
        <v>213</v>
      </c>
      <c r="AJ748" s="272"/>
    </row>
    <row r="749" spans="2:36" ht="73.2" customHeight="1" x14ac:dyDescent="0.3">
      <c r="B749" s="272"/>
      <c r="C749" s="272"/>
      <c r="D749" s="272"/>
      <c r="E749" s="269"/>
      <c r="F749" s="269"/>
      <c r="G749" s="269"/>
      <c r="H749" s="224"/>
      <c r="I749" s="272"/>
      <c r="J749" s="11" t="s">
        <v>163</v>
      </c>
      <c r="K749" s="7" t="s">
        <v>164</v>
      </c>
      <c r="L749" s="7" t="s">
        <v>106</v>
      </c>
      <c r="M749" s="7">
        <v>6</v>
      </c>
      <c r="N749" s="273"/>
      <c r="O749" s="267"/>
      <c r="P749" s="224"/>
      <c r="Q749" s="224"/>
      <c r="R749" s="224"/>
      <c r="S749" s="461"/>
      <c r="T749" s="283"/>
      <c r="U749" s="283"/>
      <c r="V749" s="296"/>
      <c r="W749" s="487"/>
      <c r="X749" s="487"/>
      <c r="Y749" s="296"/>
      <c r="Z749" s="281"/>
      <c r="AA749" s="281"/>
      <c r="AB749" s="296"/>
      <c r="AC749" s="273"/>
      <c r="AD749" s="296"/>
      <c r="AE749" s="296"/>
      <c r="AF749" s="272"/>
      <c r="AG749" s="273"/>
      <c r="AH749" s="273"/>
      <c r="AI749" s="273"/>
      <c r="AJ749" s="272"/>
    </row>
    <row r="750" spans="2:36" ht="54" customHeight="1" x14ac:dyDescent="0.3">
      <c r="B750" s="272"/>
      <c r="C750" s="272"/>
      <c r="D750" s="272"/>
      <c r="E750" s="269"/>
      <c r="F750" s="269"/>
      <c r="G750" s="269"/>
      <c r="H750" s="225"/>
      <c r="I750" s="272"/>
      <c r="J750" s="11" t="s">
        <v>179</v>
      </c>
      <c r="K750" s="7" t="s">
        <v>180</v>
      </c>
      <c r="L750" s="7" t="s">
        <v>106</v>
      </c>
      <c r="M750" s="71">
        <v>350</v>
      </c>
      <c r="N750" s="273"/>
      <c r="O750" s="267"/>
      <c r="P750" s="225"/>
      <c r="Q750" s="225"/>
      <c r="R750" s="225"/>
      <c r="S750" s="461"/>
      <c r="T750" s="283"/>
      <c r="U750" s="283"/>
      <c r="V750" s="296"/>
      <c r="W750" s="487"/>
      <c r="X750" s="487"/>
      <c r="Y750" s="296"/>
      <c r="Z750" s="281"/>
      <c r="AA750" s="281"/>
      <c r="AB750" s="296"/>
      <c r="AC750" s="273"/>
      <c r="AD750" s="296"/>
      <c r="AE750" s="296"/>
      <c r="AF750" s="272"/>
      <c r="AG750" s="273"/>
      <c r="AH750" s="273"/>
      <c r="AI750" s="273"/>
      <c r="AJ750" s="272"/>
    </row>
    <row r="751" spans="2:36" ht="41.4" x14ac:dyDescent="0.3">
      <c r="B751" s="300" t="s">
        <v>1199</v>
      </c>
      <c r="C751" s="300" t="s">
        <v>654</v>
      </c>
      <c r="D751" s="300" t="s">
        <v>158</v>
      </c>
      <c r="E751" s="317" t="s">
        <v>68</v>
      </c>
      <c r="F751" s="317" t="s">
        <v>186</v>
      </c>
      <c r="G751" s="317" t="s">
        <v>202</v>
      </c>
      <c r="H751" s="284" t="s">
        <v>71</v>
      </c>
      <c r="I751" s="300" t="s">
        <v>135</v>
      </c>
      <c r="J751" s="20" t="s">
        <v>163</v>
      </c>
      <c r="K751" s="27" t="s">
        <v>164</v>
      </c>
      <c r="L751" s="27" t="s">
        <v>106</v>
      </c>
      <c r="M751" s="27">
        <v>1</v>
      </c>
      <c r="N751" s="282" t="s">
        <v>160</v>
      </c>
      <c r="O751" s="316" t="s">
        <v>653</v>
      </c>
      <c r="P751" s="284" t="s">
        <v>76</v>
      </c>
      <c r="Q751" s="284" t="s">
        <v>77</v>
      </c>
      <c r="R751" s="284" t="s">
        <v>78</v>
      </c>
      <c r="S751" s="337" t="s">
        <v>664</v>
      </c>
      <c r="T751" s="361">
        <f>V751+Y751</f>
        <v>117700</v>
      </c>
      <c r="U751" s="361">
        <f>+T751/M751</f>
        <v>117700</v>
      </c>
      <c r="V751" s="319">
        <v>100045</v>
      </c>
      <c r="W751" s="365" t="s">
        <v>135</v>
      </c>
      <c r="X751" s="365" t="s">
        <v>80</v>
      </c>
      <c r="Y751" s="319">
        <v>17655</v>
      </c>
      <c r="Z751" s="365" t="s">
        <v>135</v>
      </c>
      <c r="AA751" s="365" t="s">
        <v>80</v>
      </c>
      <c r="AB751" s="319">
        <v>10234.780000000001</v>
      </c>
      <c r="AC751" s="282" t="s">
        <v>204</v>
      </c>
      <c r="AD751" s="319" t="s">
        <v>135</v>
      </c>
      <c r="AE751" s="319">
        <f>+V751+Y751</f>
        <v>117700</v>
      </c>
      <c r="AF751" s="300" t="s">
        <v>80</v>
      </c>
      <c r="AG751" s="282" t="s">
        <v>34</v>
      </c>
      <c r="AH751" s="282" t="s">
        <v>350</v>
      </c>
      <c r="AI751" s="282" t="s">
        <v>676</v>
      </c>
      <c r="AJ751" s="300"/>
    </row>
    <row r="752" spans="2:36" ht="129" customHeight="1" x14ac:dyDescent="0.3">
      <c r="B752" s="300"/>
      <c r="C752" s="300"/>
      <c r="D752" s="300"/>
      <c r="E752" s="317"/>
      <c r="F752" s="317"/>
      <c r="G752" s="317"/>
      <c r="H752" s="286"/>
      <c r="I752" s="300"/>
      <c r="J752" s="20" t="s">
        <v>179</v>
      </c>
      <c r="K752" s="27" t="s">
        <v>180</v>
      </c>
      <c r="L752" s="27" t="s">
        <v>106</v>
      </c>
      <c r="M752" s="69">
        <v>10</v>
      </c>
      <c r="N752" s="282"/>
      <c r="O752" s="316"/>
      <c r="P752" s="286"/>
      <c r="Q752" s="286"/>
      <c r="R752" s="286"/>
      <c r="S752" s="337"/>
      <c r="T752" s="361"/>
      <c r="U752" s="361"/>
      <c r="V752" s="319"/>
      <c r="W752" s="365"/>
      <c r="X752" s="365"/>
      <c r="Y752" s="319"/>
      <c r="Z752" s="365"/>
      <c r="AA752" s="365"/>
      <c r="AB752" s="319"/>
      <c r="AC752" s="282"/>
      <c r="AD752" s="319"/>
      <c r="AE752" s="319"/>
      <c r="AF752" s="300"/>
      <c r="AG752" s="282"/>
      <c r="AH752" s="282"/>
      <c r="AI752" s="282"/>
      <c r="AJ752" s="300"/>
    </row>
    <row r="753" spans="2:36" ht="75.599999999999994" customHeight="1" x14ac:dyDescent="0.3">
      <c r="B753" s="272" t="s">
        <v>689</v>
      </c>
      <c r="C753" s="272" t="s">
        <v>655</v>
      </c>
      <c r="D753" s="272" t="s">
        <v>158</v>
      </c>
      <c r="E753" s="269" t="s">
        <v>68</v>
      </c>
      <c r="F753" s="269" t="s">
        <v>184</v>
      </c>
      <c r="G753" s="269" t="s">
        <v>70</v>
      </c>
      <c r="H753" s="223" t="s">
        <v>71</v>
      </c>
      <c r="I753" s="223" t="s">
        <v>135</v>
      </c>
      <c r="J753" s="11" t="s">
        <v>165</v>
      </c>
      <c r="K753" s="7" t="s">
        <v>166</v>
      </c>
      <c r="L753" s="7" t="s">
        <v>167</v>
      </c>
      <c r="M753" s="7">
        <v>2</v>
      </c>
      <c r="N753" s="273" t="s">
        <v>160</v>
      </c>
      <c r="O753" s="272" t="s">
        <v>656</v>
      </c>
      <c r="P753" s="223" t="s">
        <v>76</v>
      </c>
      <c r="Q753" s="223" t="s">
        <v>77</v>
      </c>
      <c r="R753" s="223" t="s">
        <v>78</v>
      </c>
      <c r="S753" s="297" t="s">
        <v>161</v>
      </c>
      <c r="T753" s="283">
        <f>V753+Y753</f>
        <v>149800</v>
      </c>
      <c r="U753" s="283">
        <f>+T753/M754</f>
        <v>74900</v>
      </c>
      <c r="V753" s="416">
        <v>127330</v>
      </c>
      <c r="W753" s="281" t="s">
        <v>135</v>
      </c>
      <c r="X753" s="281" t="s">
        <v>135</v>
      </c>
      <c r="Y753" s="416">
        <v>22470</v>
      </c>
      <c r="Z753" s="281" t="s">
        <v>135</v>
      </c>
      <c r="AA753" s="281" t="s">
        <v>135</v>
      </c>
      <c r="AB753" s="416">
        <v>13026.09</v>
      </c>
      <c r="AC753" s="273" t="s">
        <v>81</v>
      </c>
      <c r="AD753" s="296"/>
      <c r="AE753" s="296">
        <f>V753+Y753</f>
        <v>149800</v>
      </c>
      <c r="AF753" s="272" t="s">
        <v>80</v>
      </c>
      <c r="AG753" s="273" t="s">
        <v>34</v>
      </c>
      <c r="AH753" s="301" t="s">
        <v>350</v>
      </c>
      <c r="AI753" s="301" t="s">
        <v>302</v>
      </c>
      <c r="AJ753" s="272"/>
    </row>
    <row r="754" spans="2:36" ht="75.599999999999994" customHeight="1" x14ac:dyDescent="0.3">
      <c r="B754" s="272"/>
      <c r="C754" s="272"/>
      <c r="D754" s="272"/>
      <c r="E754" s="269"/>
      <c r="F754" s="269"/>
      <c r="G754" s="269"/>
      <c r="H754" s="224"/>
      <c r="I754" s="224"/>
      <c r="J754" s="11" t="s">
        <v>168</v>
      </c>
      <c r="K754" s="7" t="s">
        <v>169</v>
      </c>
      <c r="L754" s="7" t="s">
        <v>106</v>
      </c>
      <c r="M754" s="7">
        <v>2</v>
      </c>
      <c r="N754" s="273"/>
      <c r="O754" s="272"/>
      <c r="P754" s="224"/>
      <c r="Q754" s="224"/>
      <c r="R754" s="224"/>
      <c r="S754" s="297"/>
      <c r="T754" s="283"/>
      <c r="U754" s="283"/>
      <c r="V754" s="416"/>
      <c r="W754" s="281"/>
      <c r="X754" s="281"/>
      <c r="Y754" s="416"/>
      <c r="Z754" s="281"/>
      <c r="AA754" s="281"/>
      <c r="AB754" s="416"/>
      <c r="AC754" s="273"/>
      <c r="AD754" s="296"/>
      <c r="AE754" s="296"/>
      <c r="AF754" s="272"/>
      <c r="AG754" s="273"/>
      <c r="AH754" s="301"/>
      <c r="AI754" s="301"/>
      <c r="AJ754" s="272"/>
    </row>
    <row r="755" spans="2:36" ht="75.599999999999994" customHeight="1" x14ac:dyDescent="0.3">
      <c r="B755" s="272"/>
      <c r="C755" s="272"/>
      <c r="D755" s="272"/>
      <c r="E755" s="269"/>
      <c r="F755" s="269"/>
      <c r="G755" s="269"/>
      <c r="H755" s="224"/>
      <c r="I755" s="224"/>
      <c r="J755" s="11" t="s">
        <v>264</v>
      </c>
      <c r="K755" s="7" t="s">
        <v>170</v>
      </c>
      <c r="L755" s="7" t="s">
        <v>171</v>
      </c>
      <c r="M755" s="7">
        <v>2</v>
      </c>
      <c r="N755" s="273"/>
      <c r="O755" s="272"/>
      <c r="P755" s="224"/>
      <c r="Q755" s="224"/>
      <c r="R755" s="224"/>
      <c r="S755" s="297"/>
      <c r="T755" s="283"/>
      <c r="U755" s="283"/>
      <c r="V755" s="416"/>
      <c r="W755" s="281"/>
      <c r="X755" s="281"/>
      <c r="Y755" s="416"/>
      <c r="Z755" s="281"/>
      <c r="AA755" s="281"/>
      <c r="AB755" s="416"/>
      <c r="AC755" s="273"/>
      <c r="AD755" s="296"/>
      <c r="AE755" s="296"/>
      <c r="AF755" s="272"/>
      <c r="AG755" s="273"/>
      <c r="AH755" s="301"/>
      <c r="AI755" s="301"/>
      <c r="AJ755" s="272"/>
    </row>
    <row r="756" spans="2:36" ht="75.599999999999994" customHeight="1" x14ac:dyDescent="0.3">
      <c r="B756" s="272"/>
      <c r="C756" s="272"/>
      <c r="D756" s="272"/>
      <c r="E756" s="269"/>
      <c r="F756" s="269"/>
      <c r="G756" s="269"/>
      <c r="H756" s="225"/>
      <c r="I756" s="225"/>
      <c r="J756" s="11" t="s">
        <v>172</v>
      </c>
      <c r="K756" s="7" t="s">
        <v>173</v>
      </c>
      <c r="L756" s="7" t="s">
        <v>171</v>
      </c>
      <c r="M756" s="71">
        <v>2</v>
      </c>
      <c r="N756" s="273"/>
      <c r="O756" s="272"/>
      <c r="P756" s="225"/>
      <c r="Q756" s="225"/>
      <c r="R756" s="225"/>
      <c r="S756" s="297"/>
      <c r="T756" s="283"/>
      <c r="U756" s="283"/>
      <c r="V756" s="416"/>
      <c r="W756" s="281"/>
      <c r="X756" s="281"/>
      <c r="Y756" s="416"/>
      <c r="Z756" s="281"/>
      <c r="AA756" s="281"/>
      <c r="AB756" s="416"/>
      <c r="AC756" s="273"/>
      <c r="AD756" s="296"/>
      <c r="AE756" s="296"/>
      <c r="AF756" s="272"/>
      <c r="AG756" s="273"/>
      <c r="AH756" s="301"/>
      <c r="AI756" s="301"/>
      <c r="AJ756" s="272"/>
    </row>
    <row r="757" spans="2:36" ht="41.4" x14ac:dyDescent="0.3">
      <c r="B757" s="272" t="s">
        <v>1197</v>
      </c>
      <c r="C757" s="272" t="s">
        <v>654</v>
      </c>
      <c r="D757" s="272" t="s">
        <v>158</v>
      </c>
      <c r="E757" s="269" t="s">
        <v>68</v>
      </c>
      <c r="F757" s="269" t="s">
        <v>186</v>
      </c>
      <c r="G757" s="269" t="s">
        <v>202</v>
      </c>
      <c r="H757" s="223" t="s">
        <v>71</v>
      </c>
      <c r="I757" s="272" t="s">
        <v>135</v>
      </c>
      <c r="J757" s="11" t="s">
        <v>163</v>
      </c>
      <c r="K757" s="7" t="s">
        <v>164</v>
      </c>
      <c r="L757" s="7" t="s">
        <v>106</v>
      </c>
      <c r="M757" s="7">
        <v>1</v>
      </c>
      <c r="N757" s="273" t="s">
        <v>160</v>
      </c>
      <c r="O757" s="267" t="s">
        <v>653</v>
      </c>
      <c r="P757" s="223" t="s">
        <v>76</v>
      </c>
      <c r="Q757" s="223" t="s">
        <v>77</v>
      </c>
      <c r="R757" s="223" t="s">
        <v>78</v>
      </c>
      <c r="S757" s="297" t="s">
        <v>664</v>
      </c>
      <c r="T757" s="283">
        <f>V757+Y757</f>
        <v>117700</v>
      </c>
      <c r="U757" s="283">
        <f>+T757/M757</f>
        <v>117700</v>
      </c>
      <c r="V757" s="296">
        <v>100045</v>
      </c>
      <c r="W757" s="281" t="s">
        <v>135</v>
      </c>
      <c r="X757" s="281" t="s">
        <v>80</v>
      </c>
      <c r="Y757" s="296">
        <v>17655</v>
      </c>
      <c r="Z757" s="281" t="s">
        <v>135</v>
      </c>
      <c r="AA757" s="281" t="s">
        <v>80</v>
      </c>
      <c r="AB757" s="296">
        <v>10234.780000000001</v>
      </c>
      <c r="AC757" s="273" t="s">
        <v>204</v>
      </c>
      <c r="AD757" s="296" t="s">
        <v>135</v>
      </c>
      <c r="AE757" s="296">
        <f>+V757+Y757</f>
        <v>117700</v>
      </c>
      <c r="AF757" s="272" t="s">
        <v>80</v>
      </c>
      <c r="AG757" s="273" t="s">
        <v>34</v>
      </c>
      <c r="AH757" s="273" t="s">
        <v>221</v>
      </c>
      <c r="AI757" s="273" t="s">
        <v>288</v>
      </c>
      <c r="AJ757" s="272"/>
    </row>
    <row r="758" spans="2:36" ht="129" customHeight="1" x14ac:dyDescent="0.3">
      <c r="B758" s="272"/>
      <c r="C758" s="272"/>
      <c r="D758" s="272"/>
      <c r="E758" s="269"/>
      <c r="F758" s="269"/>
      <c r="G758" s="269"/>
      <c r="H758" s="225"/>
      <c r="I758" s="272"/>
      <c r="J758" s="11" t="s">
        <v>179</v>
      </c>
      <c r="K758" s="7" t="s">
        <v>180</v>
      </c>
      <c r="L758" s="7" t="s">
        <v>106</v>
      </c>
      <c r="M758" s="71">
        <v>10</v>
      </c>
      <c r="N758" s="273"/>
      <c r="O758" s="267"/>
      <c r="P758" s="225"/>
      <c r="Q758" s="225"/>
      <c r="R758" s="225"/>
      <c r="S758" s="297"/>
      <c r="T758" s="283"/>
      <c r="U758" s="283"/>
      <c r="V758" s="296"/>
      <c r="W758" s="281"/>
      <c r="X758" s="281"/>
      <c r="Y758" s="296"/>
      <c r="Z758" s="281"/>
      <c r="AA758" s="281"/>
      <c r="AB758" s="296"/>
      <c r="AC758" s="273"/>
      <c r="AD758" s="296"/>
      <c r="AE758" s="296"/>
      <c r="AF758" s="272"/>
      <c r="AG758" s="273"/>
      <c r="AH758" s="273"/>
      <c r="AI758" s="273"/>
      <c r="AJ758" s="272"/>
    </row>
    <row r="759" spans="2:36" ht="75.599999999999994" customHeight="1" x14ac:dyDescent="0.3">
      <c r="B759" s="272" t="s">
        <v>1198</v>
      </c>
      <c r="C759" s="272" t="s">
        <v>655</v>
      </c>
      <c r="D759" s="272" t="s">
        <v>158</v>
      </c>
      <c r="E759" s="269" t="s">
        <v>68</v>
      </c>
      <c r="F759" s="269" t="s">
        <v>184</v>
      </c>
      <c r="G759" s="269" t="s">
        <v>70</v>
      </c>
      <c r="H759" s="223" t="s">
        <v>71</v>
      </c>
      <c r="I759" s="223" t="s">
        <v>135</v>
      </c>
      <c r="J759" s="11" t="s">
        <v>165</v>
      </c>
      <c r="K759" s="7" t="s">
        <v>166</v>
      </c>
      <c r="L759" s="7" t="s">
        <v>167</v>
      </c>
      <c r="M759" s="7">
        <v>1</v>
      </c>
      <c r="N759" s="273" t="s">
        <v>160</v>
      </c>
      <c r="O759" s="272" t="s">
        <v>656</v>
      </c>
      <c r="P759" s="223" t="s">
        <v>76</v>
      </c>
      <c r="Q759" s="223" t="s">
        <v>77</v>
      </c>
      <c r="R759" s="223" t="s">
        <v>78</v>
      </c>
      <c r="S759" s="297" t="s">
        <v>161</v>
      </c>
      <c r="T759" s="283">
        <f>V759+Y759</f>
        <v>74915.77</v>
      </c>
      <c r="U759" s="283">
        <f>+T759/M760</f>
        <v>74915.77</v>
      </c>
      <c r="V759" s="416">
        <v>63678.400000000001</v>
      </c>
      <c r="W759" s="281" t="s">
        <v>135</v>
      </c>
      <c r="X759" s="281" t="s">
        <v>135</v>
      </c>
      <c r="Y759" s="416">
        <v>11237.37</v>
      </c>
      <c r="Z759" s="281" t="s">
        <v>135</v>
      </c>
      <c r="AA759" s="281" t="s">
        <v>135</v>
      </c>
      <c r="AB759" s="416">
        <v>6514.41</v>
      </c>
      <c r="AC759" s="273" t="s">
        <v>81</v>
      </c>
      <c r="AD759" s="296"/>
      <c r="AE759" s="296">
        <f>V759+Y759</f>
        <v>74915.77</v>
      </c>
      <c r="AF759" s="272" t="s">
        <v>80</v>
      </c>
      <c r="AG759" s="273" t="s">
        <v>34</v>
      </c>
      <c r="AH759" s="301" t="s">
        <v>221</v>
      </c>
      <c r="AI759" s="301" t="s">
        <v>288</v>
      </c>
      <c r="AJ759" s="272"/>
    </row>
    <row r="760" spans="2:36" ht="75.599999999999994" customHeight="1" x14ac:dyDescent="0.3">
      <c r="B760" s="272"/>
      <c r="C760" s="272"/>
      <c r="D760" s="272"/>
      <c r="E760" s="269"/>
      <c r="F760" s="269"/>
      <c r="G760" s="269"/>
      <c r="H760" s="224"/>
      <c r="I760" s="224"/>
      <c r="J760" s="11" t="s">
        <v>168</v>
      </c>
      <c r="K760" s="7" t="s">
        <v>169</v>
      </c>
      <c r="L760" s="7" t="s">
        <v>106</v>
      </c>
      <c r="M760" s="7">
        <v>1</v>
      </c>
      <c r="N760" s="273"/>
      <c r="O760" s="272"/>
      <c r="P760" s="224"/>
      <c r="Q760" s="224"/>
      <c r="R760" s="224"/>
      <c r="S760" s="297"/>
      <c r="T760" s="283"/>
      <c r="U760" s="283"/>
      <c r="V760" s="416"/>
      <c r="W760" s="281"/>
      <c r="X760" s="281"/>
      <c r="Y760" s="416"/>
      <c r="Z760" s="281"/>
      <c r="AA760" s="281"/>
      <c r="AB760" s="416"/>
      <c r="AC760" s="273"/>
      <c r="AD760" s="296"/>
      <c r="AE760" s="296"/>
      <c r="AF760" s="272"/>
      <c r="AG760" s="273"/>
      <c r="AH760" s="301"/>
      <c r="AI760" s="301"/>
      <c r="AJ760" s="272"/>
    </row>
    <row r="761" spans="2:36" ht="75.599999999999994" customHeight="1" x14ac:dyDescent="0.3">
      <c r="B761" s="272"/>
      <c r="C761" s="272"/>
      <c r="D761" s="272"/>
      <c r="E761" s="269"/>
      <c r="F761" s="269"/>
      <c r="G761" s="269"/>
      <c r="H761" s="224"/>
      <c r="I761" s="224"/>
      <c r="J761" s="11" t="s">
        <v>264</v>
      </c>
      <c r="K761" s="7" t="s">
        <v>170</v>
      </c>
      <c r="L761" s="7" t="s">
        <v>171</v>
      </c>
      <c r="M761" s="7">
        <v>1</v>
      </c>
      <c r="N761" s="273"/>
      <c r="O761" s="272"/>
      <c r="P761" s="224"/>
      <c r="Q761" s="224"/>
      <c r="R761" s="224"/>
      <c r="S761" s="297"/>
      <c r="T761" s="283"/>
      <c r="U761" s="283"/>
      <c r="V761" s="416"/>
      <c r="W761" s="281"/>
      <c r="X761" s="281"/>
      <c r="Y761" s="416"/>
      <c r="Z761" s="281"/>
      <c r="AA761" s="281"/>
      <c r="AB761" s="416"/>
      <c r="AC761" s="273"/>
      <c r="AD761" s="296"/>
      <c r="AE761" s="296"/>
      <c r="AF761" s="272"/>
      <c r="AG761" s="273"/>
      <c r="AH761" s="301"/>
      <c r="AI761" s="301"/>
      <c r="AJ761" s="272"/>
    </row>
    <row r="762" spans="2:36" ht="75.599999999999994" customHeight="1" x14ac:dyDescent="0.3">
      <c r="B762" s="272"/>
      <c r="C762" s="272"/>
      <c r="D762" s="272"/>
      <c r="E762" s="269"/>
      <c r="F762" s="269"/>
      <c r="G762" s="269"/>
      <c r="H762" s="225"/>
      <c r="I762" s="225"/>
      <c r="J762" s="11" t="s">
        <v>172</v>
      </c>
      <c r="K762" s="7" t="s">
        <v>173</v>
      </c>
      <c r="L762" s="7" t="s">
        <v>171</v>
      </c>
      <c r="M762" s="7">
        <v>1</v>
      </c>
      <c r="N762" s="273"/>
      <c r="O762" s="272"/>
      <c r="P762" s="225"/>
      <c r="Q762" s="225"/>
      <c r="R762" s="225"/>
      <c r="S762" s="297"/>
      <c r="T762" s="283"/>
      <c r="U762" s="283"/>
      <c r="V762" s="416"/>
      <c r="W762" s="281"/>
      <c r="X762" s="281"/>
      <c r="Y762" s="416"/>
      <c r="Z762" s="281"/>
      <c r="AA762" s="281"/>
      <c r="AB762" s="416"/>
      <c r="AC762" s="273"/>
      <c r="AD762" s="296"/>
      <c r="AE762" s="296"/>
      <c r="AF762" s="272"/>
      <c r="AG762" s="273"/>
      <c r="AH762" s="301"/>
      <c r="AI762" s="301"/>
      <c r="AJ762" s="272"/>
    </row>
    <row r="763" spans="2:36" s="38" customFormat="1" ht="96.6" x14ac:dyDescent="0.3">
      <c r="B763" s="224" t="s">
        <v>424</v>
      </c>
      <c r="C763" s="224" t="s">
        <v>425</v>
      </c>
      <c r="D763" s="224" t="s">
        <v>158</v>
      </c>
      <c r="E763" s="248" t="s">
        <v>68</v>
      </c>
      <c r="F763" s="248" t="s">
        <v>186</v>
      </c>
      <c r="G763" s="248" t="s">
        <v>202</v>
      </c>
      <c r="H763" s="224" t="s">
        <v>71</v>
      </c>
      <c r="I763" s="224" t="s">
        <v>80</v>
      </c>
      <c r="J763" s="80" t="s">
        <v>263</v>
      </c>
      <c r="K763" s="22" t="s">
        <v>159</v>
      </c>
      <c r="L763" s="22" t="s">
        <v>116</v>
      </c>
      <c r="M763" s="22">
        <v>40</v>
      </c>
      <c r="N763" s="230" t="s">
        <v>160</v>
      </c>
      <c r="O763" s="224" t="s">
        <v>426</v>
      </c>
      <c r="P763" s="224" t="s">
        <v>76</v>
      </c>
      <c r="Q763" s="224" t="s">
        <v>77</v>
      </c>
      <c r="R763" s="251" t="s">
        <v>78</v>
      </c>
      <c r="S763" s="251" t="s">
        <v>161</v>
      </c>
      <c r="T763" s="254">
        <f>V763+Y763</f>
        <v>440884.58</v>
      </c>
      <c r="U763" s="254" t="s">
        <v>80</v>
      </c>
      <c r="V763" s="257">
        <v>374751.89</v>
      </c>
      <c r="W763" s="257" t="s">
        <v>80</v>
      </c>
      <c r="X763" s="257" t="s">
        <v>80</v>
      </c>
      <c r="Y763" s="257">
        <v>66132.69</v>
      </c>
      <c r="Z763" s="257" t="s">
        <v>135</v>
      </c>
      <c r="AA763" s="257" t="s">
        <v>80</v>
      </c>
      <c r="AB763" s="257">
        <v>77864.19</v>
      </c>
      <c r="AC763" s="230" t="s">
        <v>204</v>
      </c>
      <c r="AD763" s="260" t="s">
        <v>80</v>
      </c>
      <c r="AE763" s="260">
        <f>V763+Y763</f>
        <v>440884.58</v>
      </c>
      <c r="AF763" s="224" t="s">
        <v>80</v>
      </c>
      <c r="AG763" s="230" t="s">
        <v>34</v>
      </c>
      <c r="AH763" s="230" t="s">
        <v>212</v>
      </c>
      <c r="AI763" s="230" t="s">
        <v>213</v>
      </c>
      <c r="AJ763" s="224"/>
    </row>
    <row r="764" spans="2:36" s="38" customFormat="1" ht="86.1" customHeight="1" x14ac:dyDescent="0.3">
      <c r="B764" s="224"/>
      <c r="C764" s="224"/>
      <c r="D764" s="224"/>
      <c r="E764" s="248"/>
      <c r="F764" s="248"/>
      <c r="G764" s="248"/>
      <c r="H764" s="224"/>
      <c r="I764" s="224"/>
      <c r="J764" s="11" t="s">
        <v>163</v>
      </c>
      <c r="K764" s="7" t="s">
        <v>164</v>
      </c>
      <c r="L764" s="7" t="s">
        <v>106</v>
      </c>
      <c r="M764" s="7">
        <v>11</v>
      </c>
      <c r="N764" s="230"/>
      <c r="O764" s="224"/>
      <c r="P764" s="224"/>
      <c r="Q764" s="224"/>
      <c r="R764" s="251"/>
      <c r="S764" s="251"/>
      <c r="T764" s="254"/>
      <c r="U764" s="254"/>
      <c r="V764" s="257"/>
      <c r="W764" s="257"/>
      <c r="X764" s="257"/>
      <c r="Y764" s="257"/>
      <c r="Z764" s="257"/>
      <c r="AA764" s="257"/>
      <c r="AB764" s="257"/>
      <c r="AC764" s="230"/>
      <c r="AD764" s="260"/>
      <c r="AE764" s="260"/>
      <c r="AF764" s="224"/>
      <c r="AG764" s="230"/>
      <c r="AH764" s="230"/>
      <c r="AI764" s="230"/>
      <c r="AJ764" s="224"/>
    </row>
    <row r="765" spans="2:36" s="38" customFormat="1" ht="66.599999999999994" customHeight="1" x14ac:dyDescent="0.3">
      <c r="B765" s="225"/>
      <c r="C765" s="225"/>
      <c r="D765" s="225"/>
      <c r="E765" s="249"/>
      <c r="F765" s="249"/>
      <c r="G765" s="249"/>
      <c r="H765" s="225"/>
      <c r="I765" s="225"/>
      <c r="J765" s="11" t="s">
        <v>179</v>
      </c>
      <c r="K765" s="7" t="s">
        <v>180</v>
      </c>
      <c r="L765" s="7" t="s">
        <v>106</v>
      </c>
      <c r="M765" s="71">
        <v>255</v>
      </c>
      <c r="N765" s="231"/>
      <c r="O765" s="225"/>
      <c r="P765" s="225"/>
      <c r="Q765" s="225"/>
      <c r="R765" s="252"/>
      <c r="S765" s="252"/>
      <c r="T765" s="255"/>
      <c r="U765" s="255"/>
      <c r="V765" s="258"/>
      <c r="W765" s="258"/>
      <c r="X765" s="258"/>
      <c r="Y765" s="258"/>
      <c r="Z765" s="258"/>
      <c r="AA765" s="258"/>
      <c r="AB765" s="258"/>
      <c r="AC765" s="231"/>
      <c r="AD765" s="261"/>
      <c r="AE765" s="261"/>
      <c r="AF765" s="225"/>
      <c r="AG765" s="231"/>
      <c r="AH765" s="231"/>
      <c r="AI765" s="231"/>
      <c r="AJ765" s="225"/>
    </row>
    <row r="766" spans="2:36" s="38" customFormat="1" ht="113.7" customHeight="1" x14ac:dyDescent="0.3">
      <c r="B766" s="223" t="s">
        <v>427</v>
      </c>
      <c r="C766" s="223" t="s">
        <v>428</v>
      </c>
      <c r="D766" s="223" t="s">
        <v>158</v>
      </c>
      <c r="E766" s="247" t="s">
        <v>68</v>
      </c>
      <c r="F766" s="278" t="s">
        <v>186</v>
      </c>
      <c r="G766" s="247" t="s">
        <v>202</v>
      </c>
      <c r="H766" s="279" t="s">
        <v>71</v>
      </c>
      <c r="I766" s="279" t="s">
        <v>80</v>
      </c>
      <c r="J766" s="11" t="s">
        <v>263</v>
      </c>
      <c r="K766" s="7" t="s">
        <v>159</v>
      </c>
      <c r="L766" s="7" t="s">
        <v>116</v>
      </c>
      <c r="M766" s="7">
        <v>40</v>
      </c>
      <c r="N766" s="280" t="s">
        <v>160</v>
      </c>
      <c r="O766" s="223" t="s">
        <v>426</v>
      </c>
      <c r="P766" s="223" t="s">
        <v>76</v>
      </c>
      <c r="Q766" s="223" t="s">
        <v>77</v>
      </c>
      <c r="R766" s="250" t="s">
        <v>78</v>
      </c>
      <c r="S766" s="250" t="s">
        <v>161</v>
      </c>
      <c r="T766" s="253">
        <f>V766+Y766</f>
        <v>164151.37</v>
      </c>
      <c r="U766" s="253" t="s">
        <v>80</v>
      </c>
      <c r="V766" s="256">
        <v>139528.66</v>
      </c>
      <c r="W766" s="256" t="s">
        <v>80</v>
      </c>
      <c r="X766" s="256" t="s">
        <v>80</v>
      </c>
      <c r="Y766" s="256">
        <v>24622.71</v>
      </c>
      <c r="Z766" s="256" t="s">
        <v>135</v>
      </c>
      <c r="AA766" s="256" t="s">
        <v>80</v>
      </c>
      <c r="AB766" s="256">
        <v>28990.61</v>
      </c>
      <c r="AC766" s="229" t="s">
        <v>204</v>
      </c>
      <c r="AD766" s="259" t="s">
        <v>80</v>
      </c>
      <c r="AE766" s="259">
        <f>V766+Y766</f>
        <v>164151.37</v>
      </c>
      <c r="AF766" s="229" t="s">
        <v>80</v>
      </c>
      <c r="AG766" s="229" t="s">
        <v>34</v>
      </c>
      <c r="AH766" s="280" t="s">
        <v>231</v>
      </c>
      <c r="AI766" s="229" t="s">
        <v>215</v>
      </c>
      <c r="AJ766" s="229"/>
    </row>
    <row r="767" spans="2:36" s="38" customFormat="1" ht="86.1" customHeight="1" x14ac:dyDescent="0.3">
      <c r="B767" s="224"/>
      <c r="C767" s="224"/>
      <c r="D767" s="224"/>
      <c r="E767" s="248"/>
      <c r="F767" s="248"/>
      <c r="G767" s="248"/>
      <c r="H767" s="224"/>
      <c r="I767" s="224"/>
      <c r="J767" s="11" t="s">
        <v>163</v>
      </c>
      <c r="K767" s="7" t="s">
        <v>164</v>
      </c>
      <c r="L767" s="7" t="s">
        <v>106</v>
      </c>
      <c r="M767" s="7">
        <v>6</v>
      </c>
      <c r="N767" s="230"/>
      <c r="O767" s="224"/>
      <c r="P767" s="224"/>
      <c r="Q767" s="224"/>
      <c r="R767" s="251"/>
      <c r="S767" s="251"/>
      <c r="T767" s="254"/>
      <c r="U767" s="254"/>
      <c r="V767" s="257"/>
      <c r="W767" s="257"/>
      <c r="X767" s="257"/>
      <c r="Y767" s="257"/>
      <c r="Z767" s="257"/>
      <c r="AA767" s="257"/>
      <c r="AB767" s="257"/>
      <c r="AC767" s="230"/>
      <c r="AD767" s="260"/>
      <c r="AE767" s="260"/>
      <c r="AF767" s="224"/>
      <c r="AG767" s="230"/>
      <c r="AH767" s="230"/>
      <c r="AI767" s="230"/>
      <c r="AJ767" s="224"/>
    </row>
    <row r="768" spans="2:36" s="38" customFormat="1" ht="66.599999999999994" customHeight="1" x14ac:dyDescent="0.3">
      <c r="B768" s="225"/>
      <c r="C768" s="225"/>
      <c r="D768" s="225"/>
      <c r="E768" s="249"/>
      <c r="F768" s="249"/>
      <c r="G768" s="249"/>
      <c r="H768" s="225"/>
      <c r="I768" s="225"/>
      <c r="J768" s="11" t="s">
        <v>179</v>
      </c>
      <c r="K768" s="7" t="s">
        <v>180</v>
      </c>
      <c r="L768" s="7" t="s">
        <v>106</v>
      </c>
      <c r="M768" s="71">
        <v>45</v>
      </c>
      <c r="N768" s="231"/>
      <c r="O768" s="225"/>
      <c r="P768" s="225"/>
      <c r="Q768" s="225"/>
      <c r="R768" s="252"/>
      <c r="S768" s="252"/>
      <c r="T768" s="255"/>
      <c r="U768" s="255"/>
      <c r="V768" s="258"/>
      <c r="W768" s="258"/>
      <c r="X768" s="258"/>
      <c r="Y768" s="258"/>
      <c r="Z768" s="258"/>
      <c r="AA768" s="258"/>
      <c r="AB768" s="258"/>
      <c r="AC768" s="231"/>
      <c r="AD768" s="261"/>
      <c r="AE768" s="261"/>
      <c r="AF768" s="225"/>
      <c r="AG768" s="231"/>
      <c r="AH768" s="231"/>
      <c r="AI768" s="231"/>
      <c r="AJ768" s="225"/>
    </row>
    <row r="769" spans="2:442" ht="52.2" customHeight="1" x14ac:dyDescent="0.3">
      <c r="B769" s="272" t="s">
        <v>429</v>
      </c>
      <c r="C769" s="272" t="s">
        <v>430</v>
      </c>
      <c r="D769" s="272" t="s">
        <v>67</v>
      </c>
      <c r="E769" s="269" t="s">
        <v>68</v>
      </c>
      <c r="F769" s="269" t="s">
        <v>184</v>
      </c>
      <c r="G769" s="269" t="s">
        <v>70</v>
      </c>
      <c r="H769" s="272" t="s">
        <v>71</v>
      </c>
      <c r="I769" s="272" t="s">
        <v>80</v>
      </c>
      <c r="J769" s="11" t="s">
        <v>165</v>
      </c>
      <c r="K769" s="7" t="s">
        <v>166</v>
      </c>
      <c r="L769" s="7" t="s">
        <v>167</v>
      </c>
      <c r="M769" s="7">
        <v>4</v>
      </c>
      <c r="N769" s="273" t="s">
        <v>160</v>
      </c>
      <c r="O769" s="272" t="s">
        <v>426</v>
      </c>
      <c r="P769" s="272" t="s">
        <v>76</v>
      </c>
      <c r="Q769" s="272" t="s">
        <v>77</v>
      </c>
      <c r="R769" s="297" t="s">
        <v>78</v>
      </c>
      <c r="S769" s="297" t="s">
        <v>161</v>
      </c>
      <c r="T769" s="283">
        <f>V769+Y769</f>
        <v>295320</v>
      </c>
      <c r="U769" s="283" t="s">
        <v>80</v>
      </c>
      <c r="V769" s="281">
        <v>251022</v>
      </c>
      <c r="W769" s="281" t="s">
        <v>80</v>
      </c>
      <c r="X769" s="281" t="s">
        <v>80</v>
      </c>
      <c r="Y769" s="281">
        <v>44298</v>
      </c>
      <c r="Z769" s="281" t="s">
        <v>80</v>
      </c>
      <c r="AA769" s="281" t="s">
        <v>80</v>
      </c>
      <c r="AB769" s="281">
        <v>52156.17</v>
      </c>
      <c r="AC769" s="273" t="s">
        <v>81</v>
      </c>
      <c r="AD769" s="296" t="s">
        <v>80</v>
      </c>
      <c r="AE769" s="296">
        <f>V769+Y769</f>
        <v>295320</v>
      </c>
      <c r="AF769" s="273" t="s">
        <v>80</v>
      </c>
      <c r="AG769" s="273" t="s">
        <v>34</v>
      </c>
      <c r="AH769" s="273" t="s">
        <v>216</v>
      </c>
      <c r="AI769" s="273" t="s">
        <v>234</v>
      </c>
      <c r="AJ769" s="273"/>
    </row>
    <row r="770" spans="2:442" ht="55.2" x14ac:dyDescent="0.3">
      <c r="B770" s="272"/>
      <c r="C770" s="272"/>
      <c r="D770" s="272"/>
      <c r="E770" s="269"/>
      <c r="F770" s="269"/>
      <c r="G770" s="269"/>
      <c r="H770" s="272"/>
      <c r="I770" s="272"/>
      <c r="J770" s="11" t="s">
        <v>168</v>
      </c>
      <c r="K770" s="7" t="s">
        <v>169</v>
      </c>
      <c r="L770" s="7" t="s">
        <v>106</v>
      </c>
      <c r="M770" s="7">
        <v>4</v>
      </c>
      <c r="N770" s="273"/>
      <c r="O770" s="272"/>
      <c r="P770" s="272"/>
      <c r="Q770" s="272"/>
      <c r="R770" s="297"/>
      <c r="S770" s="297"/>
      <c r="T770" s="283"/>
      <c r="U770" s="283"/>
      <c r="V770" s="281"/>
      <c r="W770" s="281"/>
      <c r="X770" s="281"/>
      <c r="Y770" s="281"/>
      <c r="Z770" s="281"/>
      <c r="AA770" s="281"/>
      <c r="AB770" s="281"/>
      <c r="AC770" s="273"/>
      <c r="AD770" s="296"/>
      <c r="AE770" s="296"/>
      <c r="AF770" s="272"/>
      <c r="AG770" s="273"/>
      <c r="AH770" s="273"/>
      <c r="AI770" s="273"/>
      <c r="AJ770" s="272"/>
    </row>
    <row r="771" spans="2:442" ht="41.4" x14ac:dyDescent="0.3">
      <c r="B771" s="272"/>
      <c r="C771" s="272"/>
      <c r="D771" s="272"/>
      <c r="E771" s="269"/>
      <c r="F771" s="269"/>
      <c r="G771" s="269"/>
      <c r="H771" s="272"/>
      <c r="I771" s="272"/>
      <c r="J771" s="11" t="s">
        <v>264</v>
      </c>
      <c r="K771" s="7" t="s">
        <v>170</v>
      </c>
      <c r="L771" s="7" t="s">
        <v>171</v>
      </c>
      <c r="M771" s="7">
        <v>4</v>
      </c>
      <c r="N771" s="273"/>
      <c r="O771" s="272"/>
      <c r="P771" s="272"/>
      <c r="Q771" s="272"/>
      <c r="R771" s="297"/>
      <c r="S771" s="297"/>
      <c r="T771" s="283"/>
      <c r="U771" s="283"/>
      <c r="V771" s="281"/>
      <c r="W771" s="281"/>
      <c r="X771" s="281"/>
      <c r="Y771" s="281"/>
      <c r="Z771" s="281"/>
      <c r="AA771" s="281"/>
      <c r="AB771" s="281"/>
      <c r="AC771" s="273"/>
      <c r="AD771" s="296"/>
      <c r="AE771" s="296"/>
      <c r="AF771" s="272"/>
      <c r="AG771" s="273"/>
      <c r="AH771" s="273"/>
      <c r="AI771" s="273"/>
      <c r="AJ771" s="272"/>
    </row>
    <row r="772" spans="2:442" ht="43.5" customHeight="1" x14ac:dyDescent="0.3">
      <c r="B772" s="272"/>
      <c r="C772" s="272"/>
      <c r="D772" s="272"/>
      <c r="E772" s="269"/>
      <c r="F772" s="269"/>
      <c r="G772" s="269"/>
      <c r="H772" s="272"/>
      <c r="I772" s="272"/>
      <c r="J772" s="11" t="s">
        <v>172</v>
      </c>
      <c r="K772" s="7" t="s">
        <v>173</v>
      </c>
      <c r="L772" s="7" t="s">
        <v>171</v>
      </c>
      <c r="M772" s="71">
        <v>4</v>
      </c>
      <c r="N772" s="273"/>
      <c r="O772" s="272"/>
      <c r="P772" s="272"/>
      <c r="Q772" s="272"/>
      <c r="R772" s="297"/>
      <c r="S772" s="297"/>
      <c r="T772" s="283"/>
      <c r="U772" s="283"/>
      <c r="V772" s="281"/>
      <c r="W772" s="281"/>
      <c r="X772" s="281"/>
      <c r="Y772" s="281"/>
      <c r="Z772" s="281"/>
      <c r="AA772" s="281"/>
      <c r="AB772" s="281"/>
      <c r="AC772" s="273"/>
      <c r="AD772" s="296"/>
      <c r="AE772" s="296"/>
      <c r="AF772" s="272"/>
      <c r="AG772" s="273"/>
      <c r="AH772" s="273"/>
      <c r="AI772" s="273"/>
      <c r="AJ772" s="272"/>
    </row>
    <row r="773" spans="2:442" s="72" customFormat="1" ht="102" customHeight="1" x14ac:dyDescent="0.3">
      <c r="B773" s="300" t="s">
        <v>1116</v>
      </c>
      <c r="C773" s="300" t="s">
        <v>431</v>
      </c>
      <c r="D773" s="300" t="s">
        <v>158</v>
      </c>
      <c r="E773" s="317" t="s">
        <v>68</v>
      </c>
      <c r="F773" s="317" t="s">
        <v>186</v>
      </c>
      <c r="G773" s="317" t="s">
        <v>202</v>
      </c>
      <c r="H773" s="300" t="s">
        <v>71</v>
      </c>
      <c r="I773" s="300" t="s">
        <v>80</v>
      </c>
      <c r="J773" s="20" t="s">
        <v>263</v>
      </c>
      <c r="K773" s="27" t="s">
        <v>159</v>
      </c>
      <c r="L773" s="27" t="s">
        <v>116</v>
      </c>
      <c r="M773" s="27">
        <v>40</v>
      </c>
      <c r="N773" s="282" t="s">
        <v>160</v>
      </c>
      <c r="O773" s="300" t="s">
        <v>426</v>
      </c>
      <c r="P773" s="300" t="s">
        <v>76</v>
      </c>
      <c r="Q773" s="300" t="s">
        <v>77</v>
      </c>
      <c r="R773" s="337" t="s">
        <v>78</v>
      </c>
      <c r="S773" s="337" t="s">
        <v>161</v>
      </c>
      <c r="T773" s="361">
        <f>V773+Y773</f>
        <v>94797.56</v>
      </c>
      <c r="U773" s="361" t="s">
        <v>80</v>
      </c>
      <c r="V773" s="379">
        <v>80577.929999999993</v>
      </c>
      <c r="W773" s="365" t="s">
        <v>80</v>
      </c>
      <c r="X773" s="365" t="s">
        <v>80</v>
      </c>
      <c r="Y773" s="365">
        <v>14219.63</v>
      </c>
      <c r="Z773" s="365" t="s">
        <v>135</v>
      </c>
      <c r="AA773" s="365" t="s">
        <v>80</v>
      </c>
      <c r="AB773" s="365">
        <v>16742.099999999999</v>
      </c>
      <c r="AC773" s="282" t="s">
        <v>204</v>
      </c>
      <c r="AD773" s="319" t="s">
        <v>80</v>
      </c>
      <c r="AE773" s="319">
        <f>V773+Y773</f>
        <v>94797.56</v>
      </c>
      <c r="AF773" s="282" t="s">
        <v>80</v>
      </c>
      <c r="AG773" s="282" t="s">
        <v>34</v>
      </c>
      <c r="AH773" s="282" t="s">
        <v>309</v>
      </c>
      <c r="AI773" s="282" t="s">
        <v>221</v>
      </c>
      <c r="AJ773" s="282"/>
      <c r="AK773" s="164"/>
      <c r="AL773" s="164"/>
      <c r="AN773" s="164"/>
      <c r="AO773" s="164"/>
      <c r="AP773" s="164"/>
      <c r="AQ773" s="164"/>
      <c r="AR773" s="164"/>
      <c r="AS773" s="164"/>
      <c r="AT773" s="164"/>
      <c r="AU773" s="164"/>
      <c r="AV773" s="164"/>
      <c r="AW773" s="164"/>
      <c r="AX773" s="164"/>
      <c r="AY773" s="164"/>
      <c r="AZ773" s="164"/>
      <c r="BA773" s="164"/>
      <c r="BB773" s="164"/>
      <c r="BC773" s="164"/>
      <c r="BD773" s="164"/>
      <c r="BE773" s="164"/>
      <c r="BF773" s="164"/>
      <c r="BG773" s="164"/>
      <c r="BH773" s="164"/>
      <c r="BI773" s="164"/>
      <c r="BJ773" s="164"/>
      <c r="BK773" s="164"/>
      <c r="BL773" s="164"/>
      <c r="BM773" s="164"/>
      <c r="BN773" s="164"/>
      <c r="BO773" s="164"/>
      <c r="BP773" s="164"/>
      <c r="BQ773" s="164"/>
      <c r="BR773" s="164"/>
      <c r="BS773" s="164"/>
      <c r="BT773" s="164"/>
      <c r="BU773" s="164"/>
      <c r="BV773" s="164"/>
      <c r="BW773" s="164"/>
      <c r="BX773" s="164"/>
      <c r="BY773" s="164"/>
      <c r="BZ773" s="164"/>
      <c r="CA773" s="164"/>
      <c r="CB773" s="164"/>
      <c r="CC773" s="164"/>
      <c r="CD773" s="164"/>
      <c r="CE773" s="164"/>
      <c r="CF773" s="164"/>
      <c r="CG773" s="164"/>
      <c r="CH773" s="164"/>
      <c r="CI773" s="164"/>
      <c r="CJ773" s="164"/>
      <c r="CK773" s="164"/>
      <c r="CL773" s="164"/>
      <c r="CM773" s="164"/>
      <c r="CN773" s="164"/>
      <c r="CO773" s="164"/>
      <c r="CP773" s="164"/>
      <c r="CQ773" s="164"/>
      <c r="CR773" s="164"/>
      <c r="CS773" s="164"/>
      <c r="CT773" s="164"/>
      <c r="CU773" s="164"/>
      <c r="CV773" s="164"/>
      <c r="CW773" s="164"/>
      <c r="CX773" s="164"/>
      <c r="CY773" s="164"/>
      <c r="CZ773" s="164"/>
      <c r="DA773" s="164"/>
      <c r="DB773" s="164"/>
      <c r="DC773" s="164"/>
      <c r="DD773" s="164"/>
      <c r="DE773" s="164"/>
      <c r="DF773" s="164"/>
      <c r="DG773" s="164"/>
      <c r="DH773" s="164"/>
      <c r="DI773" s="164"/>
      <c r="DJ773" s="164"/>
      <c r="DK773" s="164"/>
      <c r="DL773" s="164"/>
      <c r="DM773" s="164"/>
      <c r="DN773" s="164"/>
      <c r="DO773" s="164"/>
      <c r="DP773" s="164"/>
      <c r="DQ773" s="164"/>
      <c r="DR773" s="164"/>
      <c r="DS773" s="164"/>
      <c r="DT773" s="164"/>
      <c r="DU773" s="164"/>
      <c r="DV773" s="164"/>
      <c r="DW773" s="164"/>
      <c r="DX773" s="164"/>
      <c r="DY773" s="164"/>
      <c r="DZ773" s="164"/>
      <c r="EA773" s="164"/>
      <c r="EB773" s="164"/>
      <c r="EC773" s="164"/>
      <c r="ED773" s="164"/>
      <c r="EE773" s="164"/>
      <c r="EF773" s="164"/>
      <c r="EG773" s="164"/>
      <c r="EH773" s="164"/>
      <c r="EI773" s="164"/>
      <c r="EJ773" s="164"/>
      <c r="EK773" s="164"/>
      <c r="EL773" s="164"/>
      <c r="EM773" s="164"/>
      <c r="EN773" s="164"/>
      <c r="EO773" s="164"/>
      <c r="EP773" s="164"/>
      <c r="EQ773" s="164"/>
      <c r="ER773" s="164"/>
      <c r="ES773" s="164"/>
      <c r="ET773" s="164"/>
      <c r="EU773" s="164"/>
      <c r="EV773" s="164"/>
      <c r="EW773" s="164"/>
      <c r="EX773" s="164"/>
      <c r="EY773" s="164"/>
      <c r="EZ773" s="164"/>
      <c r="FA773" s="164"/>
      <c r="FB773" s="164"/>
      <c r="FC773" s="164"/>
      <c r="FD773" s="164"/>
      <c r="FE773" s="164"/>
      <c r="FF773" s="164"/>
      <c r="FG773" s="164"/>
      <c r="FH773" s="164"/>
      <c r="FI773" s="164"/>
      <c r="FJ773" s="164"/>
      <c r="FK773" s="164"/>
      <c r="FL773" s="164"/>
      <c r="FM773" s="164"/>
      <c r="FN773" s="164"/>
      <c r="FO773" s="164"/>
      <c r="FP773" s="164"/>
      <c r="FQ773" s="164"/>
      <c r="FR773" s="164"/>
      <c r="FS773" s="164"/>
      <c r="FT773" s="164"/>
      <c r="FU773" s="164"/>
      <c r="FV773" s="164"/>
      <c r="FW773" s="164"/>
      <c r="FX773" s="164"/>
      <c r="FY773" s="164"/>
      <c r="FZ773" s="164"/>
      <c r="GA773" s="164"/>
      <c r="GB773" s="164"/>
      <c r="GC773" s="164"/>
      <c r="GD773" s="164"/>
      <c r="GE773" s="164"/>
      <c r="GF773" s="164"/>
      <c r="GG773" s="164"/>
      <c r="GH773" s="164"/>
      <c r="GI773" s="164"/>
      <c r="GJ773" s="164"/>
      <c r="GK773" s="164"/>
      <c r="GL773" s="164"/>
      <c r="GM773" s="164"/>
      <c r="GN773" s="164"/>
      <c r="GO773" s="164"/>
      <c r="GP773" s="164"/>
      <c r="GQ773" s="164"/>
      <c r="GR773" s="164"/>
      <c r="GS773" s="164"/>
      <c r="GT773" s="164"/>
      <c r="GU773" s="164"/>
      <c r="GV773" s="164"/>
      <c r="GW773" s="164"/>
      <c r="GX773" s="164"/>
      <c r="GY773" s="164"/>
      <c r="GZ773" s="164"/>
      <c r="HA773" s="164"/>
      <c r="HB773" s="164"/>
      <c r="HC773" s="164"/>
      <c r="HD773" s="164"/>
      <c r="HE773" s="164"/>
      <c r="HF773" s="164"/>
      <c r="HG773" s="164"/>
      <c r="HH773" s="164"/>
      <c r="HI773" s="164"/>
      <c r="HJ773" s="164"/>
      <c r="HK773" s="164"/>
      <c r="HL773" s="164"/>
      <c r="HM773" s="164"/>
      <c r="HN773" s="164"/>
      <c r="HO773" s="164"/>
      <c r="HP773" s="164"/>
      <c r="HQ773" s="164"/>
      <c r="HR773" s="164"/>
      <c r="HS773" s="164"/>
      <c r="HT773" s="164"/>
      <c r="HU773" s="164"/>
      <c r="HV773" s="164"/>
      <c r="HW773" s="164"/>
      <c r="HX773" s="164"/>
      <c r="HY773" s="164"/>
      <c r="HZ773" s="164"/>
      <c r="IA773" s="164"/>
      <c r="IB773" s="164"/>
      <c r="IC773" s="164"/>
      <c r="ID773" s="164"/>
      <c r="IE773" s="164"/>
      <c r="IF773" s="164"/>
      <c r="IG773" s="164"/>
      <c r="IH773" s="164"/>
      <c r="II773" s="164"/>
      <c r="IJ773" s="164"/>
      <c r="IK773" s="164"/>
      <c r="IL773" s="164"/>
      <c r="IM773" s="164"/>
      <c r="IN773" s="164"/>
      <c r="IO773" s="164"/>
      <c r="IP773" s="164"/>
      <c r="IQ773" s="164"/>
      <c r="IR773" s="164"/>
      <c r="IS773" s="164"/>
      <c r="IT773" s="164"/>
      <c r="IU773" s="164"/>
      <c r="IV773" s="164"/>
      <c r="IW773" s="164"/>
      <c r="IX773" s="164"/>
      <c r="IY773" s="164"/>
      <c r="IZ773" s="164"/>
      <c r="JA773" s="164"/>
      <c r="JB773" s="164"/>
      <c r="JC773" s="164"/>
      <c r="JD773" s="164"/>
      <c r="JE773" s="164"/>
      <c r="JF773" s="164"/>
      <c r="JG773" s="164"/>
      <c r="JH773" s="164"/>
      <c r="JI773" s="164"/>
      <c r="JJ773" s="164"/>
      <c r="JK773" s="164"/>
      <c r="JL773" s="164"/>
      <c r="JM773" s="164"/>
      <c r="JN773" s="164"/>
      <c r="JO773" s="164"/>
      <c r="JP773" s="164"/>
      <c r="JQ773" s="164"/>
      <c r="JR773" s="164"/>
      <c r="JS773" s="164"/>
      <c r="JT773" s="164"/>
      <c r="JU773" s="164"/>
      <c r="JV773" s="164"/>
      <c r="JW773" s="164"/>
      <c r="JX773" s="164"/>
      <c r="JY773" s="164"/>
      <c r="JZ773" s="164"/>
      <c r="KA773" s="164"/>
      <c r="KB773" s="164"/>
      <c r="KC773" s="164"/>
      <c r="KD773" s="164"/>
      <c r="KE773" s="164"/>
      <c r="KF773" s="164"/>
      <c r="KG773" s="164"/>
      <c r="KH773" s="164"/>
      <c r="KI773" s="164"/>
      <c r="KJ773" s="164"/>
      <c r="KK773" s="164"/>
      <c r="KL773" s="164"/>
      <c r="KM773" s="164"/>
      <c r="KN773" s="164"/>
      <c r="KO773" s="164"/>
      <c r="KP773" s="164"/>
      <c r="KQ773" s="164"/>
      <c r="KR773" s="164"/>
      <c r="KS773" s="164"/>
      <c r="KT773" s="164"/>
      <c r="KU773" s="164"/>
      <c r="KV773" s="164"/>
      <c r="KW773" s="164"/>
      <c r="KX773" s="164"/>
      <c r="KY773" s="164"/>
      <c r="KZ773" s="164"/>
      <c r="LA773" s="164"/>
      <c r="LB773" s="164"/>
      <c r="LC773" s="164"/>
      <c r="LD773" s="164"/>
      <c r="LE773" s="164"/>
      <c r="LF773" s="164"/>
      <c r="LG773" s="164"/>
      <c r="LH773" s="164"/>
      <c r="LI773" s="164"/>
      <c r="LJ773" s="164"/>
      <c r="LK773" s="164"/>
      <c r="LL773" s="164"/>
      <c r="LM773" s="164"/>
      <c r="LN773" s="164"/>
      <c r="LO773" s="164"/>
      <c r="LP773" s="164"/>
      <c r="LQ773" s="164"/>
      <c r="LR773" s="164"/>
      <c r="LS773" s="164"/>
      <c r="LT773" s="164"/>
      <c r="LU773" s="164"/>
      <c r="LV773" s="164"/>
      <c r="LW773" s="164"/>
      <c r="LX773" s="164"/>
      <c r="LY773" s="164"/>
      <c r="LZ773" s="164"/>
      <c r="MA773" s="164"/>
      <c r="MB773" s="164"/>
      <c r="MC773" s="164"/>
      <c r="MD773" s="164"/>
      <c r="ME773" s="164"/>
      <c r="MF773" s="164"/>
      <c r="MG773" s="164"/>
      <c r="MH773" s="164"/>
      <c r="MI773" s="164"/>
      <c r="MJ773" s="164"/>
      <c r="MK773" s="164"/>
      <c r="ML773" s="164"/>
      <c r="MM773" s="164"/>
      <c r="MN773" s="164"/>
      <c r="MO773" s="164"/>
      <c r="MP773" s="164"/>
      <c r="MQ773" s="164"/>
      <c r="MR773" s="164"/>
      <c r="MS773" s="164"/>
      <c r="MT773" s="164"/>
      <c r="MU773" s="164"/>
      <c r="MV773" s="164"/>
      <c r="MW773" s="164"/>
      <c r="MX773" s="164"/>
      <c r="MY773" s="164"/>
      <c r="MZ773" s="164"/>
      <c r="NA773" s="164"/>
      <c r="NB773" s="164"/>
      <c r="NC773" s="164"/>
      <c r="ND773" s="164"/>
      <c r="NE773" s="164"/>
      <c r="NF773" s="164"/>
      <c r="NG773" s="164"/>
      <c r="NH773" s="164"/>
      <c r="NI773" s="164"/>
      <c r="NJ773" s="164"/>
      <c r="NK773" s="164"/>
      <c r="NL773" s="164"/>
      <c r="NM773" s="164"/>
      <c r="NN773" s="164"/>
      <c r="NO773" s="164"/>
      <c r="NP773" s="164"/>
      <c r="NQ773" s="164"/>
      <c r="NR773" s="164"/>
      <c r="NS773" s="164"/>
      <c r="NT773" s="164"/>
      <c r="NU773" s="164"/>
      <c r="NV773" s="164"/>
      <c r="NW773" s="164"/>
      <c r="NX773" s="164"/>
      <c r="NY773" s="164"/>
      <c r="NZ773" s="164"/>
      <c r="OA773" s="164"/>
      <c r="OB773" s="164"/>
      <c r="OC773" s="164"/>
      <c r="OD773" s="164"/>
      <c r="OE773" s="164"/>
      <c r="OF773" s="164"/>
      <c r="OG773" s="164"/>
      <c r="OH773" s="164"/>
      <c r="OI773" s="164"/>
      <c r="OJ773" s="164"/>
      <c r="OK773" s="164"/>
      <c r="OL773" s="164"/>
      <c r="OM773" s="164"/>
      <c r="ON773" s="164"/>
      <c r="OO773" s="164"/>
      <c r="OP773" s="164"/>
      <c r="OQ773" s="164"/>
      <c r="OR773" s="164"/>
      <c r="OS773" s="164"/>
      <c r="OT773" s="164"/>
      <c r="OU773" s="164"/>
      <c r="OV773" s="164"/>
      <c r="OW773" s="164"/>
      <c r="OX773" s="164"/>
      <c r="OY773" s="164"/>
      <c r="OZ773" s="164"/>
      <c r="PA773" s="164"/>
      <c r="PB773" s="164"/>
      <c r="PC773" s="164"/>
      <c r="PD773" s="164"/>
      <c r="PE773" s="164"/>
      <c r="PF773" s="164"/>
      <c r="PG773" s="164"/>
      <c r="PH773" s="164"/>
      <c r="PI773" s="164"/>
      <c r="PJ773" s="164"/>
      <c r="PK773" s="164"/>
      <c r="PL773" s="164"/>
      <c r="PM773" s="164"/>
      <c r="PN773" s="164"/>
      <c r="PO773" s="164"/>
      <c r="PP773" s="164"/>
      <c r="PQ773" s="164"/>
      <c r="PR773" s="164"/>
      <c r="PS773" s="164"/>
      <c r="PT773" s="164"/>
      <c r="PU773" s="164"/>
      <c r="PV773" s="164"/>
      <c r="PW773" s="164"/>
      <c r="PX773" s="164"/>
      <c r="PY773" s="164"/>
      <c r="PZ773" s="164"/>
    </row>
    <row r="774" spans="2:442" s="72" customFormat="1" ht="56.7" customHeight="1" x14ac:dyDescent="0.3">
      <c r="B774" s="300"/>
      <c r="C774" s="300"/>
      <c r="D774" s="300"/>
      <c r="E774" s="317"/>
      <c r="F774" s="317"/>
      <c r="G774" s="317"/>
      <c r="H774" s="300"/>
      <c r="I774" s="300"/>
      <c r="J774" s="20" t="s">
        <v>163</v>
      </c>
      <c r="K774" s="27" t="s">
        <v>164</v>
      </c>
      <c r="L774" s="27" t="s">
        <v>106</v>
      </c>
      <c r="M774" s="27">
        <v>3</v>
      </c>
      <c r="N774" s="282"/>
      <c r="O774" s="300"/>
      <c r="P774" s="300"/>
      <c r="Q774" s="300"/>
      <c r="R774" s="337"/>
      <c r="S774" s="337"/>
      <c r="T774" s="361"/>
      <c r="U774" s="361"/>
      <c r="V774" s="381"/>
      <c r="W774" s="365"/>
      <c r="X774" s="365"/>
      <c r="Y774" s="365"/>
      <c r="Z774" s="365"/>
      <c r="AA774" s="365"/>
      <c r="AB774" s="365"/>
      <c r="AC774" s="282"/>
      <c r="AD774" s="319"/>
      <c r="AE774" s="319"/>
      <c r="AF774" s="300"/>
      <c r="AG774" s="282"/>
      <c r="AH774" s="282"/>
      <c r="AI774" s="282"/>
      <c r="AJ774" s="300"/>
      <c r="AK774" s="164"/>
      <c r="AL774" s="164"/>
      <c r="AM774" s="164"/>
      <c r="AN774" s="164"/>
      <c r="AO774" s="164"/>
      <c r="AP774" s="164"/>
      <c r="AQ774" s="164"/>
      <c r="AR774" s="164"/>
      <c r="AS774" s="164"/>
      <c r="AT774" s="164"/>
      <c r="AU774" s="164"/>
      <c r="AV774" s="164"/>
      <c r="AW774" s="164"/>
      <c r="AX774" s="164"/>
      <c r="AY774" s="164"/>
      <c r="AZ774" s="164"/>
      <c r="BA774" s="164"/>
      <c r="BB774" s="164"/>
      <c r="BC774" s="164"/>
      <c r="BD774" s="164"/>
      <c r="BE774" s="164"/>
      <c r="BF774" s="164"/>
      <c r="BG774" s="164"/>
      <c r="BH774" s="164"/>
      <c r="BI774" s="164"/>
      <c r="BJ774" s="164"/>
      <c r="BK774" s="164"/>
      <c r="BL774" s="164"/>
      <c r="BM774" s="164"/>
      <c r="BN774" s="164"/>
      <c r="BO774" s="164"/>
      <c r="BP774" s="164"/>
      <c r="BQ774" s="164"/>
      <c r="BR774" s="164"/>
      <c r="BS774" s="164"/>
      <c r="BT774" s="164"/>
      <c r="BU774" s="164"/>
      <c r="BV774" s="164"/>
      <c r="BW774" s="164"/>
      <c r="BX774" s="164"/>
      <c r="BY774" s="164"/>
      <c r="BZ774" s="164"/>
      <c r="CA774" s="164"/>
      <c r="CB774" s="164"/>
      <c r="CC774" s="164"/>
      <c r="CD774" s="164"/>
      <c r="CE774" s="164"/>
      <c r="CF774" s="164"/>
      <c r="CG774" s="164"/>
      <c r="CH774" s="164"/>
      <c r="CI774" s="164"/>
      <c r="CJ774" s="164"/>
      <c r="CK774" s="164"/>
      <c r="CL774" s="164"/>
      <c r="CM774" s="164"/>
      <c r="CN774" s="164"/>
      <c r="CO774" s="164"/>
      <c r="CP774" s="164"/>
      <c r="CQ774" s="164"/>
      <c r="CR774" s="164"/>
      <c r="CS774" s="164"/>
      <c r="CT774" s="164"/>
      <c r="CU774" s="164"/>
      <c r="CV774" s="164"/>
      <c r="CW774" s="164"/>
      <c r="CX774" s="164"/>
      <c r="CY774" s="164"/>
      <c r="CZ774" s="164"/>
      <c r="DA774" s="164"/>
      <c r="DB774" s="164"/>
      <c r="DC774" s="164"/>
      <c r="DD774" s="164"/>
      <c r="DE774" s="164"/>
      <c r="DF774" s="164"/>
      <c r="DG774" s="164"/>
      <c r="DH774" s="164"/>
      <c r="DI774" s="164"/>
      <c r="DJ774" s="164"/>
      <c r="DK774" s="164"/>
      <c r="DL774" s="164"/>
      <c r="DM774" s="164"/>
      <c r="DN774" s="164"/>
      <c r="DO774" s="164"/>
      <c r="DP774" s="164"/>
      <c r="DQ774" s="164"/>
      <c r="DR774" s="164"/>
      <c r="DS774" s="164"/>
      <c r="DT774" s="164"/>
      <c r="DU774" s="164"/>
      <c r="DV774" s="164"/>
      <c r="DW774" s="164"/>
      <c r="DX774" s="164"/>
      <c r="DY774" s="164"/>
      <c r="DZ774" s="164"/>
      <c r="EA774" s="164"/>
      <c r="EB774" s="164"/>
      <c r="EC774" s="164"/>
      <c r="ED774" s="164"/>
      <c r="EE774" s="164"/>
      <c r="EF774" s="164"/>
      <c r="EG774" s="164"/>
      <c r="EH774" s="164"/>
      <c r="EI774" s="164"/>
      <c r="EJ774" s="164"/>
      <c r="EK774" s="164"/>
      <c r="EL774" s="164"/>
      <c r="EM774" s="164"/>
      <c r="EN774" s="164"/>
      <c r="EO774" s="164"/>
      <c r="EP774" s="164"/>
      <c r="EQ774" s="164"/>
      <c r="ER774" s="164"/>
      <c r="ES774" s="164"/>
      <c r="ET774" s="164"/>
      <c r="EU774" s="164"/>
      <c r="EV774" s="164"/>
      <c r="EW774" s="164"/>
      <c r="EX774" s="164"/>
      <c r="EY774" s="164"/>
      <c r="EZ774" s="164"/>
      <c r="FA774" s="164"/>
      <c r="FB774" s="164"/>
      <c r="FC774" s="164"/>
      <c r="FD774" s="164"/>
      <c r="FE774" s="164"/>
      <c r="FF774" s="164"/>
      <c r="FG774" s="164"/>
      <c r="FH774" s="164"/>
      <c r="FI774" s="164"/>
      <c r="FJ774" s="164"/>
      <c r="FK774" s="164"/>
      <c r="FL774" s="164"/>
      <c r="FM774" s="164"/>
      <c r="FN774" s="164"/>
      <c r="FO774" s="164"/>
      <c r="FP774" s="164"/>
      <c r="FQ774" s="164"/>
      <c r="FR774" s="164"/>
      <c r="FS774" s="164"/>
      <c r="FT774" s="164"/>
      <c r="FU774" s="164"/>
      <c r="FV774" s="164"/>
      <c r="FW774" s="164"/>
      <c r="FX774" s="164"/>
      <c r="FY774" s="164"/>
      <c r="FZ774" s="164"/>
      <c r="GA774" s="164"/>
      <c r="GB774" s="164"/>
      <c r="GC774" s="164"/>
      <c r="GD774" s="164"/>
      <c r="GE774" s="164"/>
      <c r="GF774" s="164"/>
      <c r="GG774" s="164"/>
      <c r="GH774" s="164"/>
      <c r="GI774" s="164"/>
      <c r="GJ774" s="164"/>
      <c r="GK774" s="164"/>
      <c r="GL774" s="164"/>
      <c r="GM774" s="164"/>
      <c r="GN774" s="164"/>
      <c r="GO774" s="164"/>
      <c r="GP774" s="164"/>
      <c r="GQ774" s="164"/>
      <c r="GR774" s="164"/>
      <c r="GS774" s="164"/>
      <c r="GT774" s="164"/>
      <c r="GU774" s="164"/>
      <c r="GV774" s="164"/>
      <c r="GW774" s="164"/>
      <c r="GX774" s="164"/>
      <c r="GY774" s="164"/>
      <c r="GZ774" s="164"/>
      <c r="HA774" s="164"/>
      <c r="HB774" s="164"/>
      <c r="HC774" s="164"/>
      <c r="HD774" s="164"/>
      <c r="HE774" s="164"/>
      <c r="HF774" s="164"/>
      <c r="HG774" s="164"/>
      <c r="HH774" s="164"/>
      <c r="HI774" s="164"/>
      <c r="HJ774" s="164"/>
      <c r="HK774" s="164"/>
      <c r="HL774" s="164"/>
      <c r="HM774" s="164"/>
      <c r="HN774" s="164"/>
      <c r="HO774" s="164"/>
      <c r="HP774" s="164"/>
      <c r="HQ774" s="164"/>
      <c r="HR774" s="164"/>
      <c r="HS774" s="164"/>
      <c r="HT774" s="164"/>
      <c r="HU774" s="164"/>
      <c r="HV774" s="164"/>
      <c r="HW774" s="164"/>
      <c r="HX774" s="164"/>
      <c r="HY774" s="164"/>
      <c r="HZ774" s="164"/>
      <c r="IA774" s="164"/>
      <c r="IB774" s="164"/>
      <c r="IC774" s="164"/>
      <c r="ID774" s="164"/>
      <c r="IE774" s="164"/>
      <c r="IF774" s="164"/>
      <c r="IG774" s="164"/>
      <c r="IH774" s="164"/>
      <c r="II774" s="164"/>
      <c r="IJ774" s="164"/>
      <c r="IK774" s="164"/>
      <c r="IL774" s="164"/>
      <c r="IM774" s="164"/>
      <c r="IN774" s="164"/>
      <c r="IO774" s="164"/>
      <c r="IP774" s="164"/>
      <c r="IQ774" s="164"/>
      <c r="IR774" s="164"/>
      <c r="IS774" s="164"/>
      <c r="IT774" s="164"/>
      <c r="IU774" s="164"/>
      <c r="IV774" s="164"/>
      <c r="IW774" s="164"/>
      <c r="IX774" s="164"/>
      <c r="IY774" s="164"/>
      <c r="IZ774" s="164"/>
      <c r="JA774" s="164"/>
      <c r="JB774" s="164"/>
      <c r="JC774" s="164"/>
      <c r="JD774" s="164"/>
      <c r="JE774" s="164"/>
      <c r="JF774" s="164"/>
      <c r="JG774" s="164"/>
      <c r="JH774" s="164"/>
      <c r="JI774" s="164"/>
      <c r="JJ774" s="164"/>
      <c r="JK774" s="164"/>
      <c r="JL774" s="164"/>
      <c r="JM774" s="164"/>
      <c r="JN774" s="164"/>
      <c r="JO774" s="164"/>
      <c r="JP774" s="164"/>
      <c r="JQ774" s="164"/>
      <c r="JR774" s="164"/>
      <c r="JS774" s="164"/>
      <c r="JT774" s="164"/>
      <c r="JU774" s="164"/>
      <c r="JV774" s="164"/>
      <c r="JW774" s="164"/>
      <c r="JX774" s="164"/>
      <c r="JY774" s="164"/>
      <c r="JZ774" s="164"/>
      <c r="KA774" s="164"/>
      <c r="KB774" s="164"/>
      <c r="KC774" s="164"/>
      <c r="KD774" s="164"/>
      <c r="KE774" s="164"/>
      <c r="KF774" s="164"/>
      <c r="KG774" s="164"/>
      <c r="KH774" s="164"/>
      <c r="KI774" s="164"/>
      <c r="KJ774" s="164"/>
      <c r="KK774" s="164"/>
      <c r="KL774" s="164"/>
      <c r="KM774" s="164"/>
      <c r="KN774" s="164"/>
      <c r="KO774" s="164"/>
      <c r="KP774" s="164"/>
      <c r="KQ774" s="164"/>
      <c r="KR774" s="164"/>
      <c r="KS774" s="164"/>
      <c r="KT774" s="164"/>
      <c r="KU774" s="164"/>
      <c r="KV774" s="164"/>
      <c r="KW774" s="164"/>
      <c r="KX774" s="164"/>
      <c r="KY774" s="164"/>
      <c r="KZ774" s="164"/>
      <c r="LA774" s="164"/>
      <c r="LB774" s="164"/>
      <c r="LC774" s="164"/>
      <c r="LD774" s="164"/>
      <c r="LE774" s="164"/>
      <c r="LF774" s="164"/>
      <c r="LG774" s="164"/>
      <c r="LH774" s="164"/>
      <c r="LI774" s="164"/>
      <c r="LJ774" s="164"/>
      <c r="LK774" s="164"/>
      <c r="LL774" s="164"/>
      <c r="LM774" s="164"/>
      <c r="LN774" s="164"/>
      <c r="LO774" s="164"/>
      <c r="LP774" s="164"/>
      <c r="LQ774" s="164"/>
      <c r="LR774" s="164"/>
      <c r="LS774" s="164"/>
      <c r="LT774" s="164"/>
      <c r="LU774" s="164"/>
      <c r="LV774" s="164"/>
      <c r="LW774" s="164"/>
      <c r="LX774" s="164"/>
      <c r="LY774" s="164"/>
      <c r="LZ774" s="164"/>
      <c r="MA774" s="164"/>
      <c r="MB774" s="164"/>
      <c r="MC774" s="164"/>
      <c r="MD774" s="164"/>
      <c r="ME774" s="164"/>
      <c r="MF774" s="164"/>
      <c r="MG774" s="164"/>
      <c r="MH774" s="164"/>
      <c r="MI774" s="164"/>
      <c r="MJ774" s="164"/>
      <c r="MK774" s="164"/>
      <c r="ML774" s="164"/>
      <c r="MM774" s="164"/>
      <c r="MN774" s="164"/>
      <c r="MO774" s="164"/>
      <c r="MP774" s="164"/>
      <c r="MQ774" s="164"/>
      <c r="MR774" s="164"/>
      <c r="MS774" s="164"/>
      <c r="MT774" s="164"/>
      <c r="MU774" s="164"/>
      <c r="MV774" s="164"/>
      <c r="MW774" s="164"/>
      <c r="MX774" s="164"/>
      <c r="MY774" s="164"/>
      <c r="MZ774" s="164"/>
      <c r="NA774" s="164"/>
      <c r="NB774" s="164"/>
      <c r="NC774" s="164"/>
      <c r="ND774" s="164"/>
      <c r="NE774" s="164"/>
      <c r="NF774" s="164"/>
      <c r="NG774" s="164"/>
      <c r="NH774" s="164"/>
      <c r="NI774" s="164"/>
      <c r="NJ774" s="164"/>
      <c r="NK774" s="164"/>
      <c r="NL774" s="164"/>
      <c r="NM774" s="164"/>
      <c r="NN774" s="164"/>
      <c r="NO774" s="164"/>
      <c r="NP774" s="164"/>
      <c r="NQ774" s="164"/>
      <c r="NR774" s="164"/>
      <c r="NS774" s="164"/>
      <c r="NT774" s="164"/>
      <c r="NU774" s="164"/>
      <c r="NV774" s="164"/>
      <c r="NW774" s="164"/>
      <c r="NX774" s="164"/>
      <c r="NY774" s="164"/>
      <c r="NZ774" s="164"/>
      <c r="OA774" s="164"/>
      <c r="OB774" s="164"/>
      <c r="OC774" s="164"/>
      <c r="OD774" s="164"/>
      <c r="OE774" s="164"/>
      <c r="OF774" s="164"/>
      <c r="OG774" s="164"/>
      <c r="OH774" s="164"/>
      <c r="OI774" s="164"/>
      <c r="OJ774" s="164"/>
      <c r="OK774" s="164"/>
      <c r="OL774" s="164"/>
      <c r="OM774" s="164"/>
      <c r="ON774" s="164"/>
      <c r="OO774" s="164"/>
      <c r="OP774" s="164"/>
      <c r="OQ774" s="164"/>
      <c r="OR774" s="164"/>
      <c r="OS774" s="164"/>
      <c r="OT774" s="164"/>
      <c r="OU774" s="164"/>
      <c r="OV774" s="164"/>
      <c r="OW774" s="164"/>
      <c r="OX774" s="164"/>
      <c r="OY774" s="164"/>
      <c r="OZ774" s="164"/>
      <c r="PA774" s="164"/>
      <c r="PB774" s="164"/>
      <c r="PC774" s="164"/>
      <c r="PD774" s="164"/>
      <c r="PE774" s="164"/>
      <c r="PF774" s="164"/>
      <c r="PG774" s="164"/>
      <c r="PH774" s="164"/>
      <c r="PI774" s="164"/>
      <c r="PJ774" s="164"/>
      <c r="PK774" s="164"/>
      <c r="PL774" s="164"/>
      <c r="PM774" s="164"/>
      <c r="PN774" s="164"/>
      <c r="PO774" s="164"/>
      <c r="PP774" s="164"/>
      <c r="PQ774" s="164"/>
      <c r="PR774" s="164"/>
      <c r="PS774" s="164"/>
      <c r="PT774" s="164"/>
      <c r="PU774" s="164"/>
      <c r="PV774" s="164"/>
      <c r="PW774" s="164"/>
      <c r="PX774" s="164"/>
      <c r="PY774" s="164"/>
      <c r="PZ774" s="164"/>
    </row>
    <row r="775" spans="2:442" s="72" customFormat="1" ht="64.5" customHeight="1" x14ac:dyDescent="0.3">
      <c r="B775" s="300"/>
      <c r="C775" s="300"/>
      <c r="D775" s="300"/>
      <c r="E775" s="317"/>
      <c r="F775" s="317"/>
      <c r="G775" s="317"/>
      <c r="H775" s="300"/>
      <c r="I775" s="300"/>
      <c r="J775" s="20" t="s">
        <v>179</v>
      </c>
      <c r="K775" s="27" t="s">
        <v>180</v>
      </c>
      <c r="L775" s="27" t="s">
        <v>106</v>
      </c>
      <c r="M775" s="69">
        <v>55</v>
      </c>
      <c r="N775" s="282"/>
      <c r="O775" s="300"/>
      <c r="P775" s="300"/>
      <c r="Q775" s="300"/>
      <c r="R775" s="337"/>
      <c r="S775" s="337"/>
      <c r="T775" s="361"/>
      <c r="U775" s="361"/>
      <c r="V775" s="382"/>
      <c r="W775" s="365"/>
      <c r="X775" s="365"/>
      <c r="Y775" s="365"/>
      <c r="Z775" s="365"/>
      <c r="AA775" s="365"/>
      <c r="AB775" s="365"/>
      <c r="AC775" s="282"/>
      <c r="AD775" s="319"/>
      <c r="AE775" s="319"/>
      <c r="AF775" s="300"/>
      <c r="AG775" s="282"/>
      <c r="AH775" s="282"/>
      <c r="AI775" s="282"/>
      <c r="AJ775" s="300"/>
      <c r="AK775" s="164"/>
      <c r="AL775" s="164"/>
      <c r="AM775" s="164"/>
      <c r="AN775" s="164"/>
      <c r="AO775" s="164"/>
      <c r="AP775" s="164"/>
      <c r="AQ775" s="164"/>
      <c r="AR775" s="164"/>
      <c r="AS775" s="164"/>
      <c r="AT775" s="164"/>
      <c r="AU775" s="164"/>
      <c r="AV775" s="164"/>
      <c r="AW775" s="164"/>
      <c r="AX775" s="164"/>
      <c r="AY775" s="164"/>
      <c r="AZ775" s="164"/>
      <c r="BA775" s="164"/>
      <c r="BB775" s="164"/>
      <c r="BC775" s="164"/>
      <c r="BD775" s="164"/>
      <c r="BE775" s="164"/>
      <c r="BF775" s="164"/>
      <c r="BG775" s="164"/>
      <c r="BH775" s="164"/>
      <c r="BI775" s="164"/>
      <c r="BJ775" s="164"/>
      <c r="BK775" s="164"/>
      <c r="BL775" s="164"/>
      <c r="BM775" s="164"/>
      <c r="BN775" s="164"/>
      <c r="BO775" s="164"/>
      <c r="BP775" s="164"/>
      <c r="BQ775" s="164"/>
      <c r="BR775" s="164"/>
      <c r="BS775" s="164"/>
      <c r="BT775" s="164"/>
      <c r="BU775" s="164"/>
      <c r="BV775" s="164"/>
      <c r="BW775" s="164"/>
      <c r="BX775" s="164"/>
      <c r="BY775" s="164"/>
      <c r="BZ775" s="164"/>
      <c r="CA775" s="164"/>
      <c r="CB775" s="164"/>
      <c r="CC775" s="164"/>
      <c r="CD775" s="164"/>
      <c r="CE775" s="164"/>
      <c r="CF775" s="164"/>
      <c r="CG775" s="164"/>
      <c r="CH775" s="164"/>
      <c r="CI775" s="164"/>
      <c r="CJ775" s="164"/>
      <c r="CK775" s="164"/>
      <c r="CL775" s="164"/>
      <c r="CM775" s="164"/>
      <c r="CN775" s="164"/>
      <c r="CO775" s="164"/>
      <c r="CP775" s="164"/>
      <c r="CQ775" s="164"/>
      <c r="CR775" s="164"/>
      <c r="CS775" s="164"/>
      <c r="CT775" s="164"/>
      <c r="CU775" s="164"/>
      <c r="CV775" s="164"/>
      <c r="CW775" s="164"/>
      <c r="CX775" s="164"/>
      <c r="CY775" s="164"/>
      <c r="CZ775" s="164"/>
      <c r="DA775" s="164"/>
      <c r="DB775" s="164"/>
      <c r="DC775" s="164"/>
      <c r="DD775" s="164"/>
      <c r="DE775" s="164"/>
      <c r="DF775" s="164"/>
      <c r="DG775" s="164"/>
      <c r="DH775" s="164"/>
      <c r="DI775" s="164"/>
      <c r="DJ775" s="164"/>
      <c r="DK775" s="164"/>
      <c r="DL775" s="164"/>
      <c r="DM775" s="164"/>
      <c r="DN775" s="164"/>
      <c r="DO775" s="164"/>
      <c r="DP775" s="164"/>
      <c r="DQ775" s="164"/>
      <c r="DR775" s="164"/>
      <c r="DS775" s="164"/>
      <c r="DT775" s="164"/>
      <c r="DU775" s="164"/>
      <c r="DV775" s="164"/>
      <c r="DW775" s="164"/>
      <c r="DX775" s="164"/>
      <c r="DY775" s="164"/>
      <c r="DZ775" s="164"/>
      <c r="EA775" s="164"/>
      <c r="EB775" s="164"/>
      <c r="EC775" s="164"/>
      <c r="ED775" s="164"/>
      <c r="EE775" s="164"/>
      <c r="EF775" s="164"/>
      <c r="EG775" s="164"/>
      <c r="EH775" s="164"/>
      <c r="EI775" s="164"/>
      <c r="EJ775" s="164"/>
      <c r="EK775" s="164"/>
      <c r="EL775" s="164"/>
      <c r="EM775" s="164"/>
      <c r="EN775" s="164"/>
      <c r="EO775" s="164"/>
      <c r="EP775" s="164"/>
      <c r="EQ775" s="164"/>
      <c r="ER775" s="164"/>
      <c r="ES775" s="164"/>
      <c r="ET775" s="164"/>
      <c r="EU775" s="164"/>
      <c r="EV775" s="164"/>
      <c r="EW775" s="164"/>
      <c r="EX775" s="164"/>
      <c r="EY775" s="164"/>
      <c r="EZ775" s="164"/>
      <c r="FA775" s="164"/>
      <c r="FB775" s="164"/>
      <c r="FC775" s="164"/>
      <c r="FD775" s="164"/>
      <c r="FE775" s="164"/>
      <c r="FF775" s="164"/>
      <c r="FG775" s="164"/>
      <c r="FH775" s="164"/>
      <c r="FI775" s="164"/>
      <c r="FJ775" s="164"/>
      <c r="FK775" s="164"/>
      <c r="FL775" s="164"/>
      <c r="FM775" s="164"/>
      <c r="FN775" s="164"/>
      <c r="FO775" s="164"/>
      <c r="FP775" s="164"/>
      <c r="FQ775" s="164"/>
      <c r="FR775" s="164"/>
      <c r="FS775" s="164"/>
      <c r="FT775" s="164"/>
      <c r="FU775" s="164"/>
      <c r="FV775" s="164"/>
      <c r="FW775" s="164"/>
      <c r="FX775" s="164"/>
      <c r="FY775" s="164"/>
      <c r="FZ775" s="164"/>
      <c r="GA775" s="164"/>
      <c r="GB775" s="164"/>
      <c r="GC775" s="164"/>
      <c r="GD775" s="164"/>
      <c r="GE775" s="164"/>
      <c r="GF775" s="164"/>
      <c r="GG775" s="164"/>
      <c r="GH775" s="164"/>
      <c r="GI775" s="164"/>
      <c r="GJ775" s="164"/>
      <c r="GK775" s="164"/>
      <c r="GL775" s="164"/>
      <c r="GM775" s="164"/>
      <c r="GN775" s="164"/>
      <c r="GO775" s="164"/>
      <c r="GP775" s="164"/>
      <c r="GQ775" s="164"/>
      <c r="GR775" s="164"/>
      <c r="GS775" s="164"/>
      <c r="GT775" s="164"/>
      <c r="GU775" s="164"/>
      <c r="GV775" s="164"/>
      <c r="GW775" s="164"/>
      <c r="GX775" s="164"/>
      <c r="GY775" s="164"/>
      <c r="GZ775" s="164"/>
      <c r="HA775" s="164"/>
      <c r="HB775" s="164"/>
      <c r="HC775" s="164"/>
      <c r="HD775" s="164"/>
      <c r="HE775" s="164"/>
      <c r="HF775" s="164"/>
      <c r="HG775" s="164"/>
      <c r="HH775" s="164"/>
      <c r="HI775" s="164"/>
      <c r="HJ775" s="164"/>
      <c r="HK775" s="164"/>
      <c r="HL775" s="164"/>
      <c r="HM775" s="164"/>
      <c r="HN775" s="164"/>
      <c r="HO775" s="164"/>
      <c r="HP775" s="164"/>
      <c r="HQ775" s="164"/>
      <c r="HR775" s="164"/>
      <c r="HS775" s="164"/>
      <c r="HT775" s="164"/>
      <c r="HU775" s="164"/>
      <c r="HV775" s="164"/>
      <c r="HW775" s="164"/>
      <c r="HX775" s="164"/>
      <c r="HY775" s="164"/>
      <c r="HZ775" s="164"/>
      <c r="IA775" s="164"/>
      <c r="IB775" s="164"/>
      <c r="IC775" s="164"/>
      <c r="ID775" s="164"/>
      <c r="IE775" s="164"/>
      <c r="IF775" s="164"/>
      <c r="IG775" s="164"/>
      <c r="IH775" s="164"/>
      <c r="II775" s="164"/>
      <c r="IJ775" s="164"/>
      <c r="IK775" s="164"/>
      <c r="IL775" s="164"/>
      <c r="IM775" s="164"/>
      <c r="IN775" s="164"/>
      <c r="IO775" s="164"/>
      <c r="IP775" s="164"/>
      <c r="IQ775" s="164"/>
      <c r="IR775" s="164"/>
      <c r="IS775" s="164"/>
      <c r="IT775" s="164"/>
      <c r="IU775" s="164"/>
      <c r="IV775" s="164"/>
      <c r="IW775" s="164"/>
      <c r="IX775" s="164"/>
      <c r="IY775" s="164"/>
      <c r="IZ775" s="164"/>
      <c r="JA775" s="164"/>
      <c r="JB775" s="164"/>
      <c r="JC775" s="164"/>
      <c r="JD775" s="164"/>
      <c r="JE775" s="164"/>
      <c r="JF775" s="164"/>
      <c r="JG775" s="164"/>
      <c r="JH775" s="164"/>
      <c r="JI775" s="164"/>
      <c r="JJ775" s="164"/>
      <c r="JK775" s="164"/>
      <c r="JL775" s="164"/>
      <c r="JM775" s="164"/>
      <c r="JN775" s="164"/>
      <c r="JO775" s="164"/>
      <c r="JP775" s="164"/>
      <c r="JQ775" s="164"/>
      <c r="JR775" s="164"/>
      <c r="JS775" s="164"/>
      <c r="JT775" s="164"/>
      <c r="JU775" s="164"/>
      <c r="JV775" s="164"/>
      <c r="JW775" s="164"/>
      <c r="JX775" s="164"/>
      <c r="JY775" s="164"/>
      <c r="JZ775" s="164"/>
      <c r="KA775" s="164"/>
      <c r="KB775" s="164"/>
      <c r="KC775" s="164"/>
      <c r="KD775" s="164"/>
      <c r="KE775" s="164"/>
      <c r="KF775" s="164"/>
      <c r="KG775" s="164"/>
      <c r="KH775" s="164"/>
      <c r="KI775" s="164"/>
      <c r="KJ775" s="164"/>
      <c r="KK775" s="164"/>
      <c r="KL775" s="164"/>
      <c r="KM775" s="164"/>
      <c r="KN775" s="164"/>
      <c r="KO775" s="164"/>
      <c r="KP775" s="164"/>
      <c r="KQ775" s="164"/>
      <c r="KR775" s="164"/>
      <c r="KS775" s="164"/>
      <c r="KT775" s="164"/>
      <c r="KU775" s="164"/>
      <c r="KV775" s="164"/>
      <c r="KW775" s="164"/>
      <c r="KX775" s="164"/>
      <c r="KY775" s="164"/>
      <c r="KZ775" s="164"/>
      <c r="LA775" s="164"/>
      <c r="LB775" s="164"/>
      <c r="LC775" s="164"/>
      <c r="LD775" s="164"/>
      <c r="LE775" s="164"/>
      <c r="LF775" s="164"/>
      <c r="LG775" s="164"/>
      <c r="LH775" s="164"/>
      <c r="LI775" s="164"/>
      <c r="LJ775" s="164"/>
      <c r="LK775" s="164"/>
      <c r="LL775" s="164"/>
      <c r="LM775" s="164"/>
      <c r="LN775" s="164"/>
      <c r="LO775" s="164"/>
      <c r="LP775" s="164"/>
      <c r="LQ775" s="164"/>
      <c r="LR775" s="164"/>
      <c r="LS775" s="164"/>
      <c r="LT775" s="164"/>
      <c r="LU775" s="164"/>
      <c r="LV775" s="164"/>
      <c r="LW775" s="164"/>
      <c r="LX775" s="164"/>
      <c r="LY775" s="164"/>
      <c r="LZ775" s="164"/>
      <c r="MA775" s="164"/>
      <c r="MB775" s="164"/>
      <c r="MC775" s="164"/>
      <c r="MD775" s="164"/>
      <c r="ME775" s="164"/>
      <c r="MF775" s="164"/>
      <c r="MG775" s="164"/>
      <c r="MH775" s="164"/>
      <c r="MI775" s="164"/>
      <c r="MJ775" s="164"/>
      <c r="MK775" s="164"/>
      <c r="ML775" s="164"/>
      <c r="MM775" s="164"/>
      <c r="MN775" s="164"/>
      <c r="MO775" s="164"/>
      <c r="MP775" s="164"/>
      <c r="MQ775" s="164"/>
      <c r="MR775" s="164"/>
      <c r="MS775" s="164"/>
      <c r="MT775" s="164"/>
      <c r="MU775" s="164"/>
      <c r="MV775" s="164"/>
      <c r="MW775" s="164"/>
      <c r="MX775" s="164"/>
      <c r="MY775" s="164"/>
      <c r="MZ775" s="164"/>
      <c r="NA775" s="164"/>
      <c r="NB775" s="164"/>
      <c r="NC775" s="164"/>
      <c r="ND775" s="164"/>
      <c r="NE775" s="164"/>
      <c r="NF775" s="164"/>
      <c r="NG775" s="164"/>
      <c r="NH775" s="164"/>
      <c r="NI775" s="164"/>
      <c r="NJ775" s="164"/>
      <c r="NK775" s="164"/>
      <c r="NL775" s="164"/>
      <c r="NM775" s="164"/>
      <c r="NN775" s="164"/>
      <c r="NO775" s="164"/>
      <c r="NP775" s="164"/>
      <c r="NQ775" s="164"/>
      <c r="NR775" s="164"/>
      <c r="NS775" s="164"/>
      <c r="NT775" s="164"/>
      <c r="NU775" s="164"/>
      <c r="NV775" s="164"/>
      <c r="NW775" s="164"/>
      <c r="NX775" s="164"/>
      <c r="NY775" s="164"/>
      <c r="NZ775" s="164"/>
      <c r="OA775" s="164"/>
      <c r="OB775" s="164"/>
      <c r="OC775" s="164"/>
      <c r="OD775" s="164"/>
      <c r="OE775" s="164"/>
      <c r="OF775" s="164"/>
      <c r="OG775" s="164"/>
      <c r="OH775" s="164"/>
      <c r="OI775" s="164"/>
      <c r="OJ775" s="164"/>
      <c r="OK775" s="164"/>
      <c r="OL775" s="164"/>
      <c r="OM775" s="164"/>
      <c r="ON775" s="164"/>
      <c r="OO775" s="164"/>
      <c r="OP775" s="164"/>
      <c r="OQ775" s="164"/>
      <c r="OR775" s="164"/>
      <c r="OS775" s="164"/>
      <c r="OT775" s="164"/>
      <c r="OU775" s="164"/>
      <c r="OV775" s="164"/>
      <c r="OW775" s="164"/>
      <c r="OX775" s="164"/>
      <c r="OY775" s="164"/>
      <c r="OZ775" s="164"/>
      <c r="PA775" s="164"/>
      <c r="PB775" s="164"/>
      <c r="PC775" s="164"/>
      <c r="PD775" s="164"/>
      <c r="PE775" s="164"/>
      <c r="PF775" s="164"/>
      <c r="PG775" s="164"/>
      <c r="PH775" s="164"/>
      <c r="PI775" s="164"/>
      <c r="PJ775" s="164"/>
      <c r="PK775" s="164"/>
      <c r="PL775" s="164"/>
      <c r="PM775" s="164"/>
      <c r="PN775" s="164"/>
      <c r="PO775" s="164"/>
      <c r="PP775" s="164"/>
      <c r="PQ775" s="164"/>
      <c r="PR775" s="164"/>
      <c r="PS775" s="164"/>
      <c r="PT775" s="164"/>
      <c r="PU775" s="164"/>
      <c r="PV775" s="164"/>
      <c r="PW775" s="164"/>
      <c r="PX775" s="164"/>
      <c r="PY775" s="164"/>
      <c r="PZ775" s="164"/>
    </row>
    <row r="776" spans="2:442" s="38" customFormat="1" ht="96.6" x14ac:dyDescent="0.3">
      <c r="B776" s="224" t="s">
        <v>1027</v>
      </c>
      <c r="C776" s="224" t="s">
        <v>425</v>
      </c>
      <c r="D776" s="224" t="s">
        <v>158</v>
      </c>
      <c r="E776" s="248" t="s">
        <v>68</v>
      </c>
      <c r="F776" s="248" t="s">
        <v>186</v>
      </c>
      <c r="G776" s="248" t="s">
        <v>202</v>
      </c>
      <c r="H776" s="224" t="s">
        <v>71</v>
      </c>
      <c r="I776" s="224" t="s">
        <v>80</v>
      </c>
      <c r="J776" s="80" t="s">
        <v>263</v>
      </c>
      <c r="K776" s="22" t="s">
        <v>159</v>
      </c>
      <c r="L776" s="22" t="s">
        <v>116</v>
      </c>
      <c r="M776" s="22">
        <v>40</v>
      </c>
      <c r="N776" s="230" t="s">
        <v>160</v>
      </c>
      <c r="O776" s="224" t="s">
        <v>426</v>
      </c>
      <c r="P776" s="224" t="s">
        <v>76</v>
      </c>
      <c r="Q776" s="224" t="s">
        <v>77</v>
      </c>
      <c r="R776" s="251" t="s">
        <v>78</v>
      </c>
      <c r="S776" s="251" t="s">
        <v>161</v>
      </c>
      <c r="T776" s="254">
        <f>V776+Y776</f>
        <v>260505.58</v>
      </c>
      <c r="U776" s="254" t="s">
        <v>80</v>
      </c>
      <c r="V776" s="257">
        <v>221429.74</v>
      </c>
      <c r="W776" s="257" t="s">
        <v>80</v>
      </c>
      <c r="X776" s="257" t="s">
        <v>80</v>
      </c>
      <c r="Y776" s="257">
        <v>39075.839999999997</v>
      </c>
      <c r="Z776" s="257" t="s">
        <v>135</v>
      </c>
      <c r="AA776" s="257" t="s">
        <v>80</v>
      </c>
      <c r="AB776" s="257">
        <v>46007.63</v>
      </c>
      <c r="AC776" s="230" t="s">
        <v>204</v>
      </c>
      <c r="AD776" s="260" t="s">
        <v>80</v>
      </c>
      <c r="AE776" s="260">
        <f>V776+Y776</f>
        <v>260505.58</v>
      </c>
      <c r="AF776" s="224" t="s">
        <v>80</v>
      </c>
      <c r="AG776" s="230" t="s">
        <v>34</v>
      </c>
      <c r="AH776" s="230" t="s">
        <v>302</v>
      </c>
      <c r="AI776" s="230" t="s">
        <v>303</v>
      </c>
      <c r="AJ776" s="224"/>
    </row>
    <row r="777" spans="2:442" s="38" customFormat="1" ht="86.1" customHeight="1" x14ac:dyDescent="0.3">
      <c r="B777" s="224"/>
      <c r="C777" s="224"/>
      <c r="D777" s="224"/>
      <c r="E777" s="248"/>
      <c r="F777" s="248"/>
      <c r="G777" s="248"/>
      <c r="H777" s="224"/>
      <c r="I777" s="224"/>
      <c r="J777" s="11" t="s">
        <v>163</v>
      </c>
      <c r="K777" s="7" t="s">
        <v>164</v>
      </c>
      <c r="L777" s="7" t="s">
        <v>106</v>
      </c>
      <c r="M777" s="7">
        <v>6</v>
      </c>
      <c r="N777" s="230"/>
      <c r="O777" s="224"/>
      <c r="P777" s="224"/>
      <c r="Q777" s="224"/>
      <c r="R777" s="251"/>
      <c r="S777" s="251"/>
      <c r="T777" s="254"/>
      <c r="U777" s="254"/>
      <c r="V777" s="257"/>
      <c r="W777" s="257"/>
      <c r="X777" s="257"/>
      <c r="Y777" s="257"/>
      <c r="Z777" s="257"/>
      <c r="AA777" s="257"/>
      <c r="AB777" s="257"/>
      <c r="AC777" s="230"/>
      <c r="AD777" s="260"/>
      <c r="AE777" s="260"/>
      <c r="AF777" s="224"/>
      <c r="AG777" s="230"/>
      <c r="AH777" s="230"/>
      <c r="AI777" s="230"/>
      <c r="AJ777" s="224"/>
    </row>
    <row r="778" spans="2:442" s="38" customFormat="1" ht="66.599999999999994" customHeight="1" x14ac:dyDescent="0.3">
      <c r="B778" s="225"/>
      <c r="C778" s="225"/>
      <c r="D778" s="225"/>
      <c r="E778" s="249"/>
      <c r="F778" s="249"/>
      <c r="G778" s="249"/>
      <c r="H778" s="225"/>
      <c r="I778" s="225"/>
      <c r="J778" s="11" t="s">
        <v>179</v>
      </c>
      <c r="K778" s="7" t="s">
        <v>180</v>
      </c>
      <c r="L778" s="7" t="s">
        <v>106</v>
      </c>
      <c r="M778" s="71">
        <v>140</v>
      </c>
      <c r="N778" s="231"/>
      <c r="O778" s="225"/>
      <c r="P778" s="225"/>
      <c r="Q778" s="225"/>
      <c r="R778" s="252"/>
      <c r="S778" s="252"/>
      <c r="T778" s="255"/>
      <c r="U778" s="255"/>
      <c r="V778" s="258"/>
      <c r="W778" s="258"/>
      <c r="X778" s="258"/>
      <c r="Y778" s="258"/>
      <c r="Z778" s="258"/>
      <c r="AA778" s="258"/>
      <c r="AB778" s="258"/>
      <c r="AC778" s="231"/>
      <c r="AD778" s="261"/>
      <c r="AE778" s="261"/>
      <c r="AF778" s="225"/>
      <c r="AG778" s="231"/>
      <c r="AH778" s="231"/>
      <c r="AI778" s="231"/>
      <c r="AJ778" s="225"/>
    </row>
    <row r="779" spans="2:442" ht="52.2" customHeight="1" x14ac:dyDescent="0.3">
      <c r="B779" s="272" t="s">
        <v>1059</v>
      </c>
      <c r="C779" s="272" t="s">
        <v>430</v>
      </c>
      <c r="D779" s="272" t="s">
        <v>67</v>
      </c>
      <c r="E779" s="269" t="s">
        <v>68</v>
      </c>
      <c r="F779" s="269" t="s">
        <v>184</v>
      </c>
      <c r="G779" s="269" t="s">
        <v>70</v>
      </c>
      <c r="H779" s="272" t="s">
        <v>71</v>
      </c>
      <c r="I779" s="272" t="s">
        <v>80</v>
      </c>
      <c r="J779" s="11" t="s">
        <v>165</v>
      </c>
      <c r="K779" s="7" t="s">
        <v>166</v>
      </c>
      <c r="L779" s="7" t="s">
        <v>167</v>
      </c>
      <c r="M779" s="7">
        <v>3</v>
      </c>
      <c r="N779" s="273" t="s">
        <v>160</v>
      </c>
      <c r="O779" s="272" t="s">
        <v>426</v>
      </c>
      <c r="P779" s="272" t="s">
        <v>76</v>
      </c>
      <c r="Q779" s="272" t="s">
        <v>77</v>
      </c>
      <c r="R779" s="297" t="s">
        <v>78</v>
      </c>
      <c r="S779" s="297" t="s">
        <v>161</v>
      </c>
      <c r="T779" s="283">
        <f>V779+Y779</f>
        <v>221490</v>
      </c>
      <c r="U779" s="283" t="s">
        <v>80</v>
      </c>
      <c r="V779" s="281">
        <v>188266.5</v>
      </c>
      <c r="W779" s="281" t="s">
        <v>80</v>
      </c>
      <c r="X779" s="281" t="s">
        <v>80</v>
      </c>
      <c r="Y779" s="281">
        <v>33223.5</v>
      </c>
      <c r="Z779" s="281" t="s">
        <v>80</v>
      </c>
      <c r="AA779" s="281" t="s">
        <v>80</v>
      </c>
      <c r="AB779" s="281">
        <v>39117.129999999997</v>
      </c>
      <c r="AC779" s="273" t="s">
        <v>81</v>
      </c>
      <c r="AD779" s="296" t="s">
        <v>80</v>
      </c>
      <c r="AE779" s="296">
        <f>V779+Y779</f>
        <v>221490</v>
      </c>
      <c r="AF779" s="273" t="s">
        <v>80</v>
      </c>
      <c r="AG779" s="273" t="s">
        <v>34</v>
      </c>
      <c r="AH779" s="273" t="s">
        <v>302</v>
      </c>
      <c r="AI779" s="273" t="s">
        <v>306</v>
      </c>
      <c r="AJ779" s="273"/>
    </row>
    <row r="780" spans="2:442" ht="55.2" x14ac:dyDescent="0.3">
      <c r="B780" s="272"/>
      <c r="C780" s="272"/>
      <c r="D780" s="272"/>
      <c r="E780" s="269"/>
      <c r="F780" s="269"/>
      <c r="G780" s="269"/>
      <c r="H780" s="272"/>
      <c r="I780" s="272"/>
      <c r="J780" s="11" t="s">
        <v>168</v>
      </c>
      <c r="K780" s="7" t="s">
        <v>169</v>
      </c>
      <c r="L780" s="7" t="s">
        <v>106</v>
      </c>
      <c r="M780" s="7">
        <v>3</v>
      </c>
      <c r="N780" s="273"/>
      <c r="O780" s="272"/>
      <c r="P780" s="272"/>
      <c r="Q780" s="272"/>
      <c r="R780" s="297"/>
      <c r="S780" s="297"/>
      <c r="T780" s="283"/>
      <c r="U780" s="283"/>
      <c r="V780" s="281"/>
      <c r="W780" s="281"/>
      <c r="X780" s="281"/>
      <c r="Y780" s="281"/>
      <c r="Z780" s="281"/>
      <c r="AA780" s="281"/>
      <c r="AB780" s="281"/>
      <c r="AC780" s="273"/>
      <c r="AD780" s="296"/>
      <c r="AE780" s="296"/>
      <c r="AF780" s="272"/>
      <c r="AG780" s="273"/>
      <c r="AH780" s="273"/>
      <c r="AI780" s="273"/>
      <c r="AJ780" s="272"/>
    </row>
    <row r="781" spans="2:442" ht="41.4" x14ac:dyDescent="0.3">
      <c r="B781" s="272"/>
      <c r="C781" s="272"/>
      <c r="D781" s="272"/>
      <c r="E781" s="269"/>
      <c r="F781" s="269"/>
      <c r="G781" s="269"/>
      <c r="H781" s="272"/>
      <c r="I781" s="272"/>
      <c r="J781" s="11" t="s">
        <v>264</v>
      </c>
      <c r="K781" s="7" t="s">
        <v>170</v>
      </c>
      <c r="L781" s="7" t="s">
        <v>171</v>
      </c>
      <c r="M781" s="7">
        <v>3</v>
      </c>
      <c r="N781" s="273"/>
      <c r="O781" s="272"/>
      <c r="P781" s="272"/>
      <c r="Q781" s="272"/>
      <c r="R781" s="297"/>
      <c r="S781" s="297"/>
      <c r="T781" s="283"/>
      <c r="U781" s="283"/>
      <c r="V781" s="281"/>
      <c r="W781" s="281"/>
      <c r="X781" s="281"/>
      <c r="Y781" s="281"/>
      <c r="Z781" s="281"/>
      <c r="AA781" s="281"/>
      <c r="AB781" s="281"/>
      <c r="AC781" s="273"/>
      <c r="AD781" s="296"/>
      <c r="AE781" s="296"/>
      <c r="AF781" s="272"/>
      <c r="AG781" s="273"/>
      <c r="AH781" s="273"/>
      <c r="AI781" s="273"/>
      <c r="AJ781" s="272"/>
    </row>
    <row r="782" spans="2:442" ht="43.5" customHeight="1" x14ac:dyDescent="0.3">
      <c r="B782" s="272"/>
      <c r="C782" s="272"/>
      <c r="D782" s="272"/>
      <c r="E782" s="269"/>
      <c r="F782" s="269"/>
      <c r="G782" s="269"/>
      <c r="H782" s="272"/>
      <c r="I782" s="272"/>
      <c r="J782" s="11" t="s">
        <v>172</v>
      </c>
      <c r="K782" s="7" t="s">
        <v>173</v>
      </c>
      <c r="L782" s="7" t="s">
        <v>171</v>
      </c>
      <c r="M782" s="71">
        <v>3</v>
      </c>
      <c r="N782" s="273"/>
      <c r="O782" s="272"/>
      <c r="P782" s="272"/>
      <c r="Q782" s="272"/>
      <c r="R782" s="297"/>
      <c r="S782" s="297"/>
      <c r="T782" s="283"/>
      <c r="U782" s="283"/>
      <c r="V782" s="281"/>
      <c r="W782" s="281"/>
      <c r="X782" s="281"/>
      <c r="Y782" s="281"/>
      <c r="Z782" s="281"/>
      <c r="AA782" s="281"/>
      <c r="AB782" s="281"/>
      <c r="AC782" s="273"/>
      <c r="AD782" s="296"/>
      <c r="AE782" s="296"/>
      <c r="AF782" s="272"/>
      <c r="AG782" s="273"/>
      <c r="AH782" s="273"/>
      <c r="AI782" s="273"/>
      <c r="AJ782" s="272"/>
    </row>
    <row r="783" spans="2:442" s="38" customFormat="1" ht="102" customHeight="1" x14ac:dyDescent="0.3">
      <c r="B783" s="272" t="s">
        <v>1115</v>
      </c>
      <c r="C783" s="272" t="s">
        <v>1117</v>
      </c>
      <c r="D783" s="272" t="s">
        <v>158</v>
      </c>
      <c r="E783" s="269" t="s">
        <v>68</v>
      </c>
      <c r="F783" s="269" t="s">
        <v>186</v>
      </c>
      <c r="G783" s="269" t="s">
        <v>202</v>
      </c>
      <c r="H783" s="272" t="s">
        <v>71</v>
      </c>
      <c r="I783" s="272" t="s">
        <v>80</v>
      </c>
      <c r="J783" s="11" t="s">
        <v>263</v>
      </c>
      <c r="K783" s="7" t="s">
        <v>159</v>
      </c>
      <c r="L783" s="7" t="s">
        <v>116</v>
      </c>
      <c r="M783" s="7">
        <v>40</v>
      </c>
      <c r="N783" s="273" t="s">
        <v>160</v>
      </c>
      <c r="O783" s="272" t="s">
        <v>426</v>
      </c>
      <c r="P783" s="272" t="s">
        <v>76</v>
      </c>
      <c r="Q783" s="272" t="s">
        <v>77</v>
      </c>
      <c r="R783" s="297" t="s">
        <v>78</v>
      </c>
      <c r="S783" s="297" t="s">
        <v>161</v>
      </c>
      <c r="T783" s="283">
        <f>V783+Y783</f>
        <v>168455.71999999997</v>
      </c>
      <c r="U783" s="283">
        <f>+T783/M784</f>
        <v>28075.953333333327</v>
      </c>
      <c r="V783" s="256">
        <v>143187.35999999999</v>
      </c>
      <c r="W783" s="281" t="s">
        <v>80</v>
      </c>
      <c r="X783" s="281" t="s">
        <v>80</v>
      </c>
      <c r="Y783" s="281">
        <v>25268.36</v>
      </c>
      <c r="Z783" s="281" t="s">
        <v>135</v>
      </c>
      <c r="AA783" s="281" t="s">
        <v>80</v>
      </c>
      <c r="AB783" s="281">
        <v>29749.279999999999</v>
      </c>
      <c r="AC783" s="273" t="s">
        <v>204</v>
      </c>
      <c r="AD783" s="296" t="s">
        <v>80</v>
      </c>
      <c r="AE783" s="296">
        <f>V783+Y783</f>
        <v>168455.71999999997</v>
      </c>
      <c r="AF783" s="273" t="s">
        <v>80</v>
      </c>
      <c r="AG783" s="273" t="s">
        <v>34</v>
      </c>
      <c r="AH783" s="273" t="s">
        <v>309</v>
      </c>
      <c r="AI783" s="273" t="s">
        <v>221</v>
      </c>
      <c r="AJ783" s="273"/>
      <c r="AK783" s="1"/>
      <c r="AL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c r="JT783" s="1"/>
      <c r="JU783" s="1"/>
      <c r="JV783" s="1"/>
      <c r="JW783" s="1"/>
      <c r="JX783" s="1"/>
      <c r="JY783" s="1"/>
      <c r="JZ783" s="1"/>
      <c r="KA783" s="1"/>
      <c r="KB783" s="1"/>
      <c r="KC783" s="1"/>
      <c r="KD783" s="1"/>
      <c r="KE783" s="1"/>
      <c r="KF783" s="1"/>
      <c r="KG783" s="1"/>
      <c r="KH783" s="1"/>
      <c r="KI783" s="1"/>
      <c r="KJ783" s="1"/>
      <c r="KK783" s="1"/>
      <c r="KL783" s="1"/>
      <c r="KM783" s="1"/>
      <c r="KN783" s="1"/>
      <c r="KO783" s="1"/>
      <c r="KP783" s="1"/>
      <c r="KQ783" s="1"/>
      <c r="KR783" s="1"/>
      <c r="KS783" s="1"/>
      <c r="KT783" s="1"/>
      <c r="KU783" s="1"/>
      <c r="KV783" s="1"/>
      <c r="KW783" s="1"/>
      <c r="KX783" s="1"/>
      <c r="KY783" s="1"/>
      <c r="KZ783" s="1"/>
      <c r="LA783" s="1"/>
      <c r="LB783" s="1"/>
      <c r="LC783" s="1"/>
      <c r="LD783" s="1"/>
      <c r="LE783" s="1"/>
      <c r="LF783" s="1"/>
      <c r="LG783" s="1"/>
      <c r="LH783" s="1"/>
      <c r="LI783" s="1"/>
      <c r="LJ783" s="1"/>
      <c r="LK783" s="1"/>
      <c r="LL783" s="1"/>
      <c r="LM783" s="1"/>
      <c r="LN783" s="1"/>
      <c r="LO783" s="1"/>
      <c r="LP783" s="1"/>
      <c r="LQ783" s="1"/>
      <c r="LR783" s="1"/>
      <c r="LS783" s="1"/>
      <c r="LT783" s="1"/>
      <c r="LU783" s="1"/>
      <c r="LV783" s="1"/>
      <c r="LW783" s="1"/>
      <c r="LX783" s="1"/>
      <c r="LY783" s="1"/>
      <c r="LZ783" s="1"/>
      <c r="MA783" s="1"/>
      <c r="MB783" s="1"/>
      <c r="MC783" s="1"/>
      <c r="MD783" s="1"/>
      <c r="ME783" s="1"/>
      <c r="MF783" s="1"/>
      <c r="MG783" s="1"/>
      <c r="MH783" s="1"/>
      <c r="MI783" s="1"/>
      <c r="MJ783" s="1"/>
      <c r="MK783" s="1"/>
      <c r="ML783" s="1"/>
      <c r="MM783" s="1"/>
      <c r="MN783" s="1"/>
      <c r="MO783" s="1"/>
      <c r="MP783" s="1"/>
      <c r="MQ783" s="1"/>
      <c r="MR783" s="1"/>
      <c r="MS783" s="1"/>
      <c r="MT783" s="1"/>
      <c r="MU783" s="1"/>
      <c r="MV783" s="1"/>
      <c r="MW783" s="1"/>
      <c r="MX783" s="1"/>
      <c r="MY783" s="1"/>
      <c r="MZ783" s="1"/>
      <c r="NA783" s="1"/>
      <c r="NB783" s="1"/>
      <c r="NC783" s="1"/>
      <c r="ND783" s="1"/>
      <c r="NE783" s="1"/>
      <c r="NF783" s="1"/>
      <c r="NG783" s="1"/>
      <c r="NH783" s="1"/>
      <c r="NI783" s="1"/>
      <c r="NJ783" s="1"/>
      <c r="NK783" s="1"/>
      <c r="NL783" s="1"/>
      <c r="NM783" s="1"/>
      <c r="NN783" s="1"/>
      <c r="NO783" s="1"/>
      <c r="NP783" s="1"/>
      <c r="NQ783" s="1"/>
      <c r="NR783" s="1"/>
      <c r="NS783" s="1"/>
      <c r="NT783" s="1"/>
      <c r="NU783" s="1"/>
      <c r="NV783" s="1"/>
      <c r="NW783" s="1"/>
      <c r="NX783" s="1"/>
      <c r="NY783" s="1"/>
      <c r="NZ783" s="1"/>
      <c r="OA783" s="1"/>
      <c r="OB783" s="1"/>
      <c r="OC783" s="1"/>
      <c r="OD783" s="1"/>
      <c r="OE783" s="1"/>
      <c r="OF783" s="1"/>
      <c r="OG783" s="1"/>
      <c r="OH783" s="1"/>
      <c r="OI783" s="1"/>
      <c r="OJ783" s="1"/>
      <c r="OK783" s="1"/>
      <c r="OL783" s="1"/>
      <c r="OM783" s="1"/>
      <c r="ON783" s="1"/>
      <c r="OO783" s="1"/>
      <c r="OP783" s="1"/>
      <c r="OQ783" s="1"/>
      <c r="OR783" s="1"/>
      <c r="OS783" s="1"/>
      <c r="OT783" s="1"/>
      <c r="OU783" s="1"/>
      <c r="OV783" s="1"/>
      <c r="OW783" s="1"/>
      <c r="OX783" s="1"/>
      <c r="OY783" s="1"/>
      <c r="OZ783" s="1"/>
      <c r="PA783" s="1"/>
      <c r="PB783" s="1"/>
      <c r="PC783" s="1"/>
      <c r="PD783" s="1"/>
      <c r="PE783" s="1"/>
      <c r="PF783" s="1"/>
      <c r="PG783" s="1"/>
      <c r="PH783" s="1"/>
      <c r="PI783" s="1"/>
      <c r="PJ783" s="1"/>
      <c r="PK783" s="1"/>
      <c r="PL783" s="1"/>
      <c r="PM783" s="1"/>
      <c r="PN783" s="1"/>
      <c r="PO783" s="1"/>
      <c r="PP783" s="1"/>
      <c r="PQ783" s="1"/>
      <c r="PR783" s="1"/>
      <c r="PS783" s="1"/>
      <c r="PT783" s="1"/>
      <c r="PU783" s="1"/>
      <c r="PV783" s="1"/>
      <c r="PW783" s="1"/>
      <c r="PX783" s="1"/>
      <c r="PY783" s="1"/>
      <c r="PZ783" s="1"/>
    </row>
    <row r="784" spans="2:442" s="38" customFormat="1" ht="56.7" customHeight="1" x14ac:dyDescent="0.3">
      <c r="B784" s="272"/>
      <c r="C784" s="272"/>
      <c r="D784" s="272"/>
      <c r="E784" s="269"/>
      <c r="F784" s="269"/>
      <c r="G784" s="269"/>
      <c r="H784" s="272"/>
      <c r="I784" s="272"/>
      <c r="J784" s="11" t="s">
        <v>163</v>
      </c>
      <c r="K784" s="7" t="s">
        <v>164</v>
      </c>
      <c r="L784" s="7" t="s">
        <v>106</v>
      </c>
      <c r="M784" s="7">
        <v>6</v>
      </c>
      <c r="N784" s="273"/>
      <c r="O784" s="272"/>
      <c r="P784" s="272"/>
      <c r="Q784" s="272"/>
      <c r="R784" s="297"/>
      <c r="S784" s="297"/>
      <c r="T784" s="283"/>
      <c r="U784" s="283"/>
      <c r="V784" s="257"/>
      <c r="W784" s="281"/>
      <c r="X784" s="281"/>
      <c r="Y784" s="281"/>
      <c r="Z784" s="281"/>
      <c r="AA784" s="281"/>
      <c r="AB784" s="281"/>
      <c r="AC784" s="273"/>
      <c r="AD784" s="296"/>
      <c r="AE784" s="296"/>
      <c r="AF784" s="272"/>
      <c r="AG784" s="273"/>
      <c r="AH784" s="273"/>
      <c r="AI784" s="273"/>
      <c r="AJ784" s="272"/>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c r="JT784" s="1"/>
      <c r="JU784" s="1"/>
      <c r="JV784" s="1"/>
      <c r="JW784" s="1"/>
      <c r="JX784" s="1"/>
      <c r="JY784" s="1"/>
      <c r="JZ784" s="1"/>
      <c r="KA784" s="1"/>
      <c r="KB784" s="1"/>
      <c r="KC784" s="1"/>
      <c r="KD784" s="1"/>
      <c r="KE784" s="1"/>
      <c r="KF784" s="1"/>
      <c r="KG784" s="1"/>
      <c r="KH784" s="1"/>
      <c r="KI784" s="1"/>
      <c r="KJ784" s="1"/>
      <c r="KK784" s="1"/>
      <c r="KL784" s="1"/>
      <c r="KM784" s="1"/>
      <c r="KN784" s="1"/>
      <c r="KO784" s="1"/>
      <c r="KP784" s="1"/>
      <c r="KQ784" s="1"/>
      <c r="KR784" s="1"/>
      <c r="KS784" s="1"/>
      <c r="KT784" s="1"/>
      <c r="KU784" s="1"/>
      <c r="KV784" s="1"/>
      <c r="KW784" s="1"/>
      <c r="KX784" s="1"/>
      <c r="KY784" s="1"/>
      <c r="KZ784" s="1"/>
      <c r="LA784" s="1"/>
      <c r="LB784" s="1"/>
      <c r="LC784" s="1"/>
      <c r="LD784" s="1"/>
      <c r="LE784" s="1"/>
      <c r="LF784" s="1"/>
      <c r="LG784" s="1"/>
      <c r="LH784" s="1"/>
      <c r="LI784" s="1"/>
      <c r="LJ784" s="1"/>
      <c r="LK784" s="1"/>
      <c r="LL784" s="1"/>
      <c r="LM784" s="1"/>
      <c r="LN784" s="1"/>
      <c r="LO784" s="1"/>
      <c r="LP784" s="1"/>
      <c r="LQ784" s="1"/>
      <c r="LR784" s="1"/>
      <c r="LS784" s="1"/>
      <c r="LT784" s="1"/>
      <c r="LU784" s="1"/>
      <c r="LV784" s="1"/>
      <c r="LW784" s="1"/>
      <c r="LX784" s="1"/>
      <c r="LY784" s="1"/>
      <c r="LZ784" s="1"/>
      <c r="MA784" s="1"/>
      <c r="MB784" s="1"/>
      <c r="MC784" s="1"/>
      <c r="MD784" s="1"/>
      <c r="ME784" s="1"/>
      <c r="MF784" s="1"/>
      <c r="MG784" s="1"/>
      <c r="MH784" s="1"/>
      <c r="MI784" s="1"/>
      <c r="MJ784" s="1"/>
      <c r="MK784" s="1"/>
      <c r="ML784" s="1"/>
      <c r="MM784" s="1"/>
      <c r="MN784" s="1"/>
      <c r="MO784" s="1"/>
      <c r="MP784" s="1"/>
      <c r="MQ784" s="1"/>
      <c r="MR784" s="1"/>
      <c r="MS784" s="1"/>
      <c r="MT784" s="1"/>
      <c r="MU784" s="1"/>
      <c r="MV784" s="1"/>
      <c r="MW784" s="1"/>
      <c r="MX784" s="1"/>
      <c r="MY784" s="1"/>
      <c r="MZ784" s="1"/>
      <c r="NA784" s="1"/>
      <c r="NB784" s="1"/>
      <c r="NC784" s="1"/>
      <c r="ND784" s="1"/>
      <c r="NE784" s="1"/>
      <c r="NF784" s="1"/>
      <c r="NG784" s="1"/>
      <c r="NH784" s="1"/>
      <c r="NI784" s="1"/>
      <c r="NJ784" s="1"/>
      <c r="NK784" s="1"/>
      <c r="NL784" s="1"/>
      <c r="NM784" s="1"/>
      <c r="NN784" s="1"/>
      <c r="NO784" s="1"/>
      <c r="NP784" s="1"/>
      <c r="NQ784" s="1"/>
      <c r="NR784" s="1"/>
      <c r="NS784" s="1"/>
      <c r="NT784" s="1"/>
      <c r="NU784" s="1"/>
      <c r="NV784" s="1"/>
      <c r="NW784" s="1"/>
      <c r="NX784" s="1"/>
      <c r="NY784" s="1"/>
      <c r="NZ784" s="1"/>
      <c r="OA784" s="1"/>
      <c r="OB784" s="1"/>
      <c r="OC784" s="1"/>
      <c r="OD784" s="1"/>
      <c r="OE784" s="1"/>
      <c r="OF784" s="1"/>
      <c r="OG784" s="1"/>
      <c r="OH784" s="1"/>
      <c r="OI784" s="1"/>
      <c r="OJ784" s="1"/>
      <c r="OK784" s="1"/>
      <c r="OL784" s="1"/>
      <c r="OM784" s="1"/>
      <c r="ON784" s="1"/>
      <c r="OO784" s="1"/>
      <c r="OP784" s="1"/>
      <c r="OQ784" s="1"/>
      <c r="OR784" s="1"/>
      <c r="OS784" s="1"/>
      <c r="OT784" s="1"/>
      <c r="OU784" s="1"/>
      <c r="OV784" s="1"/>
      <c r="OW784" s="1"/>
      <c r="OX784" s="1"/>
      <c r="OY784" s="1"/>
      <c r="OZ784" s="1"/>
      <c r="PA784" s="1"/>
      <c r="PB784" s="1"/>
      <c r="PC784" s="1"/>
      <c r="PD784" s="1"/>
      <c r="PE784" s="1"/>
      <c r="PF784" s="1"/>
      <c r="PG784" s="1"/>
      <c r="PH784" s="1"/>
      <c r="PI784" s="1"/>
      <c r="PJ784" s="1"/>
      <c r="PK784" s="1"/>
      <c r="PL784" s="1"/>
      <c r="PM784" s="1"/>
      <c r="PN784" s="1"/>
      <c r="PO784" s="1"/>
      <c r="PP784" s="1"/>
      <c r="PQ784" s="1"/>
      <c r="PR784" s="1"/>
      <c r="PS784" s="1"/>
      <c r="PT784" s="1"/>
      <c r="PU784" s="1"/>
      <c r="PV784" s="1"/>
      <c r="PW784" s="1"/>
      <c r="PX784" s="1"/>
      <c r="PY784" s="1"/>
      <c r="PZ784" s="1"/>
    </row>
    <row r="785" spans="2:442" s="38" customFormat="1" ht="64.5" customHeight="1" x14ac:dyDescent="0.3">
      <c r="B785" s="272"/>
      <c r="C785" s="272"/>
      <c r="D785" s="272"/>
      <c r="E785" s="269"/>
      <c r="F785" s="269"/>
      <c r="G785" s="269"/>
      <c r="H785" s="272"/>
      <c r="I785" s="272"/>
      <c r="J785" s="11" t="s">
        <v>179</v>
      </c>
      <c r="K785" s="7" t="s">
        <v>180</v>
      </c>
      <c r="L785" s="7" t="s">
        <v>106</v>
      </c>
      <c r="M785" s="71">
        <v>85</v>
      </c>
      <c r="N785" s="273"/>
      <c r="O785" s="272"/>
      <c r="P785" s="272"/>
      <c r="Q785" s="272"/>
      <c r="R785" s="297"/>
      <c r="S785" s="297"/>
      <c r="T785" s="283"/>
      <c r="U785" s="283"/>
      <c r="V785" s="258"/>
      <c r="W785" s="281"/>
      <c r="X785" s="281"/>
      <c r="Y785" s="281"/>
      <c r="Z785" s="281"/>
      <c r="AA785" s="281"/>
      <c r="AB785" s="281"/>
      <c r="AC785" s="273"/>
      <c r="AD785" s="296"/>
      <c r="AE785" s="296"/>
      <c r="AF785" s="272"/>
      <c r="AG785" s="273"/>
      <c r="AH785" s="273"/>
      <c r="AI785" s="273"/>
      <c r="AJ785" s="272"/>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c r="JT785" s="1"/>
      <c r="JU785" s="1"/>
      <c r="JV785" s="1"/>
      <c r="JW785" s="1"/>
      <c r="JX785" s="1"/>
      <c r="JY785" s="1"/>
      <c r="JZ785" s="1"/>
      <c r="KA785" s="1"/>
      <c r="KB785" s="1"/>
      <c r="KC785" s="1"/>
      <c r="KD785" s="1"/>
      <c r="KE785" s="1"/>
      <c r="KF785" s="1"/>
      <c r="KG785" s="1"/>
      <c r="KH785" s="1"/>
      <c r="KI785" s="1"/>
      <c r="KJ785" s="1"/>
      <c r="KK785" s="1"/>
      <c r="KL785" s="1"/>
      <c r="KM785" s="1"/>
      <c r="KN785" s="1"/>
      <c r="KO785" s="1"/>
      <c r="KP785" s="1"/>
      <c r="KQ785" s="1"/>
      <c r="KR785" s="1"/>
      <c r="KS785" s="1"/>
      <c r="KT785" s="1"/>
      <c r="KU785" s="1"/>
      <c r="KV785" s="1"/>
      <c r="KW785" s="1"/>
      <c r="KX785" s="1"/>
      <c r="KY785" s="1"/>
      <c r="KZ785" s="1"/>
      <c r="LA785" s="1"/>
      <c r="LB785" s="1"/>
      <c r="LC785" s="1"/>
      <c r="LD785" s="1"/>
      <c r="LE785" s="1"/>
      <c r="LF785" s="1"/>
      <c r="LG785" s="1"/>
      <c r="LH785" s="1"/>
      <c r="LI785" s="1"/>
      <c r="LJ785" s="1"/>
      <c r="LK785" s="1"/>
      <c r="LL785" s="1"/>
      <c r="LM785" s="1"/>
      <c r="LN785" s="1"/>
      <c r="LO785" s="1"/>
      <c r="LP785" s="1"/>
      <c r="LQ785" s="1"/>
      <c r="LR785" s="1"/>
      <c r="LS785" s="1"/>
      <c r="LT785" s="1"/>
      <c r="LU785" s="1"/>
      <c r="LV785" s="1"/>
      <c r="LW785" s="1"/>
      <c r="LX785" s="1"/>
      <c r="LY785" s="1"/>
      <c r="LZ785" s="1"/>
      <c r="MA785" s="1"/>
      <c r="MB785" s="1"/>
      <c r="MC785" s="1"/>
      <c r="MD785" s="1"/>
      <c r="ME785" s="1"/>
      <c r="MF785" s="1"/>
      <c r="MG785" s="1"/>
      <c r="MH785" s="1"/>
      <c r="MI785" s="1"/>
      <c r="MJ785" s="1"/>
      <c r="MK785" s="1"/>
      <c r="ML785" s="1"/>
      <c r="MM785" s="1"/>
      <c r="MN785" s="1"/>
      <c r="MO785" s="1"/>
      <c r="MP785" s="1"/>
      <c r="MQ785" s="1"/>
      <c r="MR785" s="1"/>
      <c r="MS785" s="1"/>
      <c r="MT785" s="1"/>
      <c r="MU785" s="1"/>
      <c r="MV785" s="1"/>
      <c r="MW785" s="1"/>
      <c r="MX785" s="1"/>
      <c r="MY785" s="1"/>
      <c r="MZ785" s="1"/>
      <c r="NA785" s="1"/>
      <c r="NB785" s="1"/>
      <c r="NC785" s="1"/>
      <c r="ND785" s="1"/>
      <c r="NE785" s="1"/>
      <c r="NF785" s="1"/>
      <c r="NG785" s="1"/>
      <c r="NH785" s="1"/>
      <c r="NI785" s="1"/>
      <c r="NJ785" s="1"/>
      <c r="NK785" s="1"/>
      <c r="NL785" s="1"/>
      <c r="NM785" s="1"/>
      <c r="NN785" s="1"/>
      <c r="NO785" s="1"/>
      <c r="NP785" s="1"/>
      <c r="NQ785" s="1"/>
      <c r="NR785" s="1"/>
      <c r="NS785" s="1"/>
      <c r="NT785" s="1"/>
      <c r="NU785" s="1"/>
      <c r="NV785" s="1"/>
      <c r="NW785" s="1"/>
      <c r="NX785" s="1"/>
      <c r="NY785" s="1"/>
      <c r="NZ785" s="1"/>
      <c r="OA785" s="1"/>
      <c r="OB785" s="1"/>
      <c r="OC785" s="1"/>
      <c r="OD785" s="1"/>
      <c r="OE785" s="1"/>
      <c r="OF785" s="1"/>
      <c r="OG785" s="1"/>
      <c r="OH785" s="1"/>
      <c r="OI785" s="1"/>
      <c r="OJ785" s="1"/>
      <c r="OK785" s="1"/>
      <c r="OL785" s="1"/>
      <c r="OM785" s="1"/>
      <c r="ON785" s="1"/>
      <c r="OO785" s="1"/>
      <c r="OP785" s="1"/>
      <c r="OQ785" s="1"/>
      <c r="OR785" s="1"/>
      <c r="OS785" s="1"/>
      <c r="OT785" s="1"/>
      <c r="OU785" s="1"/>
      <c r="OV785" s="1"/>
      <c r="OW785" s="1"/>
      <c r="OX785" s="1"/>
      <c r="OY785" s="1"/>
      <c r="OZ785" s="1"/>
      <c r="PA785" s="1"/>
      <c r="PB785" s="1"/>
      <c r="PC785" s="1"/>
      <c r="PD785" s="1"/>
      <c r="PE785" s="1"/>
      <c r="PF785" s="1"/>
      <c r="PG785" s="1"/>
      <c r="PH785" s="1"/>
      <c r="PI785" s="1"/>
      <c r="PJ785" s="1"/>
      <c r="PK785" s="1"/>
      <c r="PL785" s="1"/>
      <c r="PM785" s="1"/>
      <c r="PN785" s="1"/>
      <c r="PO785" s="1"/>
      <c r="PP785" s="1"/>
      <c r="PQ785" s="1"/>
      <c r="PR785" s="1"/>
      <c r="PS785" s="1"/>
      <c r="PT785" s="1"/>
      <c r="PU785" s="1"/>
      <c r="PV785" s="1"/>
      <c r="PW785" s="1"/>
      <c r="PX785" s="1"/>
      <c r="PY785" s="1"/>
      <c r="PZ785" s="1"/>
    </row>
    <row r="786" spans="2:442" ht="43.5" customHeight="1" x14ac:dyDescent="0.3">
      <c r="B786" s="223" t="s">
        <v>1118</v>
      </c>
      <c r="C786" s="223" t="s">
        <v>1186</v>
      </c>
      <c r="D786" s="223" t="s">
        <v>67</v>
      </c>
      <c r="E786" s="269" t="s">
        <v>68</v>
      </c>
      <c r="F786" s="269" t="s">
        <v>186</v>
      </c>
      <c r="G786" s="269" t="s">
        <v>202</v>
      </c>
      <c r="H786" s="272" t="s">
        <v>71</v>
      </c>
      <c r="I786" s="272" t="s">
        <v>80</v>
      </c>
      <c r="J786" s="11" t="s">
        <v>263</v>
      </c>
      <c r="K786" s="7" t="s">
        <v>159</v>
      </c>
      <c r="L786" s="7" t="s">
        <v>116</v>
      </c>
      <c r="M786" s="7">
        <v>40</v>
      </c>
      <c r="N786" s="273" t="s">
        <v>160</v>
      </c>
      <c r="O786" s="272" t="s">
        <v>426</v>
      </c>
      <c r="P786" s="272" t="s">
        <v>76</v>
      </c>
      <c r="Q786" s="272" t="s">
        <v>77</v>
      </c>
      <c r="R786" s="297" t="s">
        <v>78</v>
      </c>
      <c r="S786" s="297" t="s">
        <v>161</v>
      </c>
      <c r="T786" s="283">
        <f>V786+Y786</f>
        <v>40080.449999999997</v>
      </c>
      <c r="U786" s="283">
        <f>+T786/M787</f>
        <v>40080.449999999997</v>
      </c>
      <c r="V786" s="256">
        <v>34068.379999999997</v>
      </c>
      <c r="W786" s="281" t="s">
        <v>80</v>
      </c>
      <c r="X786" s="281" t="s">
        <v>80</v>
      </c>
      <c r="Y786" s="281">
        <v>6012.07</v>
      </c>
      <c r="Z786" s="281" t="s">
        <v>135</v>
      </c>
      <c r="AA786" s="281" t="s">
        <v>80</v>
      </c>
      <c r="AB786" s="281">
        <v>7078.21</v>
      </c>
      <c r="AC786" s="273" t="s">
        <v>204</v>
      </c>
      <c r="AD786" s="296" t="s">
        <v>80</v>
      </c>
      <c r="AE786" s="296">
        <f>V786+Y786</f>
        <v>40080.449999999997</v>
      </c>
      <c r="AF786" s="273" t="s">
        <v>80</v>
      </c>
      <c r="AG786" s="273" t="s">
        <v>34</v>
      </c>
      <c r="AH786" s="273" t="s">
        <v>288</v>
      </c>
      <c r="AI786" s="273" t="s">
        <v>463</v>
      </c>
      <c r="AJ786" s="273"/>
    </row>
    <row r="787" spans="2:442" ht="43.5" customHeight="1" x14ac:dyDescent="0.3">
      <c r="B787" s="224"/>
      <c r="C787" s="224"/>
      <c r="D787" s="224"/>
      <c r="E787" s="269"/>
      <c r="F787" s="269"/>
      <c r="G787" s="269"/>
      <c r="H787" s="272"/>
      <c r="I787" s="272"/>
      <c r="J787" s="11" t="s">
        <v>163</v>
      </c>
      <c r="K787" s="7" t="s">
        <v>164</v>
      </c>
      <c r="L787" s="7" t="s">
        <v>106</v>
      </c>
      <c r="M787" s="7">
        <v>1</v>
      </c>
      <c r="N787" s="273"/>
      <c r="O787" s="272"/>
      <c r="P787" s="272"/>
      <c r="Q787" s="272"/>
      <c r="R787" s="297"/>
      <c r="S787" s="297"/>
      <c r="T787" s="283"/>
      <c r="U787" s="283"/>
      <c r="V787" s="257"/>
      <c r="W787" s="281"/>
      <c r="X787" s="281"/>
      <c r="Y787" s="281"/>
      <c r="Z787" s="281"/>
      <c r="AA787" s="281"/>
      <c r="AB787" s="281"/>
      <c r="AC787" s="273"/>
      <c r="AD787" s="296"/>
      <c r="AE787" s="296"/>
      <c r="AF787" s="272"/>
      <c r="AG787" s="273"/>
      <c r="AH787" s="273"/>
      <c r="AI787" s="273"/>
      <c r="AJ787" s="272"/>
    </row>
    <row r="788" spans="2:442" ht="43.5" customHeight="1" x14ac:dyDescent="0.3">
      <c r="B788" s="225"/>
      <c r="C788" s="225"/>
      <c r="D788" s="225"/>
      <c r="E788" s="269"/>
      <c r="F788" s="269"/>
      <c r="G788" s="269"/>
      <c r="H788" s="272"/>
      <c r="I788" s="272"/>
      <c r="J788" s="11" t="s">
        <v>179</v>
      </c>
      <c r="K788" s="7" t="s">
        <v>180</v>
      </c>
      <c r="L788" s="7" t="s">
        <v>106</v>
      </c>
      <c r="M788" s="71">
        <v>21</v>
      </c>
      <c r="N788" s="273"/>
      <c r="O788" s="272"/>
      <c r="P788" s="272"/>
      <c r="Q788" s="272"/>
      <c r="R788" s="297"/>
      <c r="S788" s="297"/>
      <c r="T788" s="283"/>
      <c r="U788" s="283"/>
      <c r="V788" s="258"/>
      <c r="W788" s="281"/>
      <c r="X788" s="281"/>
      <c r="Y788" s="281"/>
      <c r="Z788" s="281"/>
      <c r="AA788" s="281"/>
      <c r="AB788" s="281"/>
      <c r="AC788" s="273"/>
      <c r="AD788" s="296"/>
      <c r="AE788" s="296"/>
      <c r="AF788" s="272"/>
      <c r="AG788" s="273"/>
      <c r="AH788" s="273"/>
      <c r="AI788" s="273"/>
      <c r="AJ788" s="272"/>
    </row>
    <row r="789" spans="2:442" s="38" customFormat="1" ht="131.1" customHeight="1" x14ac:dyDescent="0.3">
      <c r="B789" s="223" t="s">
        <v>822</v>
      </c>
      <c r="C789" s="223" t="s">
        <v>831</v>
      </c>
      <c r="D789" s="272" t="s">
        <v>828</v>
      </c>
      <c r="E789" s="269" t="s">
        <v>68</v>
      </c>
      <c r="F789" s="269" t="s">
        <v>186</v>
      </c>
      <c r="G789" s="269" t="s">
        <v>202</v>
      </c>
      <c r="H789" s="272" t="s">
        <v>71</v>
      </c>
      <c r="I789" s="272" t="s">
        <v>80</v>
      </c>
      <c r="J789" s="11" t="s">
        <v>263</v>
      </c>
      <c r="K789" s="7" t="s">
        <v>159</v>
      </c>
      <c r="L789" s="7" t="s">
        <v>116</v>
      </c>
      <c r="M789" s="7">
        <v>40</v>
      </c>
      <c r="N789" s="273" t="s">
        <v>160</v>
      </c>
      <c r="O789" s="223" t="s">
        <v>399</v>
      </c>
      <c r="P789" s="272" t="s">
        <v>76</v>
      </c>
      <c r="Q789" s="272" t="s">
        <v>77</v>
      </c>
      <c r="R789" s="297" t="s">
        <v>78</v>
      </c>
      <c r="S789" s="297" t="s">
        <v>161</v>
      </c>
      <c r="T789" s="283">
        <f>V789+Y789</f>
        <v>228120.817599</v>
      </c>
      <c r="U789" s="283">
        <f>+T789/M790</f>
        <v>114060.4087995</v>
      </c>
      <c r="V789" s="344">
        <v>193902.69495915002</v>
      </c>
      <c r="W789" s="277" t="s">
        <v>80</v>
      </c>
      <c r="X789" s="277" t="s">
        <v>80</v>
      </c>
      <c r="Y789" s="344">
        <v>34218.12263985</v>
      </c>
      <c r="Z789" s="277" t="s">
        <v>135</v>
      </c>
      <c r="AA789" s="277" t="s">
        <v>80</v>
      </c>
      <c r="AB789" s="344">
        <v>40288.192401000008</v>
      </c>
      <c r="AC789" s="273" t="s">
        <v>204</v>
      </c>
      <c r="AD789" s="296" t="s">
        <v>80</v>
      </c>
      <c r="AE789" s="296">
        <f>V789+Y789</f>
        <v>228120.817599</v>
      </c>
      <c r="AF789" s="273" t="s">
        <v>80</v>
      </c>
      <c r="AG789" s="273" t="s">
        <v>34</v>
      </c>
      <c r="AH789" s="501" t="s">
        <v>212</v>
      </c>
      <c r="AI789" s="501" t="s">
        <v>213</v>
      </c>
      <c r="AJ789" s="297"/>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c r="JT789" s="1"/>
      <c r="JU789" s="1"/>
      <c r="JV789" s="1"/>
      <c r="JW789" s="1"/>
      <c r="JX789" s="1"/>
      <c r="JY789" s="1"/>
      <c r="JZ789" s="1"/>
      <c r="KA789" s="1"/>
      <c r="KB789" s="1"/>
      <c r="KC789" s="1"/>
      <c r="KD789" s="1"/>
      <c r="KE789" s="1"/>
      <c r="KF789" s="1"/>
      <c r="KG789" s="1"/>
      <c r="KH789" s="1"/>
      <c r="KI789" s="1"/>
      <c r="KJ789" s="1"/>
      <c r="KK789" s="1"/>
      <c r="KL789" s="1"/>
      <c r="KM789" s="1"/>
      <c r="KN789" s="1"/>
      <c r="KO789" s="1"/>
      <c r="KP789" s="1"/>
      <c r="KQ789" s="1"/>
      <c r="KR789" s="1"/>
      <c r="KS789" s="1"/>
      <c r="KT789" s="1"/>
      <c r="KU789" s="1"/>
      <c r="KV789" s="1"/>
      <c r="KW789" s="1"/>
      <c r="KX789" s="1"/>
      <c r="KY789" s="1"/>
      <c r="KZ789" s="1"/>
      <c r="LA789" s="1"/>
      <c r="LB789" s="1"/>
      <c r="LC789" s="1"/>
      <c r="LD789" s="1"/>
      <c r="LE789" s="1"/>
      <c r="LF789" s="1"/>
      <c r="LG789" s="1"/>
      <c r="LH789" s="1"/>
      <c r="LI789" s="1"/>
      <c r="LJ789" s="1"/>
      <c r="LK789" s="1"/>
      <c r="LL789" s="1"/>
      <c r="LM789" s="1"/>
      <c r="LN789" s="1"/>
      <c r="LO789" s="1"/>
      <c r="LP789" s="1"/>
      <c r="LQ789" s="1"/>
      <c r="LR789" s="1"/>
      <c r="LS789" s="1"/>
      <c r="LT789" s="1"/>
      <c r="LU789" s="1"/>
      <c r="LV789" s="1"/>
      <c r="LW789" s="1"/>
      <c r="LX789" s="1"/>
      <c r="LY789" s="1"/>
      <c r="LZ789" s="1"/>
      <c r="MA789" s="1"/>
      <c r="MB789" s="1"/>
      <c r="MC789" s="1"/>
      <c r="MD789" s="1"/>
      <c r="ME789" s="1"/>
      <c r="MF789" s="1"/>
      <c r="MG789" s="1"/>
      <c r="MH789" s="1"/>
      <c r="MI789" s="1"/>
      <c r="MJ789" s="1"/>
      <c r="MK789" s="1"/>
      <c r="ML789" s="1"/>
      <c r="MM789" s="1"/>
      <c r="MN789" s="1"/>
      <c r="MO789" s="1"/>
      <c r="MP789" s="1"/>
      <c r="MQ789" s="1"/>
      <c r="MR789" s="1"/>
      <c r="MS789" s="1"/>
      <c r="MT789" s="1"/>
      <c r="MU789" s="1"/>
      <c r="MV789" s="1"/>
      <c r="MW789" s="1"/>
      <c r="MX789" s="1"/>
      <c r="MY789" s="1"/>
      <c r="MZ789" s="1"/>
      <c r="NA789" s="1"/>
      <c r="NB789" s="1"/>
      <c r="NC789" s="1"/>
      <c r="ND789" s="1"/>
      <c r="NE789" s="1"/>
      <c r="NF789" s="1"/>
      <c r="NG789" s="1"/>
      <c r="NH789" s="1"/>
      <c r="NI789" s="1"/>
      <c r="NJ789" s="1"/>
      <c r="NK789" s="1"/>
      <c r="NL789" s="1"/>
      <c r="NM789" s="1"/>
      <c r="NN789" s="1"/>
      <c r="NO789" s="1"/>
      <c r="NP789" s="1"/>
      <c r="NQ789" s="1"/>
      <c r="NR789" s="1"/>
      <c r="NS789" s="1"/>
      <c r="NT789" s="1"/>
      <c r="NU789" s="1"/>
      <c r="NV789" s="1"/>
      <c r="NW789" s="1"/>
      <c r="NX789" s="1"/>
      <c r="NY789" s="1"/>
      <c r="NZ789" s="1"/>
      <c r="OA789" s="1"/>
      <c r="OB789" s="1"/>
      <c r="OC789" s="1"/>
      <c r="OD789" s="1"/>
      <c r="OE789" s="1"/>
      <c r="OF789" s="1"/>
      <c r="OG789" s="1"/>
      <c r="OH789" s="1"/>
      <c r="OI789" s="1"/>
      <c r="OJ789" s="1"/>
      <c r="OK789" s="1"/>
      <c r="OL789" s="1"/>
      <c r="OM789" s="1"/>
      <c r="ON789" s="1"/>
      <c r="OO789" s="1"/>
      <c r="OP789" s="1"/>
      <c r="OQ789" s="1"/>
      <c r="OR789" s="1"/>
      <c r="OS789" s="1"/>
      <c r="OT789" s="1"/>
      <c r="OU789" s="1"/>
      <c r="OV789" s="1"/>
      <c r="OW789" s="1"/>
      <c r="OX789" s="1"/>
      <c r="OY789" s="1"/>
      <c r="OZ789" s="1"/>
      <c r="PA789" s="1"/>
      <c r="PB789" s="1"/>
      <c r="PC789" s="1"/>
      <c r="PD789" s="1"/>
      <c r="PE789" s="1"/>
      <c r="PF789" s="1"/>
      <c r="PG789" s="1"/>
      <c r="PH789" s="1"/>
      <c r="PI789" s="1"/>
      <c r="PJ789" s="1"/>
      <c r="PK789" s="1"/>
      <c r="PL789" s="1"/>
      <c r="PM789" s="1"/>
      <c r="PN789" s="1"/>
      <c r="PO789" s="1"/>
      <c r="PP789" s="1"/>
      <c r="PQ789" s="1"/>
      <c r="PR789" s="1"/>
      <c r="PS789" s="1"/>
      <c r="PT789" s="1"/>
      <c r="PU789" s="1"/>
      <c r="PV789" s="1"/>
      <c r="PW789" s="1"/>
      <c r="PX789" s="1"/>
      <c r="PY789" s="1"/>
      <c r="PZ789" s="1"/>
    </row>
    <row r="790" spans="2:442" s="38" customFormat="1" ht="64.5" customHeight="1" x14ac:dyDescent="0.3">
      <c r="B790" s="224"/>
      <c r="C790" s="224"/>
      <c r="D790" s="272"/>
      <c r="E790" s="269"/>
      <c r="F790" s="269"/>
      <c r="G790" s="269"/>
      <c r="H790" s="272"/>
      <c r="I790" s="272"/>
      <c r="J790" s="11" t="s">
        <v>163</v>
      </c>
      <c r="K790" s="7" t="s">
        <v>164</v>
      </c>
      <c r="L790" s="7" t="s">
        <v>106</v>
      </c>
      <c r="M790" s="7">
        <v>2</v>
      </c>
      <c r="N790" s="273"/>
      <c r="O790" s="224"/>
      <c r="P790" s="272"/>
      <c r="Q790" s="272"/>
      <c r="R790" s="297"/>
      <c r="S790" s="297"/>
      <c r="T790" s="283"/>
      <c r="U790" s="283"/>
      <c r="V790" s="344"/>
      <c r="W790" s="277"/>
      <c r="X790" s="277"/>
      <c r="Y790" s="344"/>
      <c r="Z790" s="277"/>
      <c r="AA790" s="277"/>
      <c r="AB790" s="344"/>
      <c r="AC790" s="273"/>
      <c r="AD790" s="296"/>
      <c r="AE790" s="296"/>
      <c r="AF790" s="272"/>
      <c r="AG790" s="273"/>
      <c r="AH790" s="502"/>
      <c r="AI790" s="502"/>
      <c r="AJ790" s="297"/>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c r="JT790" s="1"/>
      <c r="JU790" s="1"/>
      <c r="JV790" s="1"/>
      <c r="JW790" s="1"/>
      <c r="JX790" s="1"/>
      <c r="JY790" s="1"/>
      <c r="JZ790" s="1"/>
      <c r="KA790" s="1"/>
      <c r="KB790" s="1"/>
      <c r="KC790" s="1"/>
      <c r="KD790" s="1"/>
      <c r="KE790" s="1"/>
      <c r="KF790" s="1"/>
      <c r="KG790" s="1"/>
      <c r="KH790" s="1"/>
      <c r="KI790" s="1"/>
      <c r="KJ790" s="1"/>
      <c r="KK790" s="1"/>
      <c r="KL790" s="1"/>
      <c r="KM790" s="1"/>
      <c r="KN790" s="1"/>
      <c r="KO790" s="1"/>
      <c r="KP790" s="1"/>
      <c r="KQ790" s="1"/>
      <c r="KR790" s="1"/>
      <c r="KS790" s="1"/>
      <c r="KT790" s="1"/>
      <c r="KU790" s="1"/>
      <c r="KV790" s="1"/>
      <c r="KW790" s="1"/>
      <c r="KX790" s="1"/>
      <c r="KY790" s="1"/>
      <c r="KZ790" s="1"/>
      <c r="LA790" s="1"/>
      <c r="LB790" s="1"/>
      <c r="LC790" s="1"/>
      <c r="LD790" s="1"/>
      <c r="LE790" s="1"/>
      <c r="LF790" s="1"/>
      <c r="LG790" s="1"/>
      <c r="LH790" s="1"/>
      <c r="LI790" s="1"/>
      <c r="LJ790" s="1"/>
      <c r="LK790" s="1"/>
      <c r="LL790" s="1"/>
      <c r="LM790" s="1"/>
      <c r="LN790" s="1"/>
      <c r="LO790" s="1"/>
      <c r="LP790" s="1"/>
      <c r="LQ790" s="1"/>
      <c r="LR790" s="1"/>
      <c r="LS790" s="1"/>
      <c r="LT790" s="1"/>
      <c r="LU790" s="1"/>
      <c r="LV790" s="1"/>
      <c r="LW790" s="1"/>
      <c r="LX790" s="1"/>
      <c r="LY790" s="1"/>
      <c r="LZ790" s="1"/>
      <c r="MA790" s="1"/>
      <c r="MB790" s="1"/>
      <c r="MC790" s="1"/>
      <c r="MD790" s="1"/>
      <c r="ME790" s="1"/>
      <c r="MF790" s="1"/>
      <c r="MG790" s="1"/>
      <c r="MH790" s="1"/>
      <c r="MI790" s="1"/>
      <c r="MJ790" s="1"/>
      <c r="MK790" s="1"/>
      <c r="ML790" s="1"/>
      <c r="MM790" s="1"/>
      <c r="MN790" s="1"/>
      <c r="MO790" s="1"/>
      <c r="MP790" s="1"/>
      <c r="MQ790" s="1"/>
      <c r="MR790" s="1"/>
      <c r="MS790" s="1"/>
      <c r="MT790" s="1"/>
      <c r="MU790" s="1"/>
      <c r="MV790" s="1"/>
      <c r="MW790" s="1"/>
      <c r="MX790" s="1"/>
      <c r="MY790" s="1"/>
      <c r="MZ790" s="1"/>
      <c r="NA790" s="1"/>
      <c r="NB790" s="1"/>
      <c r="NC790" s="1"/>
      <c r="ND790" s="1"/>
      <c r="NE790" s="1"/>
      <c r="NF790" s="1"/>
      <c r="NG790" s="1"/>
      <c r="NH790" s="1"/>
      <c r="NI790" s="1"/>
      <c r="NJ790" s="1"/>
      <c r="NK790" s="1"/>
      <c r="NL790" s="1"/>
      <c r="NM790" s="1"/>
      <c r="NN790" s="1"/>
      <c r="NO790" s="1"/>
      <c r="NP790" s="1"/>
      <c r="NQ790" s="1"/>
      <c r="NR790" s="1"/>
      <c r="NS790" s="1"/>
      <c r="NT790" s="1"/>
      <c r="NU790" s="1"/>
      <c r="NV790" s="1"/>
      <c r="NW790" s="1"/>
      <c r="NX790" s="1"/>
      <c r="NY790" s="1"/>
      <c r="NZ790" s="1"/>
      <c r="OA790" s="1"/>
      <c r="OB790" s="1"/>
      <c r="OC790" s="1"/>
      <c r="OD790" s="1"/>
      <c r="OE790" s="1"/>
      <c r="OF790" s="1"/>
      <c r="OG790" s="1"/>
      <c r="OH790" s="1"/>
      <c r="OI790" s="1"/>
      <c r="OJ790" s="1"/>
      <c r="OK790" s="1"/>
      <c r="OL790" s="1"/>
      <c r="OM790" s="1"/>
      <c r="ON790" s="1"/>
      <c r="OO790" s="1"/>
      <c r="OP790" s="1"/>
      <c r="OQ790" s="1"/>
      <c r="OR790" s="1"/>
      <c r="OS790" s="1"/>
      <c r="OT790" s="1"/>
      <c r="OU790" s="1"/>
      <c r="OV790" s="1"/>
      <c r="OW790" s="1"/>
      <c r="OX790" s="1"/>
      <c r="OY790" s="1"/>
      <c r="OZ790" s="1"/>
      <c r="PA790" s="1"/>
      <c r="PB790" s="1"/>
      <c r="PC790" s="1"/>
      <c r="PD790" s="1"/>
      <c r="PE790" s="1"/>
      <c r="PF790" s="1"/>
      <c r="PG790" s="1"/>
      <c r="PH790" s="1"/>
      <c r="PI790" s="1"/>
      <c r="PJ790" s="1"/>
      <c r="PK790" s="1"/>
      <c r="PL790" s="1"/>
      <c r="PM790" s="1"/>
      <c r="PN790" s="1"/>
      <c r="PO790" s="1"/>
      <c r="PP790" s="1"/>
      <c r="PQ790" s="1"/>
      <c r="PR790" s="1"/>
      <c r="PS790" s="1"/>
      <c r="PT790" s="1"/>
      <c r="PU790" s="1"/>
      <c r="PV790" s="1"/>
      <c r="PW790" s="1"/>
      <c r="PX790" s="1"/>
      <c r="PY790" s="1"/>
      <c r="PZ790" s="1"/>
    </row>
    <row r="791" spans="2:442" s="38" customFormat="1" ht="64.5" customHeight="1" x14ac:dyDescent="0.3">
      <c r="B791" s="225"/>
      <c r="C791" s="225"/>
      <c r="D791" s="272"/>
      <c r="E791" s="269"/>
      <c r="F791" s="269"/>
      <c r="G791" s="269"/>
      <c r="H791" s="272"/>
      <c r="I791" s="272"/>
      <c r="J791" s="28" t="s">
        <v>179</v>
      </c>
      <c r="K791" s="14" t="s">
        <v>180</v>
      </c>
      <c r="L791" s="14" t="s">
        <v>106</v>
      </c>
      <c r="M791" s="79">
        <v>110</v>
      </c>
      <c r="N791" s="273"/>
      <c r="O791" s="225"/>
      <c r="P791" s="272"/>
      <c r="Q791" s="272"/>
      <c r="R791" s="297"/>
      <c r="S791" s="297"/>
      <c r="T791" s="283"/>
      <c r="U791" s="283"/>
      <c r="V791" s="344"/>
      <c r="W791" s="277"/>
      <c r="X791" s="277"/>
      <c r="Y791" s="344"/>
      <c r="Z791" s="277"/>
      <c r="AA791" s="277"/>
      <c r="AB791" s="344"/>
      <c r="AC791" s="273"/>
      <c r="AD791" s="296"/>
      <c r="AE791" s="296"/>
      <c r="AF791" s="272"/>
      <c r="AG791" s="273"/>
      <c r="AH791" s="503"/>
      <c r="AI791" s="503"/>
      <c r="AJ791" s="297"/>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c r="JT791" s="1"/>
      <c r="JU791" s="1"/>
      <c r="JV791" s="1"/>
      <c r="JW791" s="1"/>
      <c r="JX791" s="1"/>
      <c r="JY791" s="1"/>
      <c r="JZ791" s="1"/>
      <c r="KA791" s="1"/>
      <c r="KB791" s="1"/>
      <c r="KC791" s="1"/>
      <c r="KD791" s="1"/>
      <c r="KE791" s="1"/>
      <c r="KF791" s="1"/>
      <c r="KG791" s="1"/>
      <c r="KH791" s="1"/>
      <c r="KI791" s="1"/>
      <c r="KJ791" s="1"/>
      <c r="KK791" s="1"/>
      <c r="KL791" s="1"/>
      <c r="KM791" s="1"/>
      <c r="KN791" s="1"/>
      <c r="KO791" s="1"/>
      <c r="KP791" s="1"/>
      <c r="KQ791" s="1"/>
      <c r="KR791" s="1"/>
      <c r="KS791" s="1"/>
      <c r="KT791" s="1"/>
      <c r="KU791" s="1"/>
      <c r="KV791" s="1"/>
      <c r="KW791" s="1"/>
      <c r="KX791" s="1"/>
      <c r="KY791" s="1"/>
      <c r="KZ791" s="1"/>
      <c r="LA791" s="1"/>
      <c r="LB791" s="1"/>
      <c r="LC791" s="1"/>
      <c r="LD791" s="1"/>
      <c r="LE791" s="1"/>
      <c r="LF791" s="1"/>
      <c r="LG791" s="1"/>
      <c r="LH791" s="1"/>
      <c r="LI791" s="1"/>
      <c r="LJ791" s="1"/>
      <c r="LK791" s="1"/>
      <c r="LL791" s="1"/>
      <c r="LM791" s="1"/>
      <c r="LN791" s="1"/>
      <c r="LO791" s="1"/>
      <c r="LP791" s="1"/>
      <c r="LQ791" s="1"/>
      <c r="LR791" s="1"/>
      <c r="LS791" s="1"/>
      <c r="LT791" s="1"/>
      <c r="LU791" s="1"/>
      <c r="LV791" s="1"/>
      <c r="LW791" s="1"/>
      <c r="LX791" s="1"/>
      <c r="LY791" s="1"/>
      <c r="LZ791" s="1"/>
      <c r="MA791" s="1"/>
      <c r="MB791" s="1"/>
      <c r="MC791" s="1"/>
      <c r="MD791" s="1"/>
      <c r="ME791" s="1"/>
      <c r="MF791" s="1"/>
      <c r="MG791" s="1"/>
      <c r="MH791" s="1"/>
      <c r="MI791" s="1"/>
      <c r="MJ791" s="1"/>
      <c r="MK791" s="1"/>
      <c r="ML791" s="1"/>
      <c r="MM791" s="1"/>
      <c r="MN791" s="1"/>
      <c r="MO791" s="1"/>
      <c r="MP791" s="1"/>
      <c r="MQ791" s="1"/>
      <c r="MR791" s="1"/>
      <c r="MS791" s="1"/>
      <c r="MT791" s="1"/>
      <c r="MU791" s="1"/>
      <c r="MV791" s="1"/>
      <c r="MW791" s="1"/>
      <c r="MX791" s="1"/>
      <c r="MY791" s="1"/>
      <c r="MZ791" s="1"/>
      <c r="NA791" s="1"/>
      <c r="NB791" s="1"/>
      <c r="NC791" s="1"/>
      <c r="ND791" s="1"/>
      <c r="NE791" s="1"/>
      <c r="NF791" s="1"/>
      <c r="NG791" s="1"/>
      <c r="NH791" s="1"/>
      <c r="NI791" s="1"/>
      <c r="NJ791" s="1"/>
      <c r="NK791" s="1"/>
      <c r="NL791" s="1"/>
      <c r="NM791" s="1"/>
      <c r="NN791" s="1"/>
      <c r="NO791" s="1"/>
      <c r="NP791" s="1"/>
      <c r="NQ791" s="1"/>
      <c r="NR791" s="1"/>
      <c r="NS791" s="1"/>
      <c r="NT791" s="1"/>
      <c r="NU791" s="1"/>
      <c r="NV791" s="1"/>
      <c r="NW791" s="1"/>
      <c r="NX791" s="1"/>
      <c r="NY791" s="1"/>
      <c r="NZ791" s="1"/>
      <c r="OA791" s="1"/>
      <c r="OB791" s="1"/>
      <c r="OC791" s="1"/>
      <c r="OD791" s="1"/>
      <c r="OE791" s="1"/>
      <c r="OF791" s="1"/>
      <c r="OG791" s="1"/>
      <c r="OH791" s="1"/>
      <c r="OI791" s="1"/>
      <c r="OJ791" s="1"/>
      <c r="OK791" s="1"/>
      <c r="OL791" s="1"/>
      <c r="OM791" s="1"/>
      <c r="ON791" s="1"/>
      <c r="OO791" s="1"/>
      <c r="OP791" s="1"/>
      <c r="OQ791" s="1"/>
      <c r="OR791" s="1"/>
      <c r="OS791" s="1"/>
      <c r="OT791" s="1"/>
      <c r="OU791" s="1"/>
      <c r="OV791" s="1"/>
      <c r="OW791" s="1"/>
      <c r="OX791" s="1"/>
      <c r="OY791" s="1"/>
      <c r="OZ791" s="1"/>
      <c r="PA791" s="1"/>
      <c r="PB791" s="1"/>
      <c r="PC791" s="1"/>
      <c r="PD791" s="1"/>
      <c r="PE791" s="1"/>
      <c r="PF791" s="1"/>
      <c r="PG791" s="1"/>
      <c r="PH791" s="1"/>
      <c r="PI791" s="1"/>
      <c r="PJ791" s="1"/>
      <c r="PK791" s="1"/>
      <c r="PL791" s="1"/>
      <c r="PM791" s="1"/>
      <c r="PN791" s="1"/>
      <c r="PO791" s="1"/>
      <c r="PP791" s="1"/>
      <c r="PQ791" s="1"/>
      <c r="PR791" s="1"/>
      <c r="PS791" s="1"/>
      <c r="PT791" s="1"/>
      <c r="PU791" s="1"/>
      <c r="PV791" s="1"/>
      <c r="PW791" s="1"/>
      <c r="PX791" s="1"/>
      <c r="PY791" s="1"/>
      <c r="PZ791" s="1"/>
    </row>
    <row r="792" spans="2:442" s="38" customFormat="1" ht="117.6" customHeight="1" x14ac:dyDescent="0.3">
      <c r="B792" s="223" t="s">
        <v>823</v>
      </c>
      <c r="C792" s="223" t="s">
        <v>826</v>
      </c>
      <c r="D792" s="272" t="s">
        <v>829</v>
      </c>
      <c r="E792" s="269" t="s">
        <v>68</v>
      </c>
      <c r="F792" s="269" t="s">
        <v>186</v>
      </c>
      <c r="G792" s="269" t="s">
        <v>202</v>
      </c>
      <c r="H792" s="272" t="s">
        <v>71</v>
      </c>
      <c r="I792" s="272" t="s">
        <v>80</v>
      </c>
      <c r="J792" s="11" t="s">
        <v>263</v>
      </c>
      <c r="K792" s="7" t="s">
        <v>159</v>
      </c>
      <c r="L792" s="7" t="s">
        <v>116</v>
      </c>
      <c r="M792" s="7">
        <v>40</v>
      </c>
      <c r="N792" s="273" t="s">
        <v>160</v>
      </c>
      <c r="O792" s="223" t="s">
        <v>399</v>
      </c>
      <c r="P792" s="272" t="s">
        <v>76</v>
      </c>
      <c r="Q792" s="272" t="s">
        <v>77</v>
      </c>
      <c r="R792" s="297" t="s">
        <v>78</v>
      </c>
      <c r="S792" s="297" t="s">
        <v>161</v>
      </c>
      <c r="T792" s="283">
        <f>V792+Y792</f>
        <v>210945.18</v>
      </c>
      <c r="U792" s="283">
        <f>+T792/M793</f>
        <v>210945.18</v>
      </c>
      <c r="V792" s="487">
        <v>179303.40299999999</v>
      </c>
      <c r="W792" s="281" t="s">
        <v>80</v>
      </c>
      <c r="X792" s="281" t="s">
        <v>80</v>
      </c>
      <c r="Y792" s="487">
        <v>31641.776999999998</v>
      </c>
      <c r="Z792" s="281" t="s">
        <v>135</v>
      </c>
      <c r="AA792" s="281" t="s">
        <v>80</v>
      </c>
      <c r="AB792" s="487">
        <v>37254.82</v>
      </c>
      <c r="AC792" s="273" t="s">
        <v>204</v>
      </c>
      <c r="AD792" s="296" t="s">
        <v>80</v>
      </c>
      <c r="AE792" s="296">
        <f>V792+Y792</f>
        <v>210945.18</v>
      </c>
      <c r="AF792" s="273" t="s">
        <v>80</v>
      </c>
      <c r="AG792" s="273" t="s">
        <v>34</v>
      </c>
      <c r="AH792" s="501" t="s">
        <v>212</v>
      </c>
      <c r="AI792" s="501" t="s">
        <v>213</v>
      </c>
      <c r="AJ792" s="297"/>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c r="JT792" s="1"/>
      <c r="JU792" s="1"/>
      <c r="JV792" s="1"/>
      <c r="JW792" s="1"/>
      <c r="JX792" s="1"/>
      <c r="JY792" s="1"/>
      <c r="JZ792" s="1"/>
      <c r="KA792" s="1"/>
      <c r="KB792" s="1"/>
      <c r="KC792" s="1"/>
      <c r="KD792" s="1"/>
      <c r="KE792" s="1"/>
      <c r="KF792" s="1"/>
      <c r="KG792" s="1"/>
      <c r="KH792" s="1"/>
      <c r="KI792" s="1"/>
      <c r="KJ792" s="1"/>
      <c r="KK792" s="1"/>
      <c r="KL792" s="1"/>
      <c r="KM792" s="1"/>
      <c r="KN792" s="1"/>
      <c r="KO792" s="1"/>
      <c r="KP792" s="1"/>
      <c r="KQ792" s="1"/>
      <c r="KR792" s="1"/>
      <c r="KS792" s="1"/>
      <c r="KT792" s="1"/>
      <c r="KU792" s="1"/>
      <c r="KV792" s="1"/>
      <c r="KW792" s="1"/>
      <c r="KX792" s="1"/>
      <c r="KY792" s="1"/>
      <c r="KZ792" s="1"/>
      <c r="LA792" s="1"/>
      <c r="LB792" s="1"/>
      <c r="LC792" s="1"/>
      <c r="LD792" s="1"/>
      <c r="LE792" s="1"/>
      <c r="LF792" s="1"/>
      <c r="LG792" s="1"/>
      <c r="LH792" s="1"/>
      <c r="LI792" s="1"/>
      <c r="LJ792" s="1"/>
      <c r="LK792" s="1"/>
      <c r="LL792" s="1"/>
      <c r="LM792" s="1"/>
      <c r="LN792" s="1"/>
      <c r="LO792" s="1"/>
      <c r="LP792" s="1"/>
      <c r="LQ792" s="1"/>
      <c r="LR792" s="1"/>
      <c r="LS792" s="1"/>
      <c r="LT792" s="1"/>
      <c r="LU792" s="1"/>
      <c r="LV792" s="1"/>
      <c r="LW792" s="1"/>
      <c r="LX792" s="1"/>
      <c r="LY792" s="1"/>
      <c r="LZ792" s="1"/>
      <c r="MA792" s="1"/>
      <c r="MB792" s="1"/>
      <c r="MC792" s="1"/>
      <c r="MD792" s="1"/>
      <c r="ME792" s="1"/>
      <c r="MF792" s="1"/>
      <c r="MG792" s="1"/>
      <c r="MH792" s="1"/>
      <c r="MI792" s="1"/>
      <c r="MJ792" s="1"/>
      <c r="MK792" s="1"/>
      <c r="ML792" s="1"/>
      <c r="MM792" s="1"/>
      <c r="MN792" s="1"/>
      <c r="MO792" s="1"/>
      <c r="MP792" s="1"/>
      <c r="MQ792" s="1"/>
      <c r="MR792" s="1"/>
      <c r="MS792" s="1"/>
      <c r="MT792" s="1"/>
      <c r="MU792" s="1"/>
      <c r="MV792" s="1"/>
      <c r="MW792" s="1"/>
      <c r="MX792" s="1"/>
      <c r="MY792" s="1"/>
      <c r="MZ792" s="1"/>
      <c r="NA792" s="1"/>
      <c r="NB792" s="1"/>
      <c r="NC792" s="1"/>
      <c r="ND792" s="1"/>
      <c r="NE792" s="1"/>
      <c r="NF792" s="1"/>
      <c r="NG792" s="1"/>
      <c r="NH792" s="1"/>
      <c r="NI792" s="1"/>
      <c r="NJ792" s="1"/>
      <c r="NK792" s="1"/>
      <c r="NL792" s="1"/>
      <c r="NM792" s="1"/>
      <c r="NN792" s="1"/>
      <c r="NO792" s="1"/>
      <c r="NP792" s="1"/>
      <c r="NQ792" s="1"/>
      <c r="NR792" s="1"/>
      <c r="NS792" s="1"/>
      <c r="NT792" s="1"/>
      <c r="NU792" s="1"/>
      <c r="NV792" s="1"/>
      <c r="NW792" s="1"/>
      <c r="NX792" s="1"/>
      <c r="NY792" s="1"/>
      <c r="NZ792" s="1"/>
      <c r="OA792" s="1"/>
      <c r="OB792" s="1"/>
      <c r="OC792" s="1"/>
      <c r="OD792" s="1"/>
      <c r="OE792" s="1"/>
      <c r="OF792" s="1"/>
      <c r="OG792" s="1"/>
      <c r="OH792" s="1"/>
      <c r="OI792" s="1"/>
      <c r="OJ792" s="1"/>
      <c r="OK792" s="1"/>
      <c r="OL792" s="1"/>
      <c r="OM792" s="1"/>
      <c r="ON792" s="1"/>
      <c r="OO792" s="1"/>
      <c r="OP792" s="1"/>
      <c r="OQ792" s="1"/>
      <c r="OR792" s="1"/>
      <c r="OS792" s="1"/>
      <c r="OT792" s="1"/>
      <c r="OU792" s="1"/>
      <c r="OV792" s="1"/>
      <c r="OW792" s="1"/>
      <c r="OX792" s="1"/>
      <c r="OY792" s="1"/>
      <c r="OZ792" s="1"/>
      <c r="PA792" s="1"/>
      <c r="PB792" s="1"/>
      <c r="PC792" s="1"/>
      <c r="PD792" s="1"/>
      <c r="PE792" s="1"/>
      <c r="PF792" s="1"/>
      <c r="PG792" s="1"/>
      <c r="PH792" s="1"/>
      <c r="PI792" s="1"/>
      <c r="PJ792" s="1"/>
      <c r="PK792" s="1"/>
      <c r="PL792" s="1"/>
      <c r="PM792" s="1"/>
      <c r="PN792" s="1"/>
      <c r="PO792" s="1"/>
      <c r="PP792" s="1"/>
      <c r="PQ792" s="1"/>
      <c r="PR792" s="1"/>
      <c r="PS792" s="1"/>
      <c r="PT792" s="1"/>
      <c r="PU792" s="1"/>
      <c r="PV792" s="1"/>
      <c r="PW792" s="1"/>
      <c r="PX792" s="1"/>
      <c r="PY792" s="1"/>
      <c r="PZ792" s="1"/>
    </row>
    <row r="793" spans="2:442" s="38" customFormat="1" ht="64.5" customHeight="1" x14ac:dyDescent="0.3">
      <c r="B793" s="224"/>
      <c r="C793" s="224"/>
      <c r="D793" s="272"/>
      <c r="E793" s="269"/>
      <c r="F793" s="269"/>
      <c r="G793" s="269"/>
      <c r="H793" s="272"/>
      <c r="I793" s="272"/>
      <c r="J793" s="11" t="s">
        <v>163</v>
      </c>
      <c r="K793" s="7" t="s">
        <v>164</v>
      </c>
      <c r="L793" s="7" t="s">
        <v>106</v>
      </c>
      <c r="M793" s="7">
        <v>1</v>
      </c>
      <c r="N793" s="273"/>
      <c r="O793" s="224"/>
      <c r="P793" s="272"/>
      <c r="Q793" s="272"/>
      <c r="R793" s="297"/>
      <c r="S793" s="297"/>
      <c r="T793" s="283"/>
      <c r="U793" s="283"/>
      <c r="V793" s="487"/>
      <c r="W793" s="281"/>
      <c r="X793" s="281"/>
      <c r="Y793" s="487"/>
      <c r="Z793" s="281"/>
      <c r="AA793" s="281"/>
      <c r="AB793" s="487"/>
      <c r="AC793" s="273"/>
      <c r="AD793" s="296"/>
      <c r="AE793" s="296"/>
      <c r="AF793" s="272"/>
      <c r="AG793" s="273"/>
      <c r="AH793" s="502"/>
      <c r="AI793" s="502"/>
      <c r="AJ793" s="297"/>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c r="JT793" s="1"/>
      <c r="JU793" s="1"/>
      <c r="JV793" s="1"/>
      <c r="JW793" s="1"/>
      <c r="JX793" s="1"/>
      <c r="JY793" s="1"/>
      <c r="JZ793" s="1"/>
      <c r="KA793" s="1"/>
      <c r="KB793" s="1"/>
      <c r="KC793" s="1"/>
      <c r="KD793" s="1"/>
      <c r="KE793" s="1"/>
      <c r="KF793" s="1"/>
      <c r="KG793" s="1"/>
      <c r="KH793" s="1"/>
      <c r="KI793" s="1"/>
      <c r="KJ793" s="1"/>
      <c r="KK793" s="1"/>
      <c r="KL793" s="1"/>
      <c r="KM793" s="1"/>
      <c r="KN793" s="1"/>
      <c r="KO793" s="1"/>
      <c r="KP793" s="1"/>
      <c r="KQ793" s="1"/>
      <c r="KR793" s="1"/>
      <c r="KS793" s="1"/>
      <c r="KT793" s="1"/>
      <c r="KU793" s="1"/>
      <c r="KV793" s="1"/>
      <c r="KW793" s="1"/>
      <c r="KX793" s="1"/>
      <c r="KY793" s="1"/>
      <c r="KZ793" s="1"/>
      <c r="LA793" s="1"/>
      <c r="LB793" s="1"/>
      <c r="LC793" s="1"/>
      <c r="LD793" s="1"/>
      <c r="LE793" s="1"/>
      <c r="LF793" s="1"/>
      <c r="LG793" s="1"/>
      <c r="LH793" s="1"/>
      <c r="LI793" s="1"/>
      <c r="LJ793" s="1"/>
      <c r="LK793" s="1"/>
      <c r="LL793" s="1"/>
      <c r="LM793" s="1"/>
      <c r="LN793" s="1"/>
      <c r="LO793" s="1"/>
      <c r="LP793" s="1"/>
      <c r="LQ793" s="1"/>
      <c r="LR793" s="1"/>
      <c r="LS793" s="1"/>
      <c r="LT793" s="1"/>
      <c r="LU793" s="1"/>
      <c r="LV793" s="1"/>
      <c r="LW793" s="1"/>
      <c r="LX793" s="1"/>
      <c r="LY793" s="1"/>
      <c r="LZ793" s="1"/>
      <c r="MA793" s="1"/>
      <c r="MB793" s="1"/>
      <c r="MC793" s="1"/>
      <c r="MD793" s="1"/>
      <c r="ME793" s="1"/>
      <c r="MF793" s="1"/>
      <c r="MG793" s="1"/>
      <c r="MH793" s="1"/>
      <c r="MI793" s="1"/>
      <c r="MJ793" s="1"/>
      <c r="MK793" s="1"/>
      <c r="ML793" s="1"/>
      <c r="MM793" s="1"/>
      <c r="MN793" s="1"/>
      <c r="MO793" s="1"/>
      <c r="MP793" s="1"/>
      <c r="MQ793" s="1"/>
      <c r="MR793" s="1"/>
      <c r="MS793" s="1"/>
      <c r="MT793" s="1"/>
      <c r="MU793" s="1"/>
      <c r="MV793" s="1"/>
      <c r="MW793" s="1"/>
      <c r="MX793" s="1"/>
      <c r="MY793" s="1"/>
      <c r="MZ793" s="1"/>
      <c r="NA793" s="1"/>
      <c r="NB793" s="1"/>
      <c r="NC793" s="1"/>
      <c r="ND793" s="1"/>
      <c r="NE793" s="1"/>
      <c r="NF793" s="1"/>
      <c r="NG793" s="1"/>
      <c r="NH793" s="1"/>
      <c r="NI793" s="1"/>
      <c r="NJ793" s="1"/>
      <c r="NK793" s="1"/>
      <c r="NL793" s="1"/>
      <c r="NM793" s="1"/>
      <c r="NN793" s="1"/>
      <c r="NO793" s="1"/>
      <c r="NP793" s="1"/>
      <c r="NQ793" s="1"/>
      <c r="NR793" s="1"/>
      <c r="NS793" s="1"/>
      <c r="NT793" s="1"/>
      <c r="NU793" s="1"/>
      <c r="NV793" s="1"/>
      <c r="NW793" s="1"/>
      <c r="NX793" s="1"/>
      <c r="NY793" s="1"/>
      <c r="NZ793" s="1"/>
      <c r="OA793" s="1"/>
      <c r="OB793" s="1"/>
      <c r="OC793" s="1"/>
      <c r="OD793" s="1"/>
      <c r="OE793" s="1"/>
      <c r="OF793" s="1"/>
      <c r="OG793" s="1"/>
      <c r="OH793" s="1"/>
      <c r="OI793" s="1"/>
      <c r="OJ793" s="1"/>
      <c r="OK793" s="1"/>
      <c r="OL793" s="1"/>
      <c r="OM793" s="1"/>
      <c r="ON793" s="1"/>
      <c r="OO793" s="1"/>
      <c r="OP793" s="1"/>
      <c r="OQ793" s="1"/>
      <c r="OR793" s="1"/>
      <c r="OS793" s="1"/>
      <c r="OT793" s="1"/>
      <c r="OU793" s="1"/>
      <c r="OV793" s="1"/>
      <c r="OW793" s="1"/>
      <c r="OX793" s="1"/>
      <c r="OY793" s="1"/>
      <c r="OZ793" s="1"/>
      <c r="PA793" s="1"/>
      <c r="PB793" s="1"/>
      <c r="PC793" s="1"/>
      <c r="PD793" s="1"/>
      <c r="PE793" s="1"/>
      <c r="PF793" s="1"/>
      <c r="PG793" s="1"/>
      <c r="PH793" s="1"/>
      <c r="PI793" s="1"/>
      <c r="PJ793" s="1"/>
      <c r="PK793" s="1"/>
      <c r="PL793" s="1"/>
      <c r="PM793" s="1"/>
      <c r="PN793" s="1"/>
      <c r="PO793" s="1"/>
      <c r="PP793" s="1"/>
      <c r="PQ793" s="1"/>
      <c r="PR793" s="1"/>
      <c r="PS793" s="1"/>
      <c r="PT793" s="1"/>
      <c r="PU793" s="1"/>
      <c r="PV793" s="1"/>
      <c r="PW793" s="1"/>
      <c r="PX793" s="1"/>
      <c r="PY793" s="1"/>
      <c r="PZ793" s="1"/>
    </row>
    <row r="794" spans="2:442" s="38" customFormat="1" ht="64.5" customHeight="1" x14ac:dyDescent="0.3">
      <c r="B794" s="225"/>
      <c r="C794" s="225"/>
      <c r="D794" s="272"/>
      <c r="E794" s="269"/>
      <c r="F794" s="269"/>
      <c r="G794" s="269"/>
      <c r="H794" s="272"/>
      <c r="I794" s="272"/>
      <c r="J794" s="28" t="s">
        <v>179</v>
      </c>
      <c r="K794" s="14" t="s">
        <v>180</v>
      </c>
      <c r="L794" s="14" t="s">
        <v>106</v>
      </c>
      <c r="M794" s="79">
        <v>20</v>
      </c>
      <c r="N794" s="273"/>
      <c r="O794" s="225"/>
      <c r="P794" s="272"/>
      <c r="Q794" s="272"/>
      <c r="R794" s="297"/>
      <c r="S794" s="297"/>
      <c r="T794" s="283"/>
      <c r="U794" s="283"/>
      <c r="V794" s="487"/>
      <c r="W794" s="281"/>
      <c r="X794" s="281"/>
      <c r="Y794" s="487"/>
      <c r="Z794" s="281"/>
      <c r="AA794" s="281"/>
      <c r="AB794" s="487"/>
      <c r="AC794" s="273"/>
      <c r="AD794" s="296"/>
      <c r="AE794" s="296"/>
      <c r="AF794" s="272"/>
      <c r="AG794" s="273"/>
      <c r="AH794" s="503"/>
      <c r="AI794" s="503"/>
      <c r="AJ794" s="297"/>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c r="JT794" s="1"/>
      <c r="JU794" s="1"/>
      <c r="JV794" s="1"/>
      <c r="JW794" s="1"/>
      <c r="JX794" s="1"/>
      <c r="JY794" s="1"/>
      <c r="JZ794" s="1"/>
      <c r="KA794" s="1"/>
      <c r="KB794" s="1"/>
      <c r="KC794" s="1"/>
      <c r="KD794" s="1"/>
      <c r="KE794" s="1"/>
      <c r="KF794" s="1"/>
      <c r="KG794" s="1"/>
      <c r="KH794" s="1"/>
      <c r="KI794" s="1"/>
      <c r="KJ794" s="1"/>
      <c r="KK794" s="1"/>
      <c r="KL794" s="1"/>
      <c r="KM794" s="1"/>
      <c r="KN794" s="1"/>
      <c r="KO794" s="1"/>
      <c r="KP794" s="1"/>
      <c r="KQ794" s="1"/>
      <c r="KR794" s="1"/>
      <c r="KS794" s="1"/>
      <c r="KT794" s="1"/>
      <c r="KU794" s="1"/>
      <c r="KV794" s="1"/>
      <c r="KW794" s="1"/>
      <c r="KX794" s="1"/>
      <c r="KY794" s="1"/>
      <c r="KZ794" s="1"/>
      <c r="LA794" s="1"/>
      <c r="LB794" s="1"/>
      <c r="LC794" s="1"/>
      <c r="LD794" s="1"/>
      <c r="LE794" s="1"/>
      <c r="LF794" s="1"/>
      <c r="LG794" s="1"/>
      <c r="LH794" s="1"/>
      <c r="LI794" s="1"/>
      <c r="LJ794" s="1"/>
      <c r="LK794" s="1"/>
      <c r="LL794" s="1"/>
      <c r="LM794" s="1"/>
      <c r="LN794" s="1"/>
      <c r="LO794" s="1"/>
      <c r="LP794" s="1"/>
      <c r="LQ794" s="1"/>
      <c r="LR794" s="1"/>
      <c r="LS794" s="1"/>
      <c r="LT794" s="1"/>
      <c r="LU794" s="1"/>
      <c r="LV794" s="1"/>
      <c r="LW794" s="1"/>
      <c r="LX794" s="1"/>
      <c r="LY794" s="1"/>
      <c r="LZ794" s="1"/>
      <c r="MA794" s="1"/>
      <c r="MB794" s="1"/>
      <c r="MC794" s="1"/>
      <c r="MD794" s="1"/>
      <c r="ME794" s="1"/>
      <c r="MF794" s="1"/>
      <c r="MG794" s="1"/>
      <c r="MH794" s="1"/>
      <c r="MI794" s="1"/>
      <c r="MJ794" s="1"/>
      <c r="MK794" s="1"/>
      <c r="ML794" s="1"/>
      <c r="MM794" s="1"/>
      <c r="MN794" s="1"/>
      <c r="MO794" s="1"/>
      <c r="MP794" s="1"/>
      <c r="MQ794" s="1"/>
      <c r="MR794" s="1"/>
      <c r="MS794" s="1"/>
      <c r="MT794" s="1"/>
      <c r="MU794" s="1"/>
      <c r="MV794" s="1"/>
      <c r="MW794" s="1"/>
      <c r="MX794" s="1"/>
      <c r="MY794" s="1"/>
      <c r="MZ794" s="1"/>
      <c r="NA794" s="1"/>
      <c r="NB794" s="1"/>
      <c r="NC794" s="1"/>
      <c r="ND794" s="1"/>
      <c r="NE794" s="1"/>
      <c r="NF794" s="1"/>
      <c r="NG794" s="1"/>
      <c r="NH794" s="1"/>
      <c r="NI794" s="1"/>
      <c r="NJ794" s="1"/>
      <c r="NK794" s="1"/>
      <c r="NL794" s="1"/>
      <c r="NM794" s="1"/>
      <c r="NN794" s="1"/>
      <c r="NO794" s="1"/>
      <c r="NP794" s="1"/>
      <c r="NQ794" s="1"/>
      <c r="NR794" s="1"/>
      <c r="NS794" s="1"/>
      <c r="NT794" s="1"/>
      <c r="NU794" s="1"/>
      <c r="NV794" s="1"/>
      <c r="NW794" s="1"/>
      <c r="NX794" s="1"/>
      <c r="NY794" s="1"/>
      <c r="NZ794" s="1"/>
      <c r="OA794" s="1"/>
      <c r="OB794" s="1"/>
      <c r="OC794" s="1"/>
      <c r="OD794" s="1"/>
      <c r="OE794" s="1"/>
      <c r="OF794" s="1"/>
      <c r="OG794" s="1"/>
      <c r="OH794" s="1"/>
      <c r="OI794" s="1"/>
      <c r="OJ794" s="1"/>
      <c r="OK794" s="1"/>
      <c r="OL794" s="1"/>
      <c r="OM794" s="1"/>
      <c r="ON794" s="1"/>
      <c r="OO794" s="1"/>
      <c r="OP794" s="1"/>
      <c r="OQ794" s="1"/>
      <c r="OR794" s="1"/>
      <c r="OS794" s="1"/>
      <c r="OT794" s="1"/>
      <c r="OU794" s="1"/>
      <c r="OV794" s="1"/>
      <c r="OW794" s="1"/>
      <c r="OX794" s="1"/>
      <c r="OY794" s="1"/>
      <c r="OZ794" s="1"/>
      <c r="PA794" s="1"/>
      <c r="PB794" s="1"/>
      <c r="PC794" s="1"/>
      <c r="PD794" s="1"/>
      <c r="PE794" s="1"/>
      <c r="PF794" s="1"/>
      <c r="PG794" s="1"/>
      <c r="PH794" s="1"/>
      <c r="PI794" s="1"/>
      <c r="PJ794" s="1"/>
      <c r="PK794" s="1"/>
      <c r="PL794" s="1"/>
      <c r="PM794" s="1"/>
      <c r="PN794" s="1"/>
      <c r="PO794" s="1"/>
      <c r="PP794" s="1"/>
      <c r="PQ794" s="1"/>
      <c r="PR794" s="1"/>
      <c r="PS794" s="1"/>
      <c r="PT794" s="1"/>
      <c r="PU794" s="1"/>
      <c r="PV794" s="1"/>
      <c r="PW794" s="1"/>
      <c r="PX794" s="1"/>
      <c r="PY794" s="1"/>
      <c r="PZ794" s="1"/>
    </row>
    <row r="795" spans="2:442" s="38" customFormat="1" ht="96.6" x14ac:dyDescent="0.3">
      <c r="B795" s="223" t="s">
        <v>824</v>
      </c>
      <c r="C795" s="223" t="s">
        <v>827</v>
      </c>
      <c r="D795" s="272" t="s">
        <v>830</v>
      </c>
      <c r="E795" s="269" t="s">
        <v>68</v>
      </c>
      <c r="F795" s="269" t="s">
        <v>186</v>
      </c>
      <c r="G795" s="269" t="s">
        <v>202</v>
      </c>
      <c r="H795" s="272" t="s">
        <v>71</v>
      </c>
      <c r="I795" s="272" t="s">
        <v>80</v>
      </c>
      <c r="J795" s="11" t="s">
        <v>263</v>
      </c>
      <c r="K795" s="7" t="s">
        <v>159</v>
      </c>
      <c r="L795" s="7" t="s">
        <v>116</v>
      </c>
      <c r="M795" s="7">
        <v>40</v>
      </c>
      <c r="N795" s="273" t="s">
        <v>160</v>
      </c>
      <c r="O795" s="223" t="s">
        <v>399</v>
      </c>
      <c r="P795" s="272" t="s">
        <v>76</v>
      </c>
      <c r="Q795" s="272" t="s">
        <v>77</v>
      </c>
      <c r="R795" s="297" t="s">
        <v>78</v>
      </c>
      <c r="S795" s="297" t="s">
        <v>161</v>
      </c>
      <c r="T795" s="283">
        <f>V795+Y795</f>
        <v>475944</v>
      </c>
      <c r="U795" s="283">
        <f>+T795/M796</f>
        <v>475944</v>
      </c>
      <c r="V795" s="487">
        <v>404552.4</v>
      </c>
      <c r="W795" s="281" t="s">
        <v>80</v>
      </c>
      <c r="X795" s="281" t="s">
        <v>80</v>
      </c>
      <c r="Y795" s="487">
        <v>71391.599999999991</v>
      </c>
      <c r="Z795" s="281" t="s">
        <v>135</v>
      </c>
      <c r="AA795" s="281" t="s">
        <v>80</v>
      </c>
      <c r="AB795" s="487">
        <v>84056</v>
      </c>
      <c r="AC795" s="273" t="s">
        <v>204</v>
      </c>
      <c r="AD795" s="296" t="s">
        <v>80</v>
      </c>
      <c r="AE795" s="296">
        <f>V795+Y795</f>
        <v>475944</v>
      </c>
      <c r="AF795" s="273" t="s">
        <v>80</v>
      </c>
      <c r="AG795" s="273" t="s">
        <v>34</v>
      </c>
      <c r="AH795" s="501" t="s">
        <v>216</v>
      </c>
      <c r="AI795" s="501" t="s">
        <v>350</v>
      </c>
      <c r="AJ795" s="297"/>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c r="JT795" s="1"/>
      <c r="JU795" s="1"/>
      <c r="JV795" s="1"/>
      <c r="JW795" s="1"/>
      <c r="JX795" s="1"/>
      <c r="JY795" s="1"/>
      <c r="JZ795" s="1"/>
      <c r="KA795" s="1"/>
      <c r="KB795" s="1"/>
      <c r="KC795" s="1"/>
      <c r="KD795" s="1"/>
      <c r="KE795" s="1"/>
      <c r="KF795" s="1"/>
      <c r="KG795" s="1"/>
      <c r="KH795" s="1"/>
      <c r="KI795" s="1"/>
      <c r="KJ795" s="1"/>
      <c r="KK795" s="1"/>
      <c r="KL795" s="1"/>
      <c r="KM795" s="1"/>
      <c r="KN795" s="1"/>
      <c r="KO795" s="1"/>
      <c r="KP795" s="1"/>
      <c r="KQ795" s="1"/>
      <c r="KR795" s="1"/>
      <c r="KS795" s="1"/>
      <c r="KT795" s="1"/>
      <c r="KU795" s="1"/>
      <c r="KV795" s="1"/>
      <c r="KW795" s="1"/>
      <c r="KX795" s="1"/>
      <c r="KY795" s="1"/>
      <c r="KZ795" s="1"/>
      <c r="LA795" s="1"/>
      <c r="LB795" s="1"/>
      <c r="LC795" s="1"/>
      <c r="LD795" s="1"/>
      <c r="LE795" s="1"/>
      <c r="LF795" s="1"/>
      <c r="LG795" s="1"/>
      <c r="LH795" s="1"/>
      <c r="LI795" s="1"/>
      <c r="LJ795" s="1"/>
      <c r="LK795" s="1"/>
      <c r="LL795" s="1"/>
      <c r="LM795" s="1"/>
      <c r="LN795" s="1"/>
      <c r="LO795" s="1"/>
      <c r="LP795" s="1"/>
      <c r="LQ795" s="1"/>
      <c r="LR795" s="1"/>
      <c r="LS795" s="1"/>
      <c r="LT795" s="1"/>
      <c r="LU795" s="1"/>
      <c r="LV795" s="1"/>
      <c r="LW795" s="1"/>
      <c r="LX795" s="1"/>
      <c r="LY795" s="1"/>
      <c r="LZ795" s="1"/>
      <c r="MA795" s="1"/>
      <c r="MB795" s="1"/>
      <c r="MC795" s="1"/>
      <c r="MD795" s="1"/>
      <c r="ME795" s="1"/>
      <c r="MF795" s="1"/>
      <c r="MG795" s="1"/>
      <c r="MH795" s="1"/>
      <c r="MI795" s="1"/>
      <c r="MJ795" s="1"/>
      <c r="MK795" s="1"/>
      <c r="ML795" s="1"/>
      <c r="MM795" s="1"/>
      <c r="MN795" s="1"/>
      <c r="MO795" s="1"/>
      <c r="MP795" s="1"/>
      <c r="MQ795" s="1"/>
      <c r="MR795" s="1"/>
      <c r="MS795" s="1"/>
      <c r="MT795" s="1"/>
      <c r="MU795" s="1"/>
      <c r="MV795" s="1"/>
      <c r="MW795" s="1"/>
      <c r="MX795" s="1"/>
      <c r="MY795" s="1"/>
      <c r="MZ795" s="1"/>
      <c r="NA795" s="1"/>
      <c r="NB795" s="1"/>
      <c r="NC795" s="1"/>
      <c r="ND795" s="1"/>
      <c r="NE795" s="1"/>
      <c r="NF795" s="1"/>
      <c r="NG795" s="1"/>
      <c r="NH795" s="1"/>
      <c r="NI795" s="1"/>
      <c r="NJ795" s="1"/>
      <c r="NK795" s="1"/>
      <c r="NL795" s="1"/>
      <c r="NM795" s="1"/>
      <c r="NN795" s="1"/>
      <c r="NO795" s="1"/>
      <c r="NP795" s="1"/>
      <c r="NQ795" s="1"/>
      <c r="NR795" s="1"/>
      <c r="NS795" s="1"/>
      <c r="NT795" s="1"/>
      <c r="NU795" s="1"/>
      <c r="NV795" s="1"/>
      <c r="NW795" s="1"/>
      <c r="NX795" s="1"/>
      <c r="NY795" s="1"/>
      <c r="NZ795" s="1"/>
      <c r="OA795" s="1"/>
      <c r="OB795" s="1"/>
      <c r="OC795" s="1"/>
      <c r="OD795" s="1"/>
      <c r="OE795" s="1"/>
      <c r="OF795" s="1"/>
      <c r="OG795" s="1"/>
      <c r="OH795" s="1"/>
      <c r="OI795" s="1"/>
      <c r="OJ795" s="1"/>
      <c r="OK795" s="1"/>
      <c r="OL795" s="1"/>
      <c r="OM795" s="1"/>
      <c r="ON795" s="1"/>
      <c r="OO795" s="1"/>
      <c r="OP795" s="1"/>
      <c r="OQ795" s="1"/>
      <c r="OR795" s="1"/>
      <c r="OS795" s="1"/>
      <c r="OT795" s="1"/>
      <c r="OU795" s="1"/>
      <c r="OV795" s="1"/>
      <c r="OW795" s="1"/>
      <c r="OX795" s="1"/>
      <c r="OY795" s="1"/>
      <c r="OZ795" s="1"/>
      <c r="PA795" s="1"/>
      <c r="PB795" s="1"/>
      <c r="PC795" s="1"/>
      <c r="PD795" s="1"/>
      <c r="PE795" s="1"/>
      <c r="PF795" s="1"/>
      <c r="PG795" s="1"/>
      <c r="PH795" s="1"/>
      <c r="PI795" s="1"/>
      <c r="PJ795" s="1"/>
      <c r="PK795" s="1"/>
      <c r="PL795" s="1"/>
      <c r="PM795" s="1"/>
      <c r="PN795" s="1"/>
      <c r="PO795" s="1"/>
      <c r="PP795" s="1"/>
      <c r="PQ795" s="1"/>
      <c r="PR795" s="1"/>
      <c r="PS795" s="1"/>
      <c r="PT795" s="1"/>
      <c r="PU795" s="1"/>
      <c r="PV795" s="1"/>
      <c r="PW795" s="1"/>
      <c r="PX795" s="1"/>
      <c r="PY795" s="1"/>
      <c r="PZ795" s="1"/>
    </row>
    <row r="796" spans="2:442" s="38" customFormat="1" ht="64.5" customHeight="1" x14ac:dyDescent="0.3">
      <c r="B796" s="224"/>
      <c r="C796" s="224"/>
      <c r="D796" s="272"/>
      <c r="E796" s="269"/>
      <c r="F796" s="269"/>
      <c r="G796" s="269"/>
      <c r="H796" s="272"/>
      <c r="I796" s="272"/>
      <c r="J796" s="11" t="s">
        <v>163</v>
      </c>
      <c r="K796" s="7" t="s">
        <v>164</v>
      </c>
      <c r="L796" s="7" t="s">
        <v>106</v>
      </c>
      <c r="M796" s="7">
        <v>1</v>
      </c>
      <c r="N796" s="273"/>
      <c r="O796" s="224"/>
      <c r="P796" s="272"/>
      <c r="Q796" s="272"/>
      <c r="R796" s="297"/>
      <c r="S796" s="297"/>
      <c r="T796" s="283"/>
      <c r="U796" s="283"/>
      <c r="V796" s="487"/>
      <c r="W796" s="281"/>
      <c r="X796" s="281"/>
      <c r="Y796" s="487"/>
      <c r="Z796" s="281"/>
      <c r="AA796" s="281"/>
      <c r="AB796" s="487"/>
      <c r="AC796" s="273"/>
      <c r="AD796" s="296"/>
      <c r="AE796" s="296"/>
      <c r="AF796" s="272"/>
      <c r="AG796" s="273"/>
      <c r="AH796" s="502"/>
      <c r="AI796" s="502"/>
      <c r="AJ796" s="297"/>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c r="JT796" s="1"/>
      <c r="JU796" s="1"/>
      <c r="JV796" s="1"/>
      <c r="JW796" s="1"/>
      <c r="JX796" s="1"/>
      <c r="JY796" s="1"/>
      <c r="JZ796" s="1"/>
      <c r="KA796" s="1"/>
      <c r="KB796" s="1"/>
      <c r="KC796" s="1"/>
      <c r="KD796" s="1"/>
      <c r="KE796" s="1"/>
      <c r="KF796" s="1"/>
      <c r="KG796" s="1"/>
      <c r="KH796" s="1"/>
      <c r="KI796" s="1"/>
      <c r="KJ796" s="1"/>
      <c r="KK796" s="1"/>
      <c r="KL796" s="1"/>
      <c r="KM796" s="1"/>
      <c r="KN796" s="1"/>
      <c r="KO796" s="1"/>
      <c r="KP796" s="1"/>
      <c r="KQ796" s="1"/>
      <c r="KR796" s="1"/>
      <c r="KS796" s="1"/>
      <c r="KT796" s="1"/>
      <c r="KU796" s="1"/>
      <c r="KV796" s="1"/>
      <c r="KW796" s="1"/>
      <c r="KX796" s="1"/>
      <c r="KY796" s="1"/>
      <c r="KZ796" s="1"/>
      <c r="LA796" s="1"/>
      <c r="LB796" s="1"/>
      <c r="LC796" s="1"/>
      <c r="LD796" s="1"/>
      <c r="LE796" s="1"/>
      <c r="LF796" s="1"/>
      <c r="LG796" s="1"/>
      <c r="LH796" s="1"/>
      <c r="LI796" s="1"/>
      <c r="LJ796" s="1"/>
      <c r="LK796" s="1"/>
      <c r="LL796" s="1"/>
      <c r="LM796" s="1"/>
      <c r="LN796" s="1"/>
      <c r="LO796" s="1"/>
      <c r="LP796" s="1"/>
      <c r="LQ796" s="1"/>
      <c r="LR796" s="1"/>
      <c r="LS796" s="1"/>
      <c r="LT796" s="1"/>
      <c r="LU796" s="1"/>
      <c r="LV796" s="1"/>
      <c r="LW796" s="1"/>
      <c r="LX796" s="1"/>
      <c r="LY796" s="1"/>
      <c r="LZ796" s="1"/>
      <c r="MA796" s="1"/>
      <c r="MB796" s="1"/>
      <c r="MC796" s="1"/>
      <c r="MD796" s="1"/>
      <c r="ME796" s="1"/>
      <c r="MF796" s="1"/>
      <c r="MG796" s="1"/>
      <c r="MH796" s="1"/>
      <c r="MI796" s="1"/>
      <c r="MJ796" s="1"/>
      <c r="MK796" s="1"/>
      <c r="ML796" s="1"/>
      <c r="MM796" s="1"/>
      <c r="MN796" s="1"/>
      <c r="MO796" s="1"/>
      <c r="MP796" s="1"/>
      <c r="MQ796" s="1"/>
      <c r="MR796" s="1"/>
      <c r="MS796" s="1"/>
      <c r="MT796" s="1"/>
      <c r="MU796" s="1"/>
      <c r="MV796" s="1"/>
      <c r="MW796" s="1"/>
      <c r="MX796" s="1"/>
      <c r="MY796" s="1"/>
      <c r="MZ796" s="1"/>
      <c r="NA796" s="1"/>
      <c r="NB796" s="1"/>
      <c r="NC796" s="1"/>
      <c r="ND796" s="1"/>
      <c r="NE796" s="1"/>
      <c r="NF796" s="1"/>
      <c r="NG796" s="1"/>
      <c r="NH796" s="1"/>
      <c r="NI796" s="1"/>
      <c r="NJ796" s="1"/>
      <c r="NK796" s="1"/>
      <c r="NL796" s="1"/>
      <c r="NM796" s="1"/>
      <c r="NN796" s="1"/>
      <c r="NO796" s="1"/>
      <c r="NP796" s="1"/>
      <c r="NQ796" s="1"/>
      <c r="NR796" s="1"/>
      <c r="NS796" s="1"/>
      <c r="NT796" s="1"/>
      <c r="NU796" s="1"/>
      <c r="NV796" s="1"/>
      <c r="NW796" s="1"/>
      <c r="NX796" s="1"/>
      <c r="NY796" s="1"/>
      <c r="NZ796" s="1"/>
      <c r="OA796" s="1"/>
      <c r="OB796" s="1"/>
      <c r="OC796" s="1"/>
      <c r="OD796" s="1"/>
      <c r="OE796" s="1"/>
      <c r="OF796" s="1"/>
      <c r="OG796" s="1"/>
      <c r="OH796" s="1"/>
      <c r="OI796" s="1"/>
      <c r="OJ796" s="1"/>
      <c r="OK796" s="1"/>
      <c r="OL796" s="1"/>
      <c r="OM796" s="1"/>
      <c r="ON796" s="1"/>
      <c r="OO796" s="1"/>
      <c r="OP796" s="1"/>
      <c r="OQ796" s="1"/>
      <c r="OR796" s="1"/>
      <c r="OS796" s="1"/>
      <c r="OT796" s="1"/>
      <c r="OU796" s="1"/>
      <c r="OV796" s="1"/>
      <c r="OW796" s="1"/>
      <c r="OX796" s="1"/>
      <c r="OY796" s="1"/>
      <c r="OZ796" s="1"/>
      <c r="PA796" s="1"/>
      <c r="PB796" s="1"/>
      <c r="PC796" s="1"/>
      <c r="PD796" s="1"/>
      <c r="PE796" s="1"/>
      <c r="PF796" s="1"/>
      <c r="PG796" s="1"/>
      <c r="PH796" s="1"/>
      <c r="PI796" s="1"/>
      <c r="PJ796" s="1"/>
      <c r="PK796" s="1"/>
      <c r="PL796" s="1"/>
      <c r="PM796" s="1"/>
      <c r="PN796" s="1"/>
      <c r="PO796" s="1"/>
      <c r="PP796" s="1"/>
      <c r="PQ796" s="1"/>
      <c r="PR796" s="1"/>
      <c r="PS796" s="1"/>
      <c r="PT796" s="1"/>
      <c r="PU796" s="1"/>
      <c r="PV796" s="1"/>
      <c r="PW796" s="1"/>
      <c r="PX796" s="1"/>
      <c r="PY796" s="1"/>
      <c r="PZ796" s="1"/>
    </row>
    <row r="797" spans="2:442" s="38" customFormat="1" ht="64.5" customHeight="1" x14ac:dyDescent="0.3">
      <c r="B797" s="225"/>
      <c r="C797" s="225"/>
      <c r="D797" s="272"/>
      <c r="E797" s="269"/>
      <c r="F797" s="269"/>
      <c r="G797" s="269"/>
      <c r="H797" s="272"/>
      <c r="I797" s="272"/>
      <c r="J797" s="28" t="s">
        <v>179</v>
      </c>
      <c r="K797" s="14" t="s">
        <v>180</v>
      </c>
      <c r="L797" s="14" t="s">
        <v>106</v>
      </c>
      <c r="M797" s="79">
        <v>225</v>
      </c>
      <c r="N797" s="273"/>
      <c r="O797" s="225"/>
      <c r="P797" s="272"/>
      <c r="Q797" s="272"/>
      <c r="R797" s="297"/>
      <c r="S797" s="297"/>
      <c r="T797" s="283"/>
      <c r="U797" s="283"/>
      <c r="V797" s="487"/>
      <c r="W797" s="281"/>
      <c r="X797" s="281"/>
      <c r="Y797" s="487"/>
      <c r="Z797" s="281"/>
      <c r="AA797" s="281"/>
      <c r="AB797" s="487"/>
      <c r="AC797" s="273"/>
      <c r="AD797" s="296"/>
      <c r="AE797" s="296"/>
      <c r="AF797" s="272"/>
      <c r="AG797" s="273"/>
      <c r="AH797" s="503"/>
      <c r="AI797" s="503"/>
      <c r="AJ797" s="297"/>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c r="JT797" s="1"/>
      <c r="JU797" s="1"/>
      <c r="JV797" s="1"/>
      <c r="JW797" s="1"/>
      <c r="JX797" s="1"/>
      <c r="JY797" s="1"/>
      <c r="JZ797" s="1"/>
      <c r="KA797" s="1"/>
      <c r="KB797" s="1"/>
      <c r="KC797" s="1"/>
      <c r="KD797" s="1"/>
      <c r="KE797" s="1"/>
      <c r="KF797" s="1"/>
      <c r="KG797" s="1"/>
      <c r="KH797" s="1"/>
      <c r="KI797" s="1"/>
      <c r="KJ797" s="1"/>
      <c r="KK797" s="1"/>
      <c r="KL797" s="1"/>
      <c r="KM797" s="1"/>
      <c r="KN797" s="1"/>
      <c r="KO797" s="1"/>
      <c r="KP797" s="1"/>
      <c r="KQ797" s="1"/>
      <c r="KR797" s="1"/>
      <c r="KS797" s="1"/>
      <c r="KT797" s="1"/>
      <c r="KU797" s="1"/>
      <c r="KV797" s="1"/>
      <c r="KW797" s="1"/>
      <c r="KX797" s="1"/>
      <c r="KY797" s="1"/>
      <c r="KZ797" s="1"/>
      <c r="LA797" s="1"/>
      <c r="LB797" s="1"/>
      <c r="LC797" s="1"/>
      <c r="LD797" s="1"/>
      <c r="LE797" s="1"/>
      <c r="LF797" s="1"/>
      <c r="LG797" s="1"/>
      <c r="LH797" s="1"/>
      <c r="LI797" s="1"/>
      <c r="LJ797" s="1"/>
      <c r="LK797" s="1"/>
      <c r="LL797" s="1"/>
      <c r="LM797" s="1"/>
      <c r="LN797" s="1"/>
      <c r="LO797" s="1"/>
      <c r="LP797" s="1"/>
      <c r="LQ797" s="1"/>
      <c r="LR797" s="1"/>
      <c r="LS797" s="1"/>
      <c r="LT797" s="1"/>
      <c r="LU797" s="1"/>
      <c r="LV797" s="1"/>
      <c r="LW797" s="1"/>
      <c r="LX797" s="1"/>
      <c r="LY797" s="1"/>
      <c r="LZ797" s="1"/>
      <c r="MA797" s="1"/>
      <c r="MB797" s="1"/>
      <c r="MC797" s="1"/>
      <c r="MD797" s="1"/>
      <c r="ME797" s="1"/>
      <c r="MF797" s="1"/>
      <c r="MG797" s="1"/>
      <c r="MH797" s="1"/>
      <c r="MI797" s="1"/>
      <c r="MJ797" s="1"/>
      <c r="MK797" s="1"/>
      <c r="ML797" s="1"/>
      <c r="MM797" s="1"/>
      <c r="MN797" s="1"/>
      <c r="MO797" s="1"/>
      <c r="MP797" s="1"/>
      <c r="MQ797" s="1"/>
      <c r="MR797" s="1"/>
      <c r="MS797" s="1"/>
      <c r="MT797" s="1"/>
      <c r="MU797" s="1"/>
      <c r="MV797" s="1"/>
      <c r="MW797" s="1"/>
      <c r="MX797" s="1"/>
      <c r="MY797" s="1"/>
      <c r="MZ797" s="1"/>
      <c r="NA797" s="1"/>
      <c r="NB797" s="1"/>
      <c r="NC797" s="1"/>
      <c r="ND797" s="1"/>
      <c r="NE797" s="1"/>
      <c r="NF797" s="1"/>
      <c r="NG797" s="1"/>
      <c r="NH797" s="1"/>
      <c r="NI797" s="1"/>
      <c r="NJ797" s="1"/>
      <c r="NK797" s="1"/>
      <c r="NL797" s="1"/>
      <c r="NM797" s="1"/>
      <c r="NN797" s="1"/>
      <c r="NO797" s="1"/>
      <c r="NP797" s="1"/>
      <c r="NQ797" s="1"/>
      <c r="NR797" s="1"/>
      <c r="NS797" s="1"/>
      <c r="NT797" s="1"/>
      <c r="NU797" s="1"/>
      <c r="NV797" s="1"/>
      <c r="NW797" s="1"/>
      <c r="NX797" s="1"/>
      <c r="NY797" s="1"/>
      <c r="NZ797" s="1"/>
      <c r="OA797" s="1"/>
      <c r="OB797" s="1"/>
      <c r="OC797" s="1"/>
      <c r="OD797" s="1"/>
      <c r="OE797" s="1"/>
      <c r="OF797" s="1"/>
      <c r="OG797" s="1"/>
      <c r="OH797" s="1"/>
      <c r="OI797" s="1"/>
      <c r="OJ797" s="1"/>
      <c r="OK797" s="1"/>
      <c r="OL797" s="1"/>
      <c r="OM797" s="1"/>
      <c r="ON797" s="1"/>
      <c r="OO797" s="1"/>
      <c r="OP797" s="1"/>
      <c r="OQ797" s="1"/>
      <c r="OR797" s="1"/>
      <c r="OS797" s="1"/>
      <c r="OT797" s="1"/>
      <c r="OU797" s="1"/>
      <c r="OV797" s="1"/>
      <c r="OW797" s="1"/>
      <c r="OX797" s="1"/>
      <c r="OY797" s="1"/>
      <c r="OZ797" s="1"/>
      <c r="PA797" s="1"/>
      <c r="PB797" s="1"/>
      <c r="PC797" s="1"/>
      <c r="PD797" s="1"/>
      <c r="PE797" s="1"/>
      <c r="PF797" s="1"/>
      <c r="PG797" s="1"/>
      <c r="PH797" s="1"/>
      <c r="PI797" s="1"/>
      <c r="PJ797" s="1"/>
      <c r="PK797" s="1"/>
      <c r="PL797" s="1"/>
      <c r="PM797" s="1"/>
      <c r="PN797" s="1"/>
      <c r="PO797" s="1"/>
      <c r="PP797" s="1"/>
      <c r="PQ797" s="1"/>
      <c r="PR797" s="1"/>
      <c r="PS797" s="1"/>
      <c r="PT797" s="1"/>
      <c r="PU797" s="1"/>
      <c r="PV797" s="1"/>
      <c r="PW797" s="1"/>
      <c r="PX797" s="1"/>
      <c r="PY797" s="1"/>
      <c r="PZ797" s="1"/>
    </row>
    <row r="798" spans="2:442" s="38" customFormat="1" ht="64.5" customHeight="1" x14ac:dyDescent="0.3">
      <c r="B798" s="223" t="s">
        <v>825</v>
      </c>
      <c r="C798" s="223" t="s">
        <v>832</v>
      </c>
      <c r="D798" s="272" t="s">
        <v>67</v>
      </c>
      <c r="E798" s="269" t="s">
        <v>68</v>
      </c>
      <c r="F798" s="269" t="s">
        <v>184</v>
      </c>
      <c r="G798" s="269" t="s">
        <v>70</v>
      </c>
      <c r="H798" s="272" t="s">
        <v>71</v>
      </c>
      <c r="I798" s="272" t="s">
        <v>80</v>
      </c>
      <c r="J798" s="11" t="s">
        <v>165</v>
      </c>
      <c r="K798" s="7" t="s">
        <v>166</v>
      </c>
      <c r="L798" s="7" t="s">
        <v>167</v>
      </c>
      <c r="M798" s="88">
        <v>1.1399999999999999</v>
      </c>
      <c r="N798" s="273" t="s">
        <v>160</v>
      </c>
      <c r="O798" s="223" t="s">
        <v>348</v>
      </c>
      <c r="P798" s="223" t="s">
        <v>76</v>
      </c>
      <c r="Q798" s="223" t="s">
        <v>77</v>
      </c>
      <c r="R798" s="223" t="s">
        <v>78</v>
      </c>
      <c r="S798" s="223" t="s">
        <v>161</v>
      </c>
      <c r="T798" s="235">
        <f>+V798+Y798</f>
        <v>84990</v>
      </c>
      <c r="U798" s="235">
        <f>+T798/2</f>
        <v>42495</v>
      </c>
      <c r="V798" s="241">
        <v>72241.5</v>
      </c>
      <c r="W798" s="241" t="s">
        <v>135</v>
      </c>
      <c r="X798" s="241" t="s">
        <v>135</v>
      </c>
      <c r="Y798" s="241">
        <v>12748.499999999998</v>
      </c>
      <c r="Z798" s="229"/>
      <c r="AA798" s="229"/>
      <c r="AB798" s="229">
        <v>15010.000000000002</v>
      </c>
      <c r="AC798" s="229" t="s">
        <v>81</v>
      </c>
      <c r="AD798" s="223" t="s">
        <v>135</v>
      </c>
      <c r="AE798" s="241">
        <f>+V798+Y798</f>
        <v>84990</v>
      </c>
      <c r="AF798" s="223" t="s">
        <v>135</v>
      </c>
      <c r="AG798" s="229" t="s">
        <v>34</v>
      </c>
      <c r="AH798" s="501" t="s">
        <v>411</v>
      </c>
      <c r="AI798" s="501" t="s">
        <v>288</v>
      </c>
      <c r="AJ798" s="223"/>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c r="JT798" s="1"/>
      <c r="JU798" s="1"/>
      <c r="JV798" s="1"/>
      <c r="JW798" s="1"/>
      <c r="JX798" s="1"/>
      <c r="JY798" s="1"/>
      <c r="JZ798" s="1"/>
      <c r="KA798" s="1"/>
      <c r="KB798" s="1"/>
      <c r="KC798" s="1"/>
      <c r="KD798" s="1"/>
      <c r="KE798" s="1"/>
      <c r="KF798" s="1"/>
      <c r="KG798" s="1"/>
      <c r="KH798" s="1"/>
      <c r="KI798" s="1"/>
      <c r="KJ798" s="1"/>
      <c r="KK798" s="1"/>
      <c r="KL798" s="1"/>
      <c r="KM798" s="1"/>
      <c r="KN798" s="1"/>
      <c r="KO798" s="1"/>
      <c r="KP798" s="1"/>
      <c r="KQ798" s="1"/>
      <c r="KR798" s="1"/>
      <c r="KS798" s="1"/>
      <c r="KT798" s="1"/>
      <c r="KU798" s="1"/>
      <c r="KV798" s="1"/>
      <c r="KW798" s="1"/>
      <c r="KX798" s="1"/>
      <c r="KY798" s="1"/>
      <c r="KZ798" s="1"/>
      <c r="LA798" s="1"/>
      <c r="LB798" s="1"/>
      <c r="LC798" s="1"/>
      <c r="LD798" s="1"/>
      <c r="LE798" s="1"/>
      <c r="LF798" s="1"/>
      <c r="LG798" s="1"/>
      <c r="LH798" s="1"/>
      <c r="LI798" s="1"/>
      <c r="LJ798" s="1"/>
      <c r="LK798" s="1"/>
      <c r="LL798" s="1"/>
      <c r="LM798" s="1"/>
      <c r="LN798" s="1"/>
      <c r="LO798" s="1"/>
      <c r="LP798" s="1"/>
      <c r="LQ798" s="1"/>
      <c r="LR798" s="1"/>
      <c r="LS798" s="1"/>
      <c r="LT798" s="1"/>
      <c r="LU798" s="1"/>
      <c r="LV798" s="1"/>
      <c r="LW798" s="1"/>
      <c r="LX798" s="1"/>
      <c r="LY798" s="1"/>
      <c r="LZ798" s="1"/>
      <c r="MA798" s="1"/>
      <c r="MB798" s="1"/>
      <c r="MC798" s="1"/>
      <c r="MD798" s="1"/>
      <c r="ME798" s="1"/>
      <c r="MF798" s="1"/>
      <c r="MG798" s="1"/>
      <c r="MH798" s="1"/>
      <c r="MI798" s="1"/>
      <c r="MJ798" s="1"/>
      <c r="MK798" s="1"/>
      <c r="ML798" s="1"/>
      <c r="MM798" s="1"/>
      <c r="MN798" s="1"/>
      <c r="MO798" s="1"/>
      <c r="MP798" s="1"/>
      <c r="MQ798" s="1"/>
      <c r="MR798" s="1"/>
      <c r="MS798" s="1"/>
      <c r="MT798" s="1"/>
      <c r="MU798" s="1"/>
      <c r="MV798" s="1"/>
      <c r="MW798" s="1"/>
      <c r="MX798" s="1"/>
      <c r="MY798" s="1"/>
      <c r="MZ798" s="1"/>
      <c r="NA798" s="1"/>
      <c r="NB798" s="1"/>
      <c r="NC798" s="1"/>
      <c r="ND798" s="1"/>
      <c r="NE798" s="1"/>
      <c r="NF798" s="1"/>
      <c r="NG798" s="1"/>
      <c r="NH798" s="1"/>
      <c r="NI798" s="1"/>
      <c r="NJ798" s="1"/>
      <c r="NK798" s="1"/>
      <c r="NL798" s="1"/>
      <c r="NM798" s="1"/>
      <c r="NN798" s="1"/>
      <c r="NO798" s="1"/>
      <c r="NP798" s="1"/>
      <c r="NQ798" s="1"/>
      <c r="NR798" s="1"/>
      <c r="NS798" s="1"/>
      <c r="NT798" s="1"/>
      <c r="NU798" s="1"/>
      <c r="NV798" s="1"/>
      <c r="NW798" s="1"/>
      <c r="NX798" s="1"/>
      <c r="NY798" s="1"/>
      <c r="NZ798" s="1"/>
      <c r="OA798" s="1"/>
      <c r="OB798" s="1"/>
      <c r="OC798" s="1"/>
      <c r="OD798" s="1"/>
      <c r="OE798" s="1"/>
      <c r="OF798" s="1"/>
      <c r="OG798" s="1"/>
      <c r="OH798" s="1"/>
      <c r="OI798" s="1"/>
      <c r="OJ798" s="1"/>
      <c r="OK798" s="1"/>
      <c r="OL798" s="1"/>
      <c r="OM798" s="1"/>
      <c r="ON798" s="1"/>
      <c r="OO798" s="1"/>
      <c r="OP798" s="1"/>
      <c r="OQ798" s="1"/>
      <c r="OR798" s="1"/>
      <c r="OS798" s="1"/>
      <c r="OT798" s="1"/>
      <c r="OU798" s="1"/>
      <c r="OV798" s="1"/>
      <c r="OW798" s="1"/>
      <c r="OX798" s="1"/>
      <c r="OY798" s="1"/>
      <c r="OZ798" s="1"/>
      <c r="PA798" s="1"/>
      <c r="PB798" s="1"/>
      <c r="PC798" s="1"/>
      <c r="PD798" s="1"/>
      <c r="PE798" s="1"/>
      <c r="PF798" s="1"/>
      <c r="PG798" s="1"/>
      <c r="PH798" s="1"/>
      <c r="PI798" s="1"/>
      <c r="PJ798" s="1"/>
      <c r="PK798" s="1"/>
      <c r="PL798" s="1"/>
      <c r="PM798" s="1"/>
      <c r="PN798" s="1"/>
      <c r="PO798" s="1"/>
      <c r="PP798" s="1"/>
      <c r="PQ798" s="1"/>
      <c r="PR798" s="1"/>
      <c r="PS798" s="1"/>
      <c r="PT798" s="1"/>
      <c r="PU798" s="1"/>
      <c r="PV798" s="1"/>
      <c r="PW798" s="1"/>
      <c r="PX798" s="1"/>
      <c r="PY798" s="1"/>
      <c r="PZ798" s="1"/>
    </row>
    <row r="799" spans="2:442" s="38" customFormat="1" ht="55.2" x14ac:dyDescent="0.3">
      <c r="B799" s="224"/>
      <c r="C799" s="224"/>
      <c r="D799" s="272"/>
      <c r="E799" s="269"/>
      <c r="F799" s="269"/>
      <c r="G799" s="269"/>
      <c r="H799" s="272"/>
      <c r="I799" s="272"/>
      <c r="J799" s="11" t="s">
        <v>168</v>
      </c>
      <c r="K799" s="7" t="s">
        <v>169</v>
      </c>
      <c r="L799" s="7" t="s">
        <v>106</v>
      </c>
      <c r="M799" s="88">
        <v>2</v>
      </c>
      <c r="N799" s="273"/>
      <c r="O799" s="224"/>
      <c r="P799" s="224"/>
      <c r="Q799" s="224"/>
      <c r="R799" s="224"/>
      <c r="S799" s="224"/>
      <c r="T799" s="236"/>
      <c r="U799" s="236"/>
      <c r="V799" s="242"/>
      <c r="W799" s="242"/>
      <c r="X799" s="242"/>
      <c r="Y799" s="242"/>
      <c r="Z799" s="230"/>
      <c r="AA799" s="230"/>
      <c r="AB799" s="230"/>
      <c r="AC799" s="230"/>
      <c r="AD799" s="224"/>
      <c r="AE799" s="242"/>
      <c r="AF799" s="224"/>
      <c r="AG799" s="230"/>
      <c r="AH799" s="502"/>
      <c r="AI799" s="502"/>
      <c r="AJ799" s="224"/>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c r="JT799" s="1"/>
      <c r="JU799" s="1"/>
      <c r="JV799" s="1"/>
      <c r="JW799" s="1"/>
      <c r="JX799" s="1"/>
      <c r="JY799" s="1"/>
      <c r="JZ799" s="1"/>
      <c r="KA799" s="1"/>
      <c r="KB799" s="1"/>
      <c r="KC799" s="1"/>
      <c r="KD799" s="1"/>
      <c r="KE799" s="1"/>
      <c r="KF799" s="1"/>
      <c r="KG799" s="1"/>
      <c r="KH799" s="1"/>
      <c r="KI799" s="1"/>
      <c r="KJ799" s="1"/>
      <c r="KK799" s="1"/>
      <c r="KL799" s="1"/>
      <c r="KM799" s="1"/>
      <c r="KN799" s="1"/>
      <c r="KO799" s="1"/>
      <c r="KP799" s="1"/>
      <c r="KQ799" s="1"/>
      <c r="KR799" s="1"/>
      <c r="KS799" s="1"/>
      <c r="KT799" s="1"/>
      <c r="KU799" s="1"/>
      <c r="KV799" s="1"/>
      <c r="KW799" s="1"/>
      <c r="KX799" s="1"/>
      <c r="KY799" s="1"/>
      <c r="KZ799" s="1"/>
      <c r="LA799" s="1"/>
      <c r="LB799" s="1"/>
      <c r="LC799" s="1"/>
      <c r="LD799" s="1"/>
      <c r="LE799" s="1"/>
      <c r="LF799" s="1"/>
      <c r="LG799" s="1"/>
      <c r="LH799" s="1"/>
      <c r="LI799" s="1"/>
      <c r="LJ799" s="1"/>
      <c r="LK799" s="1"/>
      <c r="LL799" s="1"/>
      <c r="LM799" s="1"/>
      <c r="LN799" s="1"/>
      <c r="LO799" s="1"/>
      <c r="LP799" s="1"/>
      <c r="LQ799" s="1"/>
      <c r="LR799" s="1"/>
      <c r="LS799" s="1"/>
      <c r="LT799" s="1"/>
      <c r="LU799" s="1"/>
      <c r="LV799" s="1"/>
      <c r="LW799" s="1"/>
      <c r="LX799" s="1"/>
      <c r="LY799" s="1"/>
      <c r="LZ799" s="1"/>
      <c r="MA799" s="1"/>
      <c r="MB799" s="1"/>
      <c r="MC799" s="1"/>
      <c r="MD799" s="1"/>
      <c r="ME799" s="1"/>
      <c r="MF799" s="1"/>
      <c r="MG799" s="1"/>
      <c r="MH799" s="1"/>
      <c r="MI799" s="1"/>
      <c r="MJ799" s="1"/>
      <c r="MK799" s="1"/>
      <c r="ML799" s="1"/>
      <c r="MM799" s="1"/>
      <c r="MN799" s="1"/>
      <c r="MO799" s="1"/>
      <c r="MP799" s="1"/>
      <c r="MQ799" s="1"/>
      <c r="MR799" s="1"/>
      <c r="MS799" s="1"/>
      <c r="MT799" s="1"/>
      <c r="MU799" s="1"/>
      <c r="MV799" s="1"/>
      <c r="MW799" s="1"/>
      <c r="MX799" s="1"/>
      <c r="MY799" s="1"/>
      <c r="MZ799" s="1"/>
      <c r="NA799" s="1"/>
      <c r="NB799" s="1"/>
      <c r="NC799" s="1"/>
      <c r="ND799" s="1"/>
      <c r="NE799" s="1"/>
      <c r="NF799" s="1"/>
      <c r="NG799" s="1"/>
      <c r="NH799" s="1"/>
      <c r="NI799" s="1"/>
      <c r="NJ799" s="1"/>
      <c r="NK799" s="1"/>
      <c r="NL799" s="1"/>
      <c r="NM799" s="1"/>
      <c r="NN799" s="1"/>
      <c r="NO799" s="1"/>
      <c r="NP799" s="1"/>
      <c r="NQ799" s="1"/>
      <c r="NR799" s="1"/>
      <c r="NS799" s="1"/>
      <c r="NT799" s="1"/>
      <c r="NU799" s="1"/>
      <c r="NV799" s="1"/>
      <c r="NW799" s="1"/>
      <c r="NX799" s="1"/>
      <c r="NY799" s="1"/>
      <c r="NZ799" s="1"/>
      <c r="OA799" s="1"/>
      <c r="OB799" s="1"/>
      <c r="OC799" s="1"/>
      <c r="OD799" s="1"/>
      <c r="OE799" s="1"/>
      <c r="OF799" s="1"/>
      <c r="OG799" s="1"/>
      <c r="OH799" s="1"/>
      <c r="OI799" s="1"/>
      <c r="OJ799" s="1"/>
      <c r="OK799" s="1"/>
      <c r="OL799" s="1"/>
      <c r="OM799" s="1"/>
      <c r="ON799" s="1"/>
      <c r="OO799" s="1"/>
      <c r="OP799" s="1"/>
      <c r="OQ799" s="1"/>
      <c r="OR799" s="1"/>
      <c r="OS799" s="1"/>
      <c r="OT799" s="1"/>
      <c r="OU799" s="1"/>
      <c r="OV799" s="1"/>
      <c r="OW799" s="1"/>
      <c r="OX799" s="1"/>
      <c r="OY799" s="1"/>
      <c r="OZ799" s="1"/>
      <c r="PA799" s="1"/>
      <c r="PB799" s="1"/>
      <c r="PC799" s="1"/>
      <c r="PD799" s="1"/>
      <c r="PE799" s="1"/>
      <c r="PF799" s="1"/>
      <c r="PG799" s="1"/>
      <c r="PH799" s="1"/>
      <c r="PI799" s="1"/>
      <c r="PJ799" s="1"/>
      <c r="PK799" s="1"/>
      <c r="PL799" s="1"/>
      <c r="PM799" s="1"/>
      <c r="PN799" s="1"/>
      <c r="PO799" s="1"/>
      <c r="PP799" s="1"/>
      <c r="PQ799" s="1"/>
      <c r="PR799" s="1"/>
      <c r="PS799" s="1"/>
      <c r="PT799" s="1"/>
      <c r="PU799" s="1"/>
      <c r="PV799" s="1"/>
      <c r="PW799" s="1"/>
      <c r="PX799" s="1"/>
      <c r="PY799" s="1"/>
      <c r="PZ799" s="1"/>
    </row>
    <row r="800" spans="2:442" s="38" customFormat="1" ht="64.5" customHeight="1" x14ac:dyDescent="0.3">
      <c r="B800" s="224"/>
      <c r="C800" s="224"/>
      <c r="D800" s="272"/>
      <c r="E800" s="269"/>
      <c r="F800" s="269"/>
      <c r="G800" s="269"/>
      <c r="H800" s="272"/>
      <c r="I800" s="272"/>
      <c r="J800" s="11" t="s">
        <v>264</v>
      </c>
      <c r="K800" s="7" t="s">
        <v>170</v>
      </c>
      <c r="L800" s="7" t="s">
        <v>171</v>
      </c>
      <c r="M800" s="88">
        <v>2</v>
      </c>
      <c r="N800" s="273"/>
      <c r="O800" s="224"/>
      <c r="P800" s="224"/>
      <c r="Q800" s="224"/>
      <c r="R800" s="224"/>
      <c r="S800" s="224"/>
      <c r="T800" s="236"/>
      <c r="U800" s="236"/>
      <c r="V800" s="242"/>
      <c r="W800" s="242"/>
      <c r="X800" s="242"/>
      <c r="Y800" s="242"/>
      <c r="Z800" s="230"/>
      <c r="AA800" s="230"/>
      <c r="AB800" s="230"/>
      <c r="AC800" s="230"/>
      <c r="AD800" s="224"/>
      <c r="AE800" s="242"/>
      <c r="AF800" s="224"/>
      <c r="AG800" s="230"/>
      <c r="AH800" s="502"/>
      <c r="AI800" s="502"/>
      <c r="AJ800" s="224"/>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c r="JT800" s="1"/>
      <c r="JU800" s="1"/>
      <c r="JV800" s="1"/>
      <c r="JW800" s="1"/>
      <c r="JX800" s="1"/>
      <c r="JY800" s="1"/>
      <c r="JZ800" s="1"/>
      <c r="KA800" s="1"/>
      <c r="KB800" s="1"/>
      <c r="KC800" s="1"/>
      <c r="KD800" s="1"/>
      <c r="KE800" s="1"/>
      <c r="KF800" s="1"/>
      <c r="KG800" s="1"/>
      <c r="KH800" s="1"/>
      <c r="KI800" s="1"/>
      <c r="KJ800" s="1"/>
      <c r="KK800" s="1"/>
      <c r="KL800" s="1"/>
      <c r="KM800" s="1"/>
      <c r="KN800" s="1"/>
      <c r="KO800" s="1"/>
      <c r="KP800" s="1"/>
      <c r="KQ800" s="1"/>
      <c r="KR800" s="1"/>
      <c r="KS800" s="1"/>
      <c r="KT800" s="1"/>
      <c r="KU800" s="1"/>
      <c r="KV800" s="1"/>
      <c r="KW800" s="1"/>
      <c r="KX800" s="1"/>
      <c r="KY800" s="1"/>
      <c r="KZ800" s="1"/>
      <c r="LA800" s="1"/>
      <c r="LB800" s="1"/>
      <c r="LC800" s="1"/>
      <c r="LD800" s="1"/>
      <c r="LE800" s="1"/>
      <c r="LF800" s="1"/>
      <c r="LG800" s="1"/>
      <c r="LH800" s="1"/>
      <c r="LI800" s="1"/>
      <c r="LJ800" s="1"/>
      <c r="LK800" s="1"/>
      <c r="LL800" s="1"/>
      <c r="LM800" s="1"/>
      <c r="LN800" s="1"/>
      <c r="LO800" s="1"/>
      <c r="LP800" s="1"/>
      <c r="LQ800" s="1"/>
      <c r="LR800" s="1"/>
      <c r="LS800" s="1"/>
      <c r="LT800" s="1"/>
      <c r="LU800" s="1"/>
      <c r="LV800" s="1"/>
      <c r="LW800" s="1"/>
      <c r="LX800" s="1"/>
      <c r="LY800" s="1"/>
      <c r="LZ800" s="1"/>
      <c r="MA800" s="1"/>
      <c r="MB800" s="1"/>
      <c r="MC800" s="1"/>
      <c r="MD800" s="1"/>
      <c r="ME800" s="1"/>
      <c r="MF800" s="1"/>
      <c r="MG800" s="1"/>
      <c r="MH800" s="1"/>
      <c r="MI800" s="1"/>
      <c r="MJ800" s="1"/>
      <c r="MK800" s="1"/>
      <c r="ML800" s="1"/>
      <c r="MM800" s="1"/>
      <c r="MN800" s="1"/>
      <c r="MO800" s="1"/>
      <c r="MP800" s="1"/>
      <c r="MQ800" s="1"/>
      <c r="MR800" s="1"/>
      <c r="MS800" s="1"/>
      <c r="MT800" s="1"/>
      <c r="MU800" s="1"/>
      <c r="MV800" s="1"/>
      <c r="MW800" s="1"/>
      <c r="MX800" s="1"/>
      <c r="MY800" s="1"/>
      <c r="MZ800" s="1"/>
      <c r="NA800" s="1"/>
      <c r="NB800" s="1"/>
      <c r="NC800" s="1"/>
      <c r="ND800" s="1"/>
      <c r="NE800" s="1"/>
      <c r="NF800" s="1"/>
      <c r="NG800" s="1"/>
      <c r="NH800" s="1"/>
      <c r="NI800" s="1"/>
      <c r="NJ800" s="1"/>
      <c r="NK800" s="1"/>
      <c r="NL800" s="1"/>
      <c r="NM800" s="1"/>
      <c r="NN800" s="1"/>
      <c r="NO800" s="1"/>
      <c r="NP800" s="1"/>
      <c r="NQ800" s="1"/>
      <c r="NR800" s="1"/>
      <c r="NS800" s="1"/>
      <c r="NT800" s="1"/>
      <c r="NU800" s="1"/>
      <c r="NV800" s="1"/>
      <c r="NW800" s="1"/>
      <c r="NX800" s="1"/>
      <c r="NY800" s="1"/>
      <c r="NZ800" s="1"/>
      <c r="OA800" s="1"/>
      <c r="OB800" s="1"/>
      <c r="OC800" s="1"/>
      <c r="OD800" s="1"/>
      <c r="OE800" s="1"/>
      <c r="OF800" s="1"/>
      <c r="OG800" s="1"/>
      <c r="OH800" s="1"/>
      <c r="OI800" s="1"/>
      <c r="OJ800" s="1"/>
      <c r="OK800" s="1"/>
      <c r="OL800" s="1"/>
      <c r="OM800" s="1"/>
      <c r="ON800" s="1"/>
      <c r="OO800" s="1"/>
      <c r="OP800" s="1"/>
      <c r="OQ800" s="1"/>
      <c r="OR800" s="1"/>
      <c r="OS800" s="1"/>
      <c r="OT800" s="1"/>
      <c r="OU800" s="1"/>
      <c r="OV800" s="1"/>
      <c r="OW800" s="1"/>
      <c r="OX800" s="1"/>
      <c r="OY800" s="1"/>
      <c r="OZ800" s="1"/>
      <c r="PA800" s="1"/>
      <c r="PB800" s="1"/>
      <c r="PC800" s="1"/>
      <c r="PD800" s="1"/>
      <c r="PE800" s="1"/>
      <c r="PF800" s="1"/>
      <c r="PG800" s="1"/>
      <c r="PH800" s="1"/>
      <c r="PI800" s="1"/>
      <c r="PJ800" s="1"/>
      <c r="PK800" s="1"/>
      <c r="PL800" s="1"/>
      <c r="PM800" s="1"/>
      <c r="PN800" s="1"/>
      <c r="PO800" s="1"/>
      <c r="PP800" s="1"/>
      <c r="PQ800" s="1"/>
      <c r="PR800" s="1"/>
      <c r="PS800" s="1"/>
      <c r="PT800" s="1"/>
      <c r="PU800" s="1"/>
      <c r="PV800" s="1"/>
      <c r="PW800" s="1"/>
      <c r="PX800" s="1"/>
      <c r="PY800" s="1"/>
      <c r="PZ800" s="1"/>
    </row>
    <row r="801" spans="1:442" s="38" customFormat="1" ht="64.5" customHeight="1" x14ac:dyDescent="0.3">
      <c r="B801" s="225"/>
      <c r="C801" s="225"/>
      <c r="D801" s="272"/>
      <c r="E801" s="269"/>
      <c r="F801" s="269"/>
      <c r="G801" s="269"/>
      <c r="H801" s="272"/>
      <c r="I801" s="272"/>
      <c r="J801" s="11" t="s">
        <v>172</v>
      </c>
      <c r="K801" s="7" t="s">
        <v>173</v>
      </c>
      <c r="L801" s="7" t="s">
        <v>171</v>
      </c>
      <c r="M801" s="7">
        <v>2</v>
      </c>
      <c r="N801" s="273"/>
      <c r="O801" s="225"/>
      <c r="P801" s="225"/>
      <c r="Q801" s="225"/>
      <c r="R801" s="225"/>
      <c r="S801" s="225"/>
      <c r="T801" s="237"/>
      <c r="U801" s="237"/>
      <c r="V801" s="243"/>
      <c r="W801" s="243"/>
      <c r="X801" s="243"/>
      <c r="Y801" s="243"/>
      <c r="Z801" s="231"/>
      <c r="AA801" s="231"/>
      <c r="AB801" s="231"/>
      <c r="AC801" s="231"/>
      <c r="AD801" s="225"/>
      <c r="AE801" s="243"/>
      <c r="AF801" s="225"/>
      <c r="AG801" s="231"/>
      <c r="AH801" s="503"/>
      <c r="AI801" s="503"/>
      <c r="AJ801" s="225"/>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c r="JT801" s="1"/>
      <c r="JU801" s="1"/>
      <c r="JV801" s="1"/>
      <c r="JW801" s="1"/>
      <c r="JX801" s="1"/>
      <c r="JY801" s="1"/>
      <c r="JZ801" s="1"/>
      <c r="KA801" s="1"/>
      <c r="KB801" s="1"/>
      <c r="KC801" s="1"/>
      <c r="KD801" s="1"/>
      <c r="KE801" s="1"/>
      <c r="KF801" s="1"/>
      <c r="KG801" s="1"/>
      <c r="KH801" s="1"/>
      <c r="KI801" s="1"/>
      <c r="KJ801" s="1"/>
      <c r="KK801" s="1"/>
      <c r="KL801" s="1"/>
      <c r="KM801" s="1"/>
      <c r="KN801" s="1"/>
      <c r="KO801" s="1"/>
      <c r="KP801" s="1"/>
      <c r="KQ801" s="1"/>
      <c r="KR801" s="1"/>
      <c r="KS801" s="1"/>
      <c r="KT801" s="1"/>
      <c r="KU801" s="1"/>
      <c r="KV801" s="1"/>
      <c r="KW801" s="1"/>
      <c r="KX801" s="1"/>
      <c r="KY801" s="1"/>
      <c r="KZ801" s="1"/>
      <c r="LA801" s="1"/>
      <c r="LB801" s="1"/>
      <c r="LC801" s="1"/>
      <c r="LD801" s="1"/>
      <c r="LE801" s="1"/>
      <c r="LF801" s="1"/>
      <c r="LG801" s="1"/>
      <c r="LH801" s="1"/>
      <c r="LI801" s="1"/>
      <c r="LJ801" s="1"/>
      <c r="LK801" s="1"/>
      <c r="LL801" s="1"/>
      <c r="LM801" s="1"/>
      <c r="LN801" s="1"/>
      <c r="LO801" s="1"/>
      <c r="LP801" s="1"/>
      <c r="LQ801" s="1"/>
      <c r="LR801" s="1"/>
      <c r="LS801" s="1"/>
      <c r="LT801" s="1"/>
      <c r="LU801" s="1"/>
      <c r="LV801" s="1"/>
      <c r="LW801" s="1"/>
      <c r="LX801" s="1"/>
      <c r="LY801" s="1"/>
      <c r="LZ801" s="1"/>
      <c r="MA801" s="1"/>
      <c r="MB801" s="1"/>
      <c r="MC801" s="1"/>
      <c r="MD801" s="1"/>
      <c r="ME801" s="1"/>
      <c r="MF801" s="1"/>
      <c r="MG801" s="1"/>
      <c r="MH801" s="1"/>
      <c r="MI801" s="1"/>
      <c r="MJ801" s="1"/>
      <c r="MK801" s="1"/>
      <c r="ML801" s="1"/>
      <c r="MM801" s="1"/>
      <c r="MN801" s="1"/>
      <c r="MO801" s="1"/>
      <c r="MP801" s="1"/>
      <c r="MQ801" s="1"/>
      <c r="MR801" s="1"/>
      <c r="MS801" s="1"/>
      <c r="MT801" s="1"/>
      <c r="MU801" s="1"/>
      <c r="MV801" s="1"/>
      <c r="MW801" s="1"/>
      <c r="MX801" s="1"/>
      <c r="MY801" s="1"/>
      <c r="MZ801" s="1"/>
      <c r="NA801" s="1"/>
      <c r="NB801" s="1"/>
      <c r="NC801" s="1"/>
      <c r="ND801" s="1"/>
      <c r="NE801" s="1"/>
      <c r="NF801" s="1"/>
      <c r="NG801" s="1"/>
      <c r="NH801" s="1"/>
      <c r="NI801" s="1"/>
      <c r="NJ801" s="1"/>
      <c r="NK801" s="1"/>
      <c r="NL801" s="1"/>
      <c r="NM801" s="1"/>
      <c r="NN801" s="1"/>
      <c r="NO801" s="1"/>
      <c r="NP801" s="1"/>
      <c r="NQ801" s="1"/>
      <c r="NR801" s="1"/>
      <c r="NS801" s="1"/>
      <c r="NT801" s="1"/>
      <c r="NU801" s="1"/>
      <c r="NV801" s="1"/>
      <c r="NW801" s="1"/>
      <c r="NX801" s="1"/>
      <c r="NY801" s="1"/>
      <c r="NZ801" s="1"/>
      <c r="OA801" s="1"/>
      <c r="OB801" s="1"/>
      <c r="OC801" s="1"/>
      <c r="OD801" s="1"/>
      <c r="OE801" s="1"/>
      <c r="OF801" s="1"/>
      <c r="OG801" s="1"/>
      <c r="OH801" s="1"/>
      <c r="OI801" s="1"/>
      <c r="OJ801" s="1"/>
      <c r="OK801" s="1"/>
      <c r="OL801" s="1"/>
      <c r="OM801" s="1"/>
      <c r="ON801" s="1"/>
      <c r="OO801" s="1"/>
      <c r="OP801" s="1"/>
      <c r="OQ801" s="1"/>
      <c r="OR801" s="1"/>
      <c r="OS801" s="1"/>
      <c r="OT801" s="1"/>
      <c r="OU801" s="1"/>
      <c r="OV801" s="1"/>
      <c r="OW801" s="1"/>
      <c r="OX801" s="1"/>
      <c r="OY801" s="1"/>
      <c r="OZ801" s="1"/>
      <c r="PA801" s="1"/>
      <c r="PB801" s="1"/>
      <c r="PC801" s="1"/>
      <c r="PD801" s="1"/>
      <c r="PE801" s="1"/>
      <c r="PF801" s="1"/>
      <c r="PG801" s="1"/>
      <c r="PH801" s="1"/>
      <c r="PI801" s="1"/>
      <c r="PJ801" s="1"/>
      <c r="PK801" s="1"/>
      <c r="PL801" s="1"/>
      <c r="PM801" s="1"/>
      <c r="PN801" s="1"/>
      <c r="PO801" s="1"/>
      <c r="PP801" s="1"/>
      <c r="PQ801" s="1"/>
      <c r="PR801" s="1"/>
      <c r="PS801" s="1"/>
      <c r="PT801" s="1"/>
      <c r="PU801" s="1"/>
      <c r="PV801" s="1"/>
      <c r="PW801" s="1"/>
      <c r="PX801" s="1"/>
      <c r="PY801" s="1"/>
      <c r="PZ801" s="1"/>
    </row>
    <row r="802" spans="1:442" s="100" customFormat="1" ht="96.6" x14ac:dyDescent="0.3">
      <c r="A802" s="38"/>
      <c r="B802" s="272" t="s">
        <v>625</v>
      </c>
      <c r="C802" s="272" t="s">
        <v>626</v>
      </c>
      <c r="D802" s="272" t="s">
        <v>158</v>
      </c>
      <c r="E802" s="269" t="s">
        <v>68</v>
      </c>
      <c r="F802" s="269" t="s">
        <v>186</v>
      </c>
      <c r="G802" s="269" t="s">
        <v>202</v>
      </c>
      <c r="H802" s="272" t="s">
        <v>71</v>
      </c>
      <c r="I802" s="272" t="s">
        <v>80</v>
      </c>
      <c r="J802" s="11" t="s">
        <v>263</v>
      </c>
      <c r="K802" s="7" t="s">
        <v>159</v>
      </c>
      <c r="L802" s="7" t="s">
        <v>116</v>
      </c>
      <c r="M802" s="22">
        <v>40</v>
      </c>
      <c r="N802" s="273" t="s">
        <v>160</v>
      </c>
      <c r="O802" s="272" t="s">
        <v>630</v>
      </c>
      <c r="P802" s="272" t="s">
        <v>76</v>
      </c>
      <c r="Q802" s="272" t="s">
        <v>77</v>
      </c>
      <c r="R802" s="297" t="s">
        <v>78</v>
      </c>
      <c r="S802" s="297" t="s">
        <v>161</v>
      </c>
      <c r="T802" s="283">
        <f>V802+Y802</f>
        <v>95268.53</v>
      </c>
      <c r="U802" s="283" t="s">
        <v>80</v>
      </c>
      <c r="V802" s="281">
        <v>80978.25</v>
      </c>
      <c r="W802" s="281" t="s">
        <v>135</v>
      </c>
      <c r="X802" s="281" t="s">
        <v>80</v>
      </c>
      <c r="Y802" s="281">
        <v>14290.28</v>
      </c>
      <c r="Z802" s="281" t="s">
        <v>135</v>
      </c>
      <c r="AA802" s="281" t="s">
        <v>80</v>
      </c>
      <c r="AB802" s="281">
        <v>31655.040000000001</v>
      </c>
      <c r="AC802" s="273" t="s">
        <v>204</v>
      </c>
      <c r="AD802" s="296" t="s">
        <v>80</v>
      </c>
      <c r="AE802" s="296">
        <f>V802+Y802</f>
        <v>95268.53</v>
      </c>
      <c r="AF802" s="272" t="s">
        <v>80</v>
      </c>
      <c r="AG802" s="273" t="s">
        <v>34</v>
      </c>
      <c r="AH802" s="231" t="s">
        <v>229</v>
      </c>
      <c r="AI802" s="231" t="s">
        <v>212</v>
      </c>
      <c r="AJ802" s="272"/>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c r="JT802" s="1"/>
      <c r="JU802" s="1"/>
      <c r="JV802" s="1"/>
      <c r="JW802" s="1"/>
      <c r="JX802" s="1"/>
      <c r="JY802" s="1"/>
      <c r="JZ802" s="1"/>
      <c r="KA802" s="1"/>
      <c r="KB802" s="1"/>
      <c r="KC802" s="1"/>
      <c r="KD802" s="1"/>
      <c r="KE802" s="1"/>
      <c r="KF802" s="1"/>
      <c r="KG802" s="1"/>
      <c r="KH802" s="1"/>
      <c r="KI802" s="1"/>
      <c r="KJ802" s="1"/>
      <c r="KK802" s="1"/>
      <c r="KL802" s="1"/>
      <c r="KM802" s="1"/>
      <c r="KN802" s="1"/>
      <c r="KO802" s="1"/>
      <c r="KP802" s="1"/>
      <c r="KQ802" s="1"/>
      <c r="KR802" s="1"/>
      <c r="KS802" s="1"/>
      <c r="KT802" s="1"/>
      <c r="KU802" s="1"/>
      <c r="KV802" s="1"/>
      <c r="KW802" s="1"/>
      <c r="KX802" s="1"/>
      <c r="KY802" s="1"/>
      <c r="KZ802" s="1"/>
      <c r="LA802" s="1"/>
      <c r="LB802" s="1"/>
      <c r="LC802" s="1"/>
      <c r="LD802" s="1"/>
      <c r="LE802" s="1"/>
      <c r="LF802" s="1"/>
      <c r="LG802" s="1"/>
      <c r="LH802" s="1"/>
      <c r="LI802" s="1"/>
      <c r="LJ802" s="1"/>
      <c r="LK802" s="1"/>
      <c r="LL802" s="1"/>
      <c r="LM802" s="1"/>
      <c r="LN802" s="1"/>
      <c r="LO802" s="1"/>
      <c r="LP802" s="1"/>
      <c r="LQ802" s="1"/>
      <c r="LR802" s="1"/>
      <c r="LS802" s="1"/>
      <c r="LT802" s="1"/>
      <c r="LU802" s="1"/>
      <c r="LV802" s="1"/>
      <c r="LW802" s="1"/>
      <c r="LX802" s="1"/>
      <c r="LY802" s="1"/>
      <c r="LZ802" s="1"/>
      <c r="MA802" s="1"/>
      <c r="MB802" s="1"/>
      <c r="MC802" s="1"/>
      <c r="MD802" s="1"/>
      <c r="ME802" s="1"/>
      <c r="MF802" s="1"/>
      <c r="MG802" s="1"/>
      <c r="MH802" s="1"/>
      <c r="MI802" s="1"/>
      <c r="MJ802" s="1"/>
      <c r="MK802" s="1"/>
      <c r="ML802" s="1"/>
      <c r="MM802" s="1"/>
      <c r="MN802" s="1"/>
      <c r="MO802" s="1"/>
      <c r="MP802" s="1"/>
      <c r="MQ802" s="1"/>
      <c r="MR802" s="1"/>
      <c r="MS802" s="1"/>
      <c r="MT802" s="1"/>
      <c r="MU802" s="1"/>
      <c r="MV802" s="1"/>
      <c r="MW802" s="1"/>
      <c r="MX802" s="1"/>
      <c r="MY802" s="1"/>
      <c r="MZ802" s="1"/>
      <c r="NA802" s="1"/>
      <c r="NB802" s="1"/>
      <c r="NC802" s="1"/>
      <c r="ND802" s="1"/>
      <c r="NE802" s="1"/>
      <c r="NF802" s="1"/>
      <c r="NG802" s="1"/>
      <c r="NH802" s="1"/>
      <c r="NI802" s="1"/>
      <c r="NJ802" s="1"/>
      <c r="NK802" s="1"/>
      <c r="NL802" s="1"/>
      <c r="NM802" s="1"/>
      <c r="NN802" s="1"/>
      <c r="NO802" s="1"/>
      <c r="NP802" s="1"/>
      <c r="NQ802" s="1"/>
      <c r="NR802" s="1"/>
      <c r="NS802" s="1"/>
      <c r="NT802" s="1"/>
      <c r="NU802" s="1"/>
      <c r="NV802" s="1"/>
      <c r="NW802" s="1"/>
      <c r="NX802" s="1"/>
      <c r="NY802" s="1"/>
      <c r="NZ802" s="1"/>
      <c r="OA802" s="1"/>
      <c r="OB802" s="1"/>
      <c r="OC802" s="1"/>
      <c r="OD802" s="1"/>
      <c r="OE802" s="1"/>
      <c r="OF802" s="1"/>
      <c r="OG802" s="1"/>
      <c r="OH802" s="1"/>
      <c r="OI802" s="1"/>
      <c r="OJ802" s="1"/>
      <c r="OK802" s="1"/>
      <c r="OL802" s="1"/>
      <c r="OM802" s="1"/>
      <c r="ON802" s="1"/>
      <c r="OO802" s="1"/>
      <c r="OP802" s="1"/>
      <c r="OQ802" s="1"/>
      <c r="OR802" s="1"/>
      <c r="OS802" s="1"/>
      <c r="OT802" s="1"/>
      <c r="OU802" s="1"/>
      <c r="OV802" s="1"/>
      <c r="OW802" s="1"/>
      <c r="OX802" s="1"/>
      <c r="OY802" s="1"/>
      <c r="OZ802" s="1"/>
      <c r="PA802" s="1"/>
      <c r="PB802" s="1"/>
      <c r="PC802" s="1"/>
      <c r="PD802" s="1"/>
      <c r="PE802" s="1"/>
      <c r="PF802" s="1"/>
      <c r="PG802" s="1"/>
      <c r="PH802" s="1"/>
      <c r="PI802" s="1"/>
      <c r="PJ802" s="1"/>
      <c r="PK802" s="1"/>
      <c r="PL802" s="1"/>
      <c r="PM802" s="1"/>
      <c r="PN802" s="1"/>
      <c r="PO802" s="1"/>
      <c r="PP802" s="1"/>
      <c r="PQ802" s="1"/>
      <c r="PR802" s="1"/>
      <c r="PS802" s="1"/>
      <c r="PT802" s="1"/>
      <c r="PU802" s="1"/>
      <c r="PV802" s="1"/>
      <c r="PW802" s="1"/>
      <c r="PX802" s="1"/>
      <c r="PY802" s="1"/>
      <c r="PZ802" s="1"/>
    </row>
    <row r="803" spans="1:442" s="100" customFormat="1" ht="56.7" customHeight="1" x14ac:dyDescent="0.3">
      <c r="A803" s="38"/>
      <c r="B803" s="272"/>
      <c r="C803" s="272"/>
      <c r="D803" s="272"/>
      <c r="E803" s="269"/>
      <c r="F803" s="269"/>
      <c r="G803" s="269"/>
      <c r="H803" s="272"/>
      <c r="I803" s="272"/>
      <c r="J803" s="11" t="s">
        <v>163</v>
      </c>
      <c r="K803" s="7" t="s">
        <v>164</v>
      </c>
      <c r="L803" s="7" t="s">
        <v>106</v>
      </c>
      <c r="M803" s="7">
        <v>5</v>
      </c>
      <c r="N803" s="273"/>
      <c r="O803" s="272"/>
      <c r="P803" s="272"/>
      <c r="Q803" s="272"/>
      <c r="R803" s="297"/>
      <c r="S803" s="297"/>
      <c r="T803" s="283"/>
      <c r="U803" s="283"/>
      <c r="V803" s="281"/>
      <c r="W803" s="281"/>
      <c r="X803" s="281"/>
      <c r="Y803" s="281"/>
      <c r="Z803" s="281"/>
      <c r="AA803" s="281"/>
      <c r="AB803" s="281"/>
      <c r="AC803" s="273"/>
      <c r="AD803" s="296"/>
      <c r="AE803" s="296"/>
      <c r="AF803" s="272"/>
      <c r="AG803" s="273"/>
      <c r="AH803" s="273"/>
      <c r="AI803" s="273"/>
      <c r="AJ803" s="272"/>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c r="JT803" s="1"/>
      <c r="JU803" s="1"/>
      <c r="JV803" s="1"/>
      <c r="JW803" s="1"/>
      <c r="JX803" s="1"/>
      <c r="JY803" s="1"/>
      <c r="JZ803" s="1"/>
      <c r="KA803" s="1"/>
      <c r="KB803" s="1"/>
      <c r="KC803" s="1"/>
      <c r="KD803" s="1"/>
      <c r="KE803" s="1"/>
      <c r="KF803" s="1"/>
      <c r="KG803" s="1"/>
      <c r="KH803" s="1"/>
      <c r="KI803" s="1"/>
      <c r="KJ803" s="1"/>
      <c r="KK803" s="1"/>
      <c r="KL803" s="1"/>
      <c r="KM803" s="1"/>
      <c r="KN803" s="1"/>
      <c r="KO803" s="1"/>
      <c r="KP803" s="1"/>
      <c r="KQ803" s="1"/>
      <c r="KR803" s="1"/>
      <c r="KS803" s="1"/>
      <c r="KT803" s="1"/>
      <c r="KU803" s="1"/>
      <c r="KV803" s="1"/>
      <c r="KW803" s="1"/>
      <c r="KX803" s="1"/>
      <c r="KY803" s="1"/>
      <c r="KZ803" s="1"/>
      <c r="LA803" s="1"/>
      <c r="LB803" s="1"/>
      <c r="LC803" s="1"/>
      <c r="LD803" s="1"/>
      <c r="LE803" s="1"/>
      <c r="LF803" s="1"/>
      <c r="LG803" s="1"/>
      <c r="LH803" s="1"/>
      <c r="LI803" s="1"/>
      <c r="LJ803" s="1"/>
      <c r="LK803" s="1"/>
      <c r="LL803" s="1"/>
      <c r="LM803" s="1"/>
      <c r="LN803" s="1"/>
      <c r="LO803" s="1"/>
      <c r="LP803" s="1"/>
      <c r="LQ803" s="1"/>
      <c r="LR803" s="1"/>
      <c r="LS803" s="1"/>
      <c r="LT803" s="1"/>
      <c r="LU803" s="1"/>
      <c r="LV803" s="1"/>
      <c r="LW803" s="1"/>
      <c r="LX803" s="1"/>
      <c r="LY803" s="1"/>
      <c r="LZ803" s="1"/>
      <c r="MA803" s="1"/>
      <c r="MB803" s="1"/>
      <c r="MC803" s="1"/>
      <c r="MD803" s="1"/>
      <c r="ME803" s="1"/>
      <c r="MF803" s="1"/>
      <c r="MG803" s="1"/>
      <c r="MH803" s="1"/>
      <c r="MI803" s="1"/>
      <c r="MJ803" s="1"/>
      <c r="MK803" s="1"/>
      <c r="ML803" s="1"/>
      <c r="MM803" s="1"/>
      <c r="MN803" s="1"/>
      <c r="MO803" s="1"/>
      <c r="MP803" s="1"/>
      <c r="MQ803" s="1"/>
      <c r="MR803" s="1"/>
      <c r="MS803" s="1"/>
      <c r="MT803" s="1"/>
      <c r="MU803" s="1"/>
      <c r="MV803" s="1"/>
      <c r="MW803" s="1"/>
      <c r="MX803" s="1"/>
      <c r="MY803" s="1"/>
      <c r="MZ803" s="1"/>
      <c r="NA803" s="1"/>
      <c r="NB803" s="1"/>
      <c r="NC803" s="1"/>
      <c r="ND803" s="1"/>
      <c r="NE803" s="1"/>
      <c r="NF803" s="1"/>
      <c r="NG803" s="1"/>
      <c r="NH803" s="1"/>
      <c r="NI803" s="1"/>
      <c r="NJ803" s="1"/>
      <c r="NK803" s="1"/>
      <c r="NL803" s="1"/>
      <c r="NM803" s="1"/>
      <c r="NN803" s="1"/>
      <c r="NO803" s="1"/>
      <c r="NP803" s="1"/>
      <c r="NQ803" s="1"/>
      <c r="NR803" s="1"/>
      <c r="NS803" s="1"/>
      <c r="NT803" s="1"/>
      <c r="NU803" s="1"/>
      <c r="NV803" s="1"/>
      <c r="NW803" s="1"/>
      <c r="NX803" s="1"/>
      <c r="NY803" s="1"/>
      <c r="NZ803" s="1"/>
      <c r="OA803" s="1"/>
      <c r="OB803" s="1"/>
      <c r="OC803" s="1"/>
      <c r="OD803" s="1"/>
      <c r="OE803" s="1"/>
      <c r="OF803" s="1"/>
      <c r="OG803" s="1"/>
      <c r="OH803" s="1"/>
      <c r="OI803" s="1"/>
      <c r="OJ803" s="1"/>
      <c r="OK803" s="1"/>
      <c r="OL803" s="1"/>
      <c r="OM803" s="1"/>
      <c r="ON803" s="1"/>
      <c r="OO803" s="1"/>
      <c r="OP803" s="1"/>
      <c r="OQ803" s="1"/>
      <c r="OR803" s="1"/>
      <c r="OS803" s="1"/>
      <c r="OT803" s="1"/>
      <c r="OU803" s="1"/>
      <c r="OV803" s="1"/>
      <c r="OW803" s="1"/>
      <c r="OX803" s="1"/>
      <c r="OY803" s="1"/>
      <c r="OZ803" s="1"/>
      <c r="PA803" s="1"/>
      <c r="PB803" s="1"/>
      <c r="PC803" s="1"/>
      <c r="PD803" s="1"/>
      <c r="PE803" s="1"/>
      <c r="PF803" s="1"/>
      <c r="PG803" s="1"/>
      <c r="PH803" s="1"/>
      <c r="PI803" s="1"/>
      <c r="PJ803" s="1"/>
      <c r="PK803" s="1"/>
      <c r="PL803" s="1"/>
      <c r="PM803" s="1"/>
      <c r="PN803" s="1"/>
      <c r="PO803" s="1"/>
      <c r="PP803" s="1"/>
      <c r="PQ803" s="1"/>
      <c r="PR803" s="1"/>
      <c r="PS803" s="1"/>
      <c r="PT803" s="1"/>
      <c r="PU803" s="1"/>
      <c r="PV803" s="1"/>
      <c r="PW803" s="1"/>
      <c r="PX803" s="1"/>
      <c r="PY803" s="1"/>
      <c r="PZ803" s="1"/>
    </row>
    <row r="804" spans="1:442" s="100" customFormat="1" ht="64.5" customHeight="1" x14ac:dyDescent="0.3">
      <c r="A804" s="38"/>
      <c r="B804" s="272"/>
      <c r="C804" s="272"/>
      <c r="D804" s="272"/>
      <c r="E804" s="269"/>
      <c r="F804" s="269"/>
      <c r="G804" s="269"/>
      <c r="H804" s="272"/>
      <c r="I804" s="272"/>
      <c r="J804" s="11" t="s">
        <v>179</v>
      </c>
      <c r="K804" s="7" t="s">
        <v>180</v>
      </c>
      <c r="L804" s="7" t="s">
        <v>106</v>
      </c>
      <c r="M804" s="71">
        <v>111</v>
      </c>
      <c r="N804" s="273"/>
      <c r="O804" s="272"/>
      <c r="P804" s="272"/>
      <c r="Q804" s="272"/>
      <c r="R804" s="297"/>
      <c r="S804" s="297"/>
      <c r="T804" s="283"/>
      <c r="U804" s="283"/>
      <c r="V804" s="281"/>
      <c r="W804" s="281"/>
      <c r="X804" s="281"/>
      <c r="Y804" s="281"/>
      <c r="Z804" s="281"/>
      <c r="AA804" s="281"/>
      <c r="AB804" s="281"/>
      <c r="AC804" s="273"/>
      <c r="AD804" s="296"/>
      <c r="AE804" s="296"/>
      <c r="AF804" s="272"/>
      <c r="AG804" s="273"/>
      <c r="AH804" s="273"/>
      <c r="AI804" s="273"/>
      <c r="AJ804" s="272"/>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c r="JT804" s="1"/>
      <c r="JU804" s="1"/>
      <c r="JV804" s="1"/>
      <c r="JW804" s="1"/>
      <c r="JX804" s="1"/>
      <c r="JY804" s="1"/>
      <c r="JZ804" s="1"/>
      <c r="KA804" s="1"/>
      <c r="KB804" s="1"/>
      <c r="KC804" s="1"/>
      <c r="KD804" s="1"/>
      <c r="KE804" s="1"/>
      <c r="KF804" s="1"/>
      <c r="KG804" s="1"/>
      <c r="KH804" s="1"/>
      <c r="KI804" s="1"/>
      <c r="KJ804" s="1"/>
      <c r="KK804" s="1"/>
      <c r="KL804" s="1"/>
      <c r="KM804" s="1"/>
      <c r="KN804" s="1"/>
      <c r="KO804" s="1"/>
      <c r="KP804" s="1"/>
      <c r="KQ804" s="1"/>
      <c r="KR804" s="1"/>
      <c r="KS804" s="1"/>
      <c r="KT804" s="1"/>
      <c r="KU804" s="1"/>
      <c r="KV804" s="1"/>
      <c r="KW804" s="1"/>
      <c r="KX804" s="1"/>
      <c r="KY804" s="1"/>
      <c r="KZ804" s="1"/>
      <c r="LA804" s="1"/>
      <c r="LB804" s="1"/>
      <c r="LC804" s="1"/>
      <c r="LD804" s="1"/>
      <c r="LE804" s="1"/>
      <c r="LF804" s="1"/>
      <c r="LG804" s="1"/>
      <c r="LH804" s="1"/>
      <c r="LI804" s="1"/>
      <c r="LJ804" s="1"/>
      <c r="LK804" s="1"/>
      <c r="LL804" s="1"/>
      <c r="LM804" s="1"/>
      <c r="LN804" s="1"/>
      <c r="LO804" s="1"/>
      <c r="LP804" s="1"/>
      <c r="LQ804" s="1"/>
      <c r="LR804" s="1"/>
      <c r="LS804" s="1"/>
      <c r="LT804" s="1"/>
      <c r="LU804" s="1"/>
      <c r="LV804" s="1"/>
      <c r="LW804" s="1"/>
      <c r="LX804" s="1"/>
      <c r="LY804" s="1"/>
      <c r="LZ804" s="1"/>
      <c r="MA804" s="1"/>
      <c r="MB804" s="1"/>
      <c r="MC804" s="1"/>
      <c r="MD804" s="1"/>
      <c r="ME804" s="1"/>
      <c r="MF804" s="1"/>
      <c r="MG804" s="1"/>
      <c r="MH804" s="1"/>
      <c r="MI804" s="1"/>
      <c r="MJ804" s="1"/>
      <c r="MK804" s="1"/>
      <c r="ML804" s="1"/>
      <c r="MM804" s="1"/>
      <c r="MN804" s="1"/>
      <c r="MO804" s="1"/>
      <c r="MP804" s="1"/>
      <c r="MQ804" s="1"/>
      <c r="MR804" s="1"/>
      <c r="MS804" s="1"/>
      <c r="MT804" s="1"/>
      <c r="MU804" s="1"/>
      <c r="MV804" s="1"/>
      <c r="MW804" s="1"/>
      <c r="MX804" s="1"/>
      <c r="MY804" s="1"/>
      <c r="MZ804" s="1"/>
      <c r="NA804" s="1"/>
      <c r="NB804" s="1"/>
      <c r="NC804" s="1"/>
      <c r="ND804" s="1"/>
      <c r="NE804" s="1"/>
      <c r="NF804" s="1"/>
      <c r="NG804" s="1"/>
      <c r="NH804" s="1"/>
      <c r="NI804" s="1"/>
      <c r="NJ804" s="1"/>
      <c r="NK804" s="1"/>
      <c r="NL804" s="1"/>
      <c r="NM804" s="1"/>
      <c r="NN804" s="1"/>
      <c r="NO804" s="1"/>
      <c r="NP804" s="1"/>
      <c r="NQ804" s="1"/>
      <c r="NR804" s="1"/>
      <c r="NS804" s="1"/>
      <c r="NT804" s="1"/>
      <c r="NU804" s="1"/>
      <c r="NV804" s="1"/>
      <c r="NW804" s="1"/>
      <c r="NX804" s="1"/>
      <c r="NY804" s="1"/>
      <c r="NZ804" s="1"/>
      <c r="OA804" s="1"/>
      <c r="OB804" s="1"/>
      <c r="OC804" s="1"/>
      <c r="OD804" s="1"/>
      <c r="OE804" s="1"/>
      <c r="OF804" s="1"/>
      <c r="OG804" s="1"/>
      <c r="OH804" s="1"/>
      <c r="OI804" s="1"/>
      <c r="OJ804" s="1"/>
      <c r="OK804" s="1"/>
      <c r="OL804" s="1"/>
      <c r="OM804" s="1"/>
      <c r="ON804" s="1"/>
      <c r="OO804" s="1"/>
      <c r="OP804" s="1"/>
      <c r="OQ804" s="1"/>
      <c r="OR804" s="1"/>
      <c r="OS804" s="1"/>
      <c r="OT804" s="1"/>
      <c r="OU804" s="1"/>
      <c r="OV804" s="1"/>
      <c r="OW804" s="1"/>
      <c r="OX804" s="1"/>
      <c r="OY804" s="1"/>
      <c r="OZ804" s="1"/>
      <c r="PA804" s="1"/>
      <c r="PB804" s="1"/>
      <c r="PC804" s="1"/>
      <c r="PD804" s="1"/>
      <c r="PE804" s="1"/>
      <c r="PF804" s="1"/>
      <c r="PG804" s="1"/>
      <c r="PH804" s="1"/>
      <c r="PI804" s="1"/>
      <c r="PJ804" s="1"/>
      <c r="PK804" s="1"/>
      <c r="PL804" s="1"/>
      <c r="PM804" s="1"/>
      <c r="PN804" s="1"/>
      <c r="PO804" s="1"/>
      <c r="PP804" s="1"/>
      <c r="PQ804" s="1"/>
      <c r="PR804" s="1"/>
      <c r="PS804" s="1"/>
      <c r="PT804" s="1"/>
      <c r="PU804" s="1"/>
      <c r="PV804" s="1"/>
      <c r="PW804" s="1"/>
      <c r="PX804" s="1"/>
      <c r="PY804" s="1"/>
      <c r="PZ804" s="1"/>
    </row>
    <row r="805" spans="1:442" s="100" customFormat="1" ht="96.6" x14ac:dyDescent="0.3">
      <c r="A805" s="38"/>
      <c r="B805" s="272" t="s">
        <v>627</v>
      </c>
      <c r="C805" s="272" t="s">
        <v>628</v>
      </c>
      <c r="D805" s="272" t="s">
        <v>158</v>
      </c>
      <c r="E805" s="269" t="s">
        <v>68</v>
      </c>
      <c r="F805" s="269" t="s">
        <v>186</v>
      </c>
      <c r="G805" s="269" t="s">
        <v>202</v>
      </c>
      <c r="H805" s="272" t="s">
        <v>71</v>
      </c>
      <c r="I805" s="272" t="s">
        <v>80</v>
      </c>
      <c r="J805" s="11" t="s">
        <v>263</v>
      </c>
      <c r="K805" s="7" t="s">
        <v>159</v>
      </c>
      <c r="L805" s="7" t="s">
        <v>116</v>
      </c>
      <c r="M805" s="7">
        <v>40</v>
      </c>
      <c r="N805" s="273" t="s">
        <v>160</v>
      </c>
      <c r="O805" s="272" t="s">
        <v>630</v>
      </c>
      <c r="P805" s="272" t="s">
        <v>76</v>
      </c>
      <c r="Q805" s="272" t="s">
        <v>77</v>
      </c>
      <c r="R805" s="297" t="s">
        <v>78</v>
      </c>
      <c r="S805" s="297" t="s">
        <v>161</v>
      </c>
      <c r="T805" s="283">
        <f>V805+Y805</f>
        <v>43025.22</v>
      </c>
      <c r="U805" s="283" t="s">
        <v>80</v>
      </c>
      <c r="V805" s="281">
        <v>36571.440000000002</v>
      </c>
      <c r="W805" s="281" t="s">
        <v>135</v>
      </c>
      <c r="X805" s="281" t="s">
        <v>80</v>
      </c>
      <c r="Y805" s="281">
        <v>6453.78</v>
      </c>
      <c r="Z805" s="281" t="s">
        <v>135</v>
      </c>
      <c r="AA805" s="281" t="s">
        <v>80</v>
      </c>
      <c r="AB805" s="281">
        <v>14296.34</v>
      </c>
      <c r="AC805" s="273" t="s">
        <v>204</v>
      </c>
      <c r="AD805" s="296" t="s">
        <v>80</v>
      </c>
      <c r="AE805" s="296">
        <f>V805+Y805</f>
        <v>43025.22</v>
      </c>
      <c r="AF805" s="272" t="s">
        <v>80</v>
      </c>
      <c r="AG805" s="273" t="s">
        <v>34</v>
      </c>
      <c r="AH805" s="273" t="s">
        <v>215</v>
      </c>
      <c r="AI805" s="273" t="s">
        <v>350</v>
      </c>
      <c r="AJ805" s="272"/>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c r="JT805" s="1"/>
      <c r="JU805" s="1"/>
      <c r="JV805" s="1"/>
      <c r="JW805" s="1"/>
      <c r="JX805" s="1"/>
      <c r="JY805" s="1"/>
      <c r="JZ805" s="1"/>
      <c r="KA805" s="1"/>
      <c r="KB805" s="1"/>
      <c r="KC805" s="1"/>
      <c r="KD805" s="1"/>
      <c r="KE805" s="1"/>
      <c r="KF805" s="1"/>
      <c r="KG805" s="1"/>
      <c r="KH805" s="1"/>
      <c r="KI805" s="1"/>
      <c r="KJ805" s="1"/>
      <c r="KK805" s="1"/>
      <c r="KL805" s="1"/>
      <c r="KM805" s="1"/>
      <c r="KN805" s="1"/>
      <c r="KO805" s="1"/>
      <c r="KP805" s="1"/>
      <c r="KQ805" s="1"/>
      <c r="KR805" s="1"/>
      <c r="KS805" s="1"/>
      <c r="KT805" s="1"/>
      <c r="KU805" s="1"/>
      <c r="KV805" s="1"/>
      <c r="KW805" s="1"/>
      <c r="KX805" s="1"/>
      <c r="KY805" s="1"/>
      <c r="KZ805" s="1"/>
      <c r="LA805" s="1"/>
      <c r="LB805" s="1"/>
      <c r="LC805" s="1"/>
      <c r="LD805" s="1"/>
      <c r="LE805" s="1"/>
      <c r="LF805" s="1"/>
      <c r="LG805" s="1"/>
      <c r="LH805" s="1"/>
      <c r="LI805" s="1"/>
      <c r="LJ805" s="1"/>
      <c r="LK805" s="1"/>
      <c r="LL805" s="1"/>
      <c r="LM805" s="1"/>
      <c r="LN805" s="1"/>
      <c r="LO805" s="1"/>
      <c r="LP805" s="1"/>
      <c r="LQ805" s="1"/>
      <c r="LR805" s="1"/>
      <c r="LS805" s="1"/>
      <c r="LT805" s="1"/>
      <c r="LU805" s="1"/>
      <c r="LV805" s="1"/>
      <c r="LW805" s="1"/>
      <c r="LX805" s="1"/>
      <c r="LY805" s="1"/>
      <c r="LZ805" s="1"/>
      <c r="MA805" s="1"/>
      <c r="MB805" s="1"/>
      <c r="MC805" s="1"/>
      <c r="MD805" s="1"/>
      <c r="ME805" s="1"/>
      <c r="MF805" s="1"/>
      <c r="MG805" s="1"/>
      <c r="MH805" s="1"/>
      <c r="MI805" s="1"/>
      <c r="MJ805" s="1"/>
      <c r="MK805" s="1"/>
      <c r="ML805" s="1"/>
      <c r="MM805" s="1"/>
      <c r="MN805" s="1"/>
      <c r="MO805" s="1"/>
      <c r="MP805" s="1"/>
      <c r="MQ805" s="1"/>
      <c r="MR805" s="1"/>
      <c r="MS805" s="1"/>
      <c r="MT805" s="1"/>
      <c r="MU805" s="1"/>
      <c r="MV805" s="1"/>
      <c r="MW805" s="1"/>
      <c r="MX805" s="1"/>
      <c r="MY805" s="1"/>
      <c r="MZ805" s="1"/>
      <c r="NA805" s="1"/>
      <c r="NB805" s="1"/>
      <c r="NC805" s="1"/>
      <c r="ND805" s="1"/>
      <c r="NE805" s="1"/>
      <c r="NF805" s="1"/>
      <c r="NG805" s="1"/>
      <c r="NH805" s="1"/>
      <c r="NI805" s="1"/>
      <c r="NJ805" s="1"/>
      <c r="NK805" s="1"/>
      <c r="NL805" s="1"/>
      <c r="NM805" s="1"/>
      <c r="NN805" s="1"/>
      <c r="NO805" s="1"/>
      <c r="NP805" s="1"/>
      <c r="NQ805" s="1"/>
      <c r="NR805" s="1"/>
      <c r="NS805" s="1"/>
      <c r="NT805" s="1"/>
      <c r="NU805" s="1"/>
      <c r="NV805" s="1"/>
      <c r="NW805" s="1"/>
      <c r="NX805" s="1"/>
      <c r="NY805" s="1"/>
      <c r="NZ805" s="1"/>
      <c r="OA805" s="1"/>
      <c r="OB805" s="1"/>
      <c r="OC805" s="1"/>
      <c r="OD805" s="1"/>
      <c r="OE805" s="1"/>
      <c r="OF805" s="1"/>
      <c r="OG805" s="1"/>
      <c r="OH805" s="1"/>
      <c r="OI805" s="1"/>
      <c r="OJ805" s="1"/>
      <c r="OK805" s="1"/>
      <c r="OL805" s="1"/>
      <c r="OM805" s="1"/>
      <c r="ON805" s="1"/>
      <c r="OO805" s="1"/>
      <c r="OP805" s="1"/>
      <c r="OQ805" s="1"/>
      <c r="OR805" s="1"/>
      <c r="OS805" s="1"/>
      <c r="OT805" s="1"/>
      <c r="OU805" s="1"/>
      <c r="OV805" s="1"/>
      <c r="OW805" s="1"/>
      <c r="OX805" s="1"/>
      <c r="OY805" s="1"/>
      <c r="OZ805" s="1"/>
      <c r="PA805" s="1"/>
      <c r="PB805" s="1"/>
      <c r="PC805" s="1"/>
      <c r="PD805" s="1"/>
      <c r="PE805" s="1"/>
      <c r="PF805" s="1"/>
      <c r="PG805" s="1"/>
      <c r="PH805" s="1"/>
      <c r="PI805" s="1"/>
      <c r="PJ805" s="1"/>
      <c r="PK805" s="1"/>
      <c r="PL805" s="1"/>
      <c r="PM805" s="1"/>
      <c r="PN805" s="1"/>
      <c r="PO805" s="1"/>
      <c r="PP805" s="1"/>
      <c r="PQ805" s="1"/>
      <c r="PR805" s="1"/>
      <c r="PS805" s="1"/>
      <c r="PT805" s="1"/>
      <c r="PU805" s="1"/>
      <c r="PV805" s="1"/>
      <c r="PW805" s="1"/>
      <c r="PX805" s="1"/>
      <c r="PY805" s="1"/>
      <c r="PZ805" s="1"/>
    </row>
    <row r="806" spans="1:442" s="100" customFormat="1" ht="56.7" customHeight="1" x14ac:dyDescent="0.3">
      <c r="A806" s="38"/>
      <c r="B806" s="272"/>
      <c r="C806" s="272"/>
      <c r="D806" s="272"/>
      <c r="E806" s="269"/>
      <c r="F806" s="269"/>
      <c r="G806" s="269"/>
      <c r="H806" s="272"/>
      <c r="I806" s="272"/>
      <c r="J806" s="11" t="s">
        <v>163</v>
      </c>
      <c r="K806" s="7" t="s">
        <v>164</v>
      </c>
      <c r="L806" s="7" t="s">
        <v>106</v>
      </c>
      <c r="M806" s="7">
        <v>4</v>
      </c>
      <c r="N806" s="273"/>
      <c r="O806" s="272"/>
      <c r="P806" s="272"/>
      <c r="Q806" s="272"/>
      <c r="R806" s="297"/>
      <c r="S806" s="297"/>
      <c r="T806" s="283"/>
      <c r="U806" s="283"/>
      <c r="V806" s="281"/>
      <c r="W806" s="281"/>
      <c r="X806" s="281"/>
      <c r="Y806" s="281"/>
      <c r="Z806" s="281"/>
      <c r="AA806" s="281"/>
      <c r="AB806" s="281"/>
      <c r="AC806" s="273"/>
      <c r="AD806" s="296"/>
      <c r="AE806" s="296"/>
      <c r="AF806" s="272"/>
      <c r="AG806" s="273"/>
      <c r="AH806" s="273"/>
      <c r="AI806" s="273"/>
      <c r="AJ806" s="272"/>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c r="JT806" s="1"/>
      <c r="JU806" s="1"/>
      <c r="JV806" s="1"/>
      <c r="JW806" s="1"/>
      <c r="JX806" s="1"/>
      <c r="JY806" s="1"/>
      <c r="JZ806" s="1"/>
      <c r="KA806" s="1"/>
      <c r="KB806" s="1"/>
      <c r="KC806" s="1"/>
      <c r="KD806" s="1"/>
      <c r="KE806" s="1"/>
      <c r="KF806" s="1"/>
      <c r="KG806" s="1"/>
      <c r="KH806" s="1"/>
      <c r="KI806" s="1"/>
      <c r="KJ806" s="1"/>
      <c r="KK806" s="1"/>
      <c r="KL806" s="1"/>
      <c r="KM806" s="1"/>
      <c r="KN806" s="1"/>
      <c r="KO806" s="1"/>
      <c r="KP806" s="1"/>
      <c r="KQ806" s="1"/>
      <c r="KR806" s="1"/>
      <c r="KS806" s="1"/>
      <c r="KT806" s="1"/>
      <c r="KU806" s="1"/>
      <c r="KV806" s="1"/>
      <c r="KW806" s="1"/>
      <c r="KX806" s="1"/>
      <c r="KY806" s="1"/>
      <c r="KZ806" s="1"/>
      <c r="LA806" s="1"/>
      <c r="LB806" s="1"/>
      <c r="LC806" s="1"/>
      <c r="LD806" s="1"/>
      <c r="LE806" s="1"/>
      <c r="LF806" s="1"/>
      <c r="LG806" s="1"/>
      <c r="LH806" s="1"/>
      <c r="LI806" s="1"/>
      <c r="LJ806" s="1"/>
      <c r="LK806" s="1"/>
      <c r="LL806" s="1"/>
      <c r="LM806" s="1"/>
      <c r="LN806" s="1"/>
      <c r="LO806" s="1"/>
      <c r="LP806" s="1"/>
      <c r="LQ806" s="1"/>
      <c r="LR806" s="1"/>
      <c r="LS806" s="1"/>
      <c r="LT806" s="1"/>
      <c r="LU806" s="1"/>
      <c r="LV806" s="1"/>
      <c r="LW806" s="1"/>
      <c r="LX806" s="1"/>
      <c r="LY806" s="1"/>
      <c r="LZ806" s="1"/>
      <c r="MA806" s="1"/>
      <c r="MB806" s="1"/>
      <c r="MC806" s="1"/>
      <c r="MD806" s="1"/>
      <c r="ME806" s="1"/>
      <c r="MF806" s="1"/>
      <c r="MG806" s="1"/>
      <c r="MH806" s="1"/>
      <c r="MI806" s="1"/>
      <c r="MJ806" s="1"/>
      <c r="MK806" s="1"/>
      <c r="ML806" s="1"/>
      <c r="MM806" s="1"/>
      <c r="MN806" s="1"/>
      <c r="MO806" s="1"/>
      <c r="MP806" s="1"/>
      <c r="MQ806" s="1"/>
      <c r="MR806" s="1"/>
      <c r="MS806" s="1"/>
      <c r="MT806" s="1"/>
      <c r="MU806" s="1"/>
      <c r="MV806" s="1"/>
      <c r="MW806" s="1"/>
      <c r="MX806" s="1"/>
      <c r="MY806" s="1"/>
      <c r="MZ806" s="1"/>
      <c r="NA806" s="1"/>
      <c r="NB806" s="1"/>
      <c r="NC806" s="1"/>
      <c r="ND806" s="1"/>
      <c r="NE806" s="1"/>
      <c r="NF806" s="1"/>
      <c r="NG806" s="1"/>
      <c r="NH806" s="1"/>
      <c r="NI806" s="1"/>
      <c r="NJ806" s="1"/>
      <c r="NK806" s="1"/>
      <c r="NL806" s="1"/>
      <c r="NM806" s="1"/>
      <c r="NN806" s="1"/>
      <c r="NO806" s="1"/>
      <c r="NP806" s="1"/>
      <c r="NQ806" s="1"/>
      <c r="NR806" s="1"/>
      <c r="NS806" s="1"/>
      <c r="NT806" s="1"/>
      <c r="NU806" s="1"/>
      <c r="NV806" s="1"/>
      <c r="NW806" s="1"/>
      <c r="NX806" s="1"/>
      <c r="NY806" s="1"/>
      <c r="NZ806" s="1"/>
      <c r="OA806" s="1"/>
      <c r="OB806" s="1"/>
      <c r="OC806" s="1"/>
      <c r="OD806" s="1"/>
      <c r="OE806" s="1"/>
      <c r="OF806" s="1"/>
      <c r="OG806" s="1"/>
      <c r="OH806" s="1"/>
      <c r="OI806" s="1"/>
      <c r="OJ806" s="1"/>
      <c r="OK806" s="1"/>
      <c r="OL806" s="1"/>
      <c r="OM806" s="1"/>
      <c r="ON806" s="1"/>
      <c r="OO806" s="1"/>
      <c r="OP806" s="1"/>
      <c r="OQ806" s="1"/>
      <c r="OR806" s="1"/>
      <c r="OS806" s="1"/>
      <c r="OT806" s="1"/>
      <c r="OU806" s="1"/>
      <c r="OV806" s="1"/>
      <c r="OW806" s="1"/>
      <c r="OX806" s="1"/>
      <c r="OY806" s="1"/>
      <c r="OZ806" s="1"/>
      <c r="PA806" s="1"/>
      <c r="PB806" s="1"/>
      <c r="PC806" s="1"/>
      <c r="PD806" s="1"/>
      <c r="PE806" s="1"/>
      <c r="PF806" s="1"/>
      <c r="PG806" s="1"/>
      <c r="PH806" s="1"/>
      <c r="PI806" s="1"/>
      <c r="PJ806" s="1"/>
      <c r="PK806" s="1"/>
      <c r="PL806" s="1"/>
      <c r="PM806" s="1"/>
      <c r="PN806" s="1"/>
      <c r="PO806" s="1"/>
      <c r="PP806" s="1"/>
      <c r="PQ806" s="1"/>
      <c r="PR806" s="1"/>
      <c r="PS806" s="1"/>
      <c r="PT806" s="1"/>
      <c r="PU806" s="1"/>
      <c r="PV806" s="1"/>
      <c r="PW806" s="1"/>
      <c r="PX806" s="1"/>
      <c r="PY806" s="1"/>
      <c r="PZ806" s="1"/>
    </row>
    <row r="807" spans="1:442" s="100" customFormat="1" ht="64.5" customHeight="1" x14ac:dyDescent="0.3">
      <c r="A807" s="38"/>
      <c r="B807" s="272"/>
      <c r="C807" s="272"/>
      <c r="D807" s="272"/>
      <c r="E807" s="269"/>
      <c r="F807" s="269"/>
      <c r="G807" s="269"/>
      <c r="H807" s="272"/>
      <c r="I807" s="272"/>
      <c r="J807" s="11" t="s">
        <v>179</v>
      </c>
      <c r="K807" s="7" t="s">
        <v>180</v>
      </c>
      <c r="L807" s="7" t="s">
        <v>106</v>
      </c>
      <c r="M807" s="71">
        <v>50</v>
      </c>
      <c r="N807" s="273"/>
      <c r="O807" s="272"/>
      <c r="P807" s="272"/>
      <c r="Q807" s="272"/>
      <c r="R807" s="297"/>
      <c r="S807" s="297"/>
      <c r="T807" s="283"/>
      <c r="U807" s="283"/>
      <c r="V807" s="281"/>
      <c r="W807" s="281"/>
      <c r="X807" s="281"/>
      <c r="Y807" s="281"/>
      <c r="Z807" s="281"/>
      <c r="AA807" s="281"/>
      <c r="AB807" s="281"/>
      <c r="AC807" s="273"/>
      <c r="AD807" s="296"/>
      <c r="AE807" s="296"/>
      <c r="AF807" s="272"/>
      <c r="AG807" s="273"/>
      <c r="AH807" s="273"/>
      <c r="AI807" s="273"/>
      <c r="AJ807" s="272"/>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c r="JT807" s="1"/>
      <c r="JU807" s="1"/>
      <c r="JV807" s="1"/>
      <c r="JW807" s="1"/>
      <c r="JX807" s="1"/>
      <c r="JY807" s="1"/>
      <c r="JZ807" s="1"/>
      <c r="KA807" s="1"/>
      <c r="KB807" s="1"/>
      <c r="KC807" s="1"/>
      <c r="KD807" s="1"/>
      <c r="KE807" s="1"/>
      <c r="KF807" s="1"/>
      <c r="KG807" s="1"/>
      <c r="KH807" s="1"/>
      <c r="KI807" s="1"/>
      <c r="KJ807" s="1"/>
      <c r="KK807" s="1"/>
      <c r="KL807" s="1"/>
      <c r="KM807" s="1"/>
      <c r="KN807" s="1"/>
      <c r="KO807" s="1"/>
      <c r="KP807" s="1"/>
      <c r="KQ807" s="1"/>
      <c r="KR807" s="1"/>
      <c r="KS807" s="1"/>
      <c r="KT807" s="1"/>
      <c r="KU807" s="1"/>
      <c r="KV807" s="1"/>
      <c r="KW807" s="1"/>
      <c r="KX807" s="1"/>
      <c r="KY807" s="1"/>
      <c r="KZ807" s="1"/>
      <c r="LA807" s="1"/>
      <c r="LB807" s="1"/>
      <c r="LC807" s="1"/>
      <c r="LD807" s="1"/>
      <c r="LE807" s="1"/>
      <c r="LF807" s="1"/>
      <c r="LG807" s="1"/>
      <c r="LH807" s="1"/>
      <c r="LI807" s="1"/>
      <c r="LJ807" s="1"/>
      <c r="LK807" s="1"/>
      <c r="LL807" s="1"/>
      <c r="LM807" s="1"/>
      <c r="LN807" s="1"/>
      <c r="LO807" s="1"/>
      <c r="LP807" s="1"/>
      <c r="LQ807" s="1"/>
      <c r="LR807" s="1"/>
      <c r="LS807" s="1"/>
      <c r="LT807" s="1"/>
      <c r="LU807" s="1"/>
      <c r="LV807" s="1"/>
      <c r="LW807" s="1"/>
      <c r="LX807" s="1"/>
      <c r="LY807" s="1"/>
      <c r="LZ807" s="1"/>
      <c r="MA807" s="1"/>
      <c r="MB807" s="1"/>
      <c r="MC807" s="1"/>
      <c r="MD807" s="1"/>
      <c r="ME807" s="1"/>
      <c r="MF807" s="1"/>
      <c r="MG807" s="1"/>
      <c r="MH807" s="1"/>
      <c r="MI807" s="1"/>
      <c r="MJ807" s="1"/>
      <c r="MK807" s="1"/>
      <c r="ML807" s="1"/>
      <c r="MM807" s="1"/>
      <c r="MN807" s="1"/>
      <c r="MO807" s="1"/>
      <c r="MP807" s="1"/>
      <c r="MQ807" s="1"/>
      <c r="MR807" s="1"/>
      <c r="MS807" s="1"/>
      <c r="MT807" s="1"/>
      <c r="MU807" s="1"/>
      <c r="MV807" s="1"/>
      <c r="MW807" s="1"/>
      <c r="MX807" s="1"/>
      <c r="MY807" s="1"/>
      <c r="MZ807" s="1"/>
      <c r="NA807" s="1"/>
      <c r="NB807" s="1"/>
      <c r="NC807" s="1"/>
      <c r="ND807" s="1"/>
      <c r="NE807" s="1"/>
      <c r="NF807" s="1"/>
      <c r="NG807" s="1"/>
      <c r="NH807" s="1"/>
      <c r="NI807" s="1"/>
      <c r="NJ807" s="1"/>
      <c r="NK807" s="1"/>
      <c r="NL807" s="1"/>
      <c r="NM807" s="1"/>
      <c r="NN807" s="1"/>
      <c r="NO807" s="1"/>
      <c r="NP807" s="1"/>
      <c r="NQ807" s="1"/>
      <c r="NR807" s="1"/>
      <c r="NS807" s="1"/>
      <c r="NT807" s="1"/>
      <c r="NU807" s="1"/>
      <c r="NV807" s="1"/>
      <c r="NW807" s="1"/>
      <c r="NX807" s="1"/>
      <c r="NY807" s="1"/>
      <c r="NZ807" s="1"/>
      <c r="OA807" s="1"/>
      <c r="OB807" s="1"/>
      <c r="OC807" s="1"/>
      <c r="OD807" s="1"/>
      <c r="OE807" s="1"/>
      <c r="OF807" s="1"/>
      <c r="OG807" s="1"/>
      <c r="OH807" s="1"/>
      <c r="OI807" s="1"/>
      <c r="OJ807" s="1"/>
      <c r="OK807" s="1"/>
      <c r="OL807" s="1"/>
      <c r="OM807" s="1"/>
      <c r="ON807" s="1"/>
      <c r="OO807" s="1"/>
      <c r="OP807" s="1"/>
      <c r="OQ807" s="1"/>
      <c r="OR807" s="1"/>
      <c r="OS807" s="1"/>
      <c r="OT807" s="1"/>
      <c r="OU807" s="1"/>
      <c r="OV807" s="1"/>
      <c r="OW807" s="1"/>
      <c r="OX807" s="1"/>
      <c r="OY807" s="1"/>
      <c r="OZ807" s="1"/>
      <c r="PA807" s="1"/>
      <c r="PB807" s="1"/>
      <c r="PC807" s="1"/>
      <c r="PD807" s="1"/>
      <c r="PE807" s="1"/>
      <c r="PF807" s="1"/>
      <c r="PG807" s="1"/>
      <c r="PH807" s="1"/>
      <c r="PI807" s="1"/>
      <c r="PJ807" s="1"/>
      <c r="PK807" s="1"/>
      <c r="PL807" s="1"/>
      <c r="PM807" s="1"/>
      <c r="PN807" s="1"/>
      <c r="PO807" s="1"/>
      <c r="PP807" s="1"/>
      <c r="PQ807" s="1"/>
      <c r="PR807" s="1"/>
      <c r="PS807" s="1"/>
      <c r="PT807" s="1"/>
      <c r="PU807" s="1"/>
      <c r="PV807" s="1"/>
      <c r="PW807" s="1"/>
      <c r="PX807" s="1"/>
      <c r="PY807" s="1"/>
      <c r="PZ807" s="1"/>
    </row>
    <row r="808" spans="1:442" s="100" customFormat="1" ht="96.6" x14ac:dyDescent="0.3">
      <c r="A808" s="38"/>
      <c r="B808" s="272" t="s">
        <v>629</v>
      </c>
      <c r="C808" s="272" t="s">
        <v>626</v>
      </c>
      <c r="D808" s="272" t="s">
        <v>158</v>
      </c>
      <c r="E808" s="269" t="s">
        <v>68</v>
      </c>
      <c r="F808" s="269" t="s">
        <v>186</v>
      </c>
      <c r="G808" s="269" t="s">
        <v>202</v>
      </c>
      <c r="H808" s="272" t="s">
        <v>71</v>
      </c>
      <c r="I808" s="272" t="s">
        <v>80</v>
      </c>
      <c r="J808" s="11" t="s">
        <v>263</v>
      </c>
      <c r="K808" s="7" t="s">
        <v>159</v>
      </c>
      <c r="L808" s="7" t="s">
        <v>116</v>
      </c>
      <c r="M808" s="7">
        <v>40</v>
      </c>
      <c r="N808" s="273" t="s">
        <v>160</v>
      </c>
      <c r="O808" s="272" t="s">
        <v>630</v>
      </c>
      <c r="P808" s="272" t="s">
        <v>76</v>
      </c>
      <c r="Q808" s="272" t="s">
        <v>77</v>
      </c>
      <c r="R808" s="297" t="s">
        <v>78</v>
      </c>
      <c r="S808" s="297" t="s">
        <v>161</v>
      </c>
      <c r="T808" s="283">
        <f>V808+Y808</f>
        <v>57158.049999999996</v>
      </c>
      <c r="U808" s="283" t="s">
        <v>80</v>
      </c>
      <c r="V808" s="281">
        <v>48584.34</v>
      </c>
      <c r="W808" s="281" t="s">
        <v>135</v>
      </c>
      <c r="X808" s="281" t="s">
        <v>80</v>
      </c>
      <c r="Y808" s="281">
        <v>8573.7099999999991</v>
      </c>
      <c r="Z808" s="281" t="s">
        <v>135</v>
      </c>
      <c r="AA808" s="281" t="s">
        <v>80</v>
      </c>
      <c r="AB808" s="281">
        <v>18923.02</v>
      </c>
      <c r="AC808" s="273" t="s">
        <v>204</v>
      </c>
      <c r="AD808" s="296" t="s">
        <v>80</v>
      </c>
      <c r="AE808" s="296">
        <f>V808+Y808</f>
        <v>57158.049999999996</v>
      </c>
      <c r="AF808" s="272" t="s">
        <v>80</v>
      </c>
      <c r="AG808" s="273" t="s">
        <v>34</v>
      </c>
      <c r="AH808" s="273" t="s">
        <v>215</v>
      </c>
      <c r="AI808" s="273" t="s">
        <v>350</v>
      </c>
      <c r="AJ808" s="272"/>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c r="JT808" s="1"/>
      <c r="JU808" s="1"/>
      <c r="JV808" s="1"/>
      <c r="JW808" s="1"/>
      <c r="JX808" s="1"/>
      <c r="JY808" s="1"/>
      <c r="JZ808" s="1"/>
      <c r="KA808" s="1"/>
      <c r="KB808" s="1"/>
      <c r="KC808" s="1"/>
      <c r="KD808" s="1"/>
      <c r="KE808" s="1"/>
      <c r="KF808" s="1"/>
      <c r="KG808" s="1"/>
      <c r="KH808" s="1"/>
      <c r="KI808" s="1"/>
      <c r="KJ808" s="1"/>
      <c r="KK808" s="1"/>
      <c r="KL808" s="1"/>
      <c r="KM808" s="1"/>
      <c r="KN808" s="1"/>
      <c r="KO808" s="1"/>
      <c r="KP808" s="1"/>
      <c r="KQ808" s="1"/>
      <c r="KR808" s="1"/>
      <c r="KS808" s="1"/>
      <c r="KT808" s="1"/>
      <c r="KU808" s="1"/>
      <c r="KV808" s="1"/>
      <c r="KW808" s="1"/>
      <c r="KX808" s="1"/>
      <c r="KY808" s="1"/>
      <c r="KZ808" s="1"/>
      <c r="LA808" s="1"/>
      <c r="LB808" s="1"/>
      <c r="LC808" s="1"/>
      <c r="LD808" s="1"/>
      <c r="LE808" s="1"/>
      <c r="LF808" s="1"/>
      <c r="LG808" s="1"/>
      <c r="LH808" s="1"/>
      <c r="LI808" s="1"/>
      <c r="LJ808" s="1"/>
      <c r="LK808" s="1"/>
      <c r="LL808" s="1"/>
      <c r="LM808" s="1"/>
      <c r="LN808" s="1"/>
      <c r="LO808" s="1"/>
      <c r="LP808" s="1"/>
      <c r="LQ808" s="1"/>
      <c r="LR808" s="1"/>
      <c r="LS808" s="1"/>
      <c r="LT808" s="1"/>
      <c r="LU808" s="1"/>
      <c r="LV808" s="1"/>
      <c r="LW808" s="1"/>
      <c r="LX808" s="1"/>
      <c r="LY808" s="1"/>
      <c r="LZ808" s="1"/>
      <c r="MA808" s="1"/>
      <c r="MB808" s="1"/>
      <c r="MC808" s="1"/>
      <c r="MD808" s="1"/>
      <c r="ME808" s="1"/>
      <c r="MF808" s="1"/>
      <c r="MG808" s="1"/>
      <c r="MH808" s="1"/>
      <c r="MI808" s="1"/>
      <c r="MJ808" s="1"/>
      <c r="MK808" s="1"/>
      <c r="ML808" s="1"/>
      <c r="MM808" s="1"/>
      <c r="MN808" s="1"/>
      <c r="MO808" s="1"/>
      <c r="MP808" s="1"/>
      <c r="MQ808" s="1"/>
      <c r="MR808" s="1"/>
      <c r="MS808" s="1"/>
      <c r="MT808" s="1"/>
      <c r="MU808" s="1"/>
      <c r="MV808" s="1"/>
      <c r="MW808" s="1"/>
      <c r="MX808" s="1"/>
      <c r="MY808" s="1"/>
      <c r="MZ808" s="1"/>
      <c r="NA808" s="1"/>
      <c r="NB808" s="1"/>
      <c r="NC808" s="1"/>
      <c r="ND808" s="1"/>
      <c r="NE808" s="1"/>
      <c r="NF808" s="1"/>
      <c r="NG808" s="1"/>
      <c r="NH808" s="1"/>
      <c r="NI808" s="1"/>
      <c r="NJ808" s="1"/>
      <c r="NK808" s="1"/>
      <c r="NL808" s="1"/>
      <c r="NM808" s="1"/>
      <c r="NN808" s="1"/>
      <c r="NO808" s="1"/>
      <c r="NP808" s="1"/>
      <c r="NQ808" s="1"/>
      <c r="NR808" s="1"/>
      <c r="NS808" s="1"/>
      <c r="NT808" s="1"/>
      <c r="NU808" s="1"/>
      <c r="NV808" s="1"/>
      <c r="NW808" s="1"/>
      <c r="NX808" s="1"/>
      <c r="NY808" s="1"/>
      <c r="NZ808" s="1"/>
      <c r="OA808" s="1"/>
      <c r="OB808" s="1"/>
      <c r="OC808" s="1"/>
      <c r="OD808" s="1"/>
      <c r="OE808" s="1"/>
      <c r="OF808" s="1"/>
      <c r="OG808" s="1"/>
      <c r="OH808" s="1"/>
      <c r="OI808" s="1"/>
      <c r="OJ808" s="1"/>
      <c r="OK808" s="1"/>
      <c r="OL808" s="1"/>
      <c r="OM808" s="1"/>
      <c r="ON808" s="1"/>
      <c r="OO808" s="1"/>
      <c r="OP808" s="1"/>
      <c r="OQ808" s="1"/>
      <c r="OR808" s="1"/>
      <c r="OS808" s="1"/>
      <c r="OT808" s="1"/>
      <c r="OU808" s="1"/>
      <c r="OV808" s="1"/>
      <c r="OW808" s="1"/>
      <c r="OX808" s="1"/>
      <c r="OY808" s="1"/>
      <c r="OZ808" s="1"/>
      <c r="PA808" s="1"/>
      <c r="PB808" s="1"/>
      <c r="PC808" s="1"/>
      <c r="PD808" s="1"/>
      <c r="PE808" s="1"/>
      <c r="PF808" s="1"/>
      <c r="PG808" s="1"/>
      <c r="PH808" s="1"/>
      <c r="PI808" s="1"/>
      <c r="PJ808" s="1"/>
      <c r="PK808" s="1"/>
      <c r="PL808" s="1"/>
      <c r="PM808" s="1"/>
      <c r="PN808" s="1"/>
      <c r="PO808" s="1"/>
      <c r="PP808" s="1"/>
      <c r="PQ808" s="1"/>
      <c r="PR808" s="1"/>
      <c r="PS808" s="1"/>
      <c r="PT808" s="1"/>
      <c r="PU808" s="1"/>
      <c r="PV808" s="1"/>
      <c r="PW808" s="1"/>
      <c r="PX808" s="1"/>
      <c r="PY808" s="1"/>
      <c r="PZ808" s="1"/>
    </row>
    <row r="809" spans="1:442" s="100" customFormat="1" ht="56.7" customHeight="1" x14ac:dyDescent="0.3">
      <c r="A809" s="38"/>
      <c r="B809" s="272"/>
      <c r="C809" s="272"/>
      <c r="D809" s="272"/>
      <c r="E809" s="269"/>
      <c r="F809" s="269"/>
      <c r="G809" s="269"/>
      <c r="H809" s="272"/>
      <c r="I809" s="272"/>
      <c r="J809" s="11" t="s">
        <v>163</v>
      </c>
      <c r="K809" s="7" t="s">
        <v>164</v>
      </c>
      <c r="L809" s="7" t="s">
        <v>106</v>
      </c>
      <c r="M809" s="7">
        <v>3</v>
      </c>
      <c r="N809" s="273"/>
      <c r="O809" s="272"/>
      <c r="P809" s="272"/>
      <c r="Q809" s="272"/>
      <c r="R809" s="297"/>
      <c r="S809" s="297"/>
      <c r="T809" s="283"/>
      <c r="U809" s="283"/>
      <c r="V809" s="281"/>
      <c r="W809" s="281"/>
      <c r="X809" s="281"/>
      <c r="Y809" s="281"/>
      <c r="Z809" s="281"/>
      <c r="AA809" s="281"/>
      <c r="AB809" s="281"/>
      <c r="AC809" s="273"/>
      <c r="AD809" s="296"/>
      <c r="AE809" s="296"/>
      <c r="AF809" s="272"/>
      <c r="AG809" s="273"/>
      <c r="AH809" s="273"/>
      <c r="AI809" s="273"/>
      <c r="AJ809" s="272"/>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c r="JT809" s="1"/>
      <c r="JU809" s="1"/>
      <c r="JV809" s="1"/>
      <c r="JW809" s="1"/>
      <c r="JX809" s="1"/>
      <c r="JY809" s="1"/>
      <c r="JZ809" s="1"/>
      <c r="KA809" s="1"/>
      <c r="KB809" s="1"/>
      <c r="KC809" s="1"/>
      <c r="KD809" s="1"/>
      <c r="KE809" s="1"/>
      <c r="KF809" s="1"/>
      <c r="KG809" s="1"/>
      <c r="KH809" s="1"/>
      <c r="KI809" s="1"/>
      <c r="KJ809" s="1"/>
      <c r="KK809" s="1"/>
      <c r="KL809" s="1"/>
      <c r="KM809" s="1"/>
      <c r="KN809" s="1"/>
      <c r="KO809" s="1"/>
      <c r="KP809" s="1"/>
      <c r="KQ809" s="1"/>
      <c r="KR809" s="1"/>
      <c r="KS809" s="1"/>
      <c r="KT809" s="1"/>
      <c r="KU809" s="1"/>
      <c r="KV809" s="1"/>
      <c r="KW809" s="1"/>
      <c r="KX809" s="1"/>
      <c r="KY809" s="1"/>
      <c r="KZ809" s="1"/>
      <c r="LA809" s="1"/>
      <c r="LB809" s="1"/>
      <c r="LC809" s="1"/>
      <c r="LD809" s="1"/>
      <c r="LE809" s="1"/>
      <c r="LF809" s="1"/>
      <c r="LG809" s="1"/>
      <c r="LH809" s="1"/>
      <c r="LI809" s="1"/>
      <c r="LJ809" s="1"/>
      <c r="LK809" s="1"/>
      <c r="LL809" s="1"/>
      <c r="LM809" s="1"/>
      <c r="LN809" s="1"/>
      <c r="LO809" s="1"/>
      <c r="LP809" s="1"/>
      <c r="LQ809" s="1"/>
      <c r="LR809" s="1"/>
      <c r="LS809" s="1"/>
      <c r="LT809" s="1"/>
      <c r="LU809" s="1"/>
      <c r="LV809" s="1"/>
      <c r="LW809" s="1"/>
      <c r="LX809" s="1"/>
      <c r="LY809" s="1"/>
      <c r="LZ809" s="1"/>
      <c r="MA809" s="1"/>
      <c r="MB809" s="1"/>
      <c r="MC809" s="1"/>
      <c r="MD809" s="1"/>
      <c r="ME809" s="1"/>
      <c r="MF809" s="1"/>
      <c r="MG809" s="1"/>
      <c r="MH809" s="1"/>
      <c r="MI809" s="1"/>
      <c r="MJ809" s="1"/>
      <c r="MK809" s="1"/>
      <c r="ML809" s="1"/>
      <c r="MM809" s="1"/>
      <c r="MN809" s="1"/>
      <c r="MO809" s="1"/>
      <c r="MP809" s="1"/>
      <c r="MQ809" s="1"/>
      <c r="MR809" s="1"/>
      <c r="MS809" s="1"/>
      <c r="MT809" s="1"/>
      <c r="MU809" s="1"/>
      <c r="MV809" s="1"/>
      <c r="MW809" s="1"/>
      <c r="MX809" s="1"/>
      <c r="MY809" s="1"/>
      <c r="MZ809" s="1"/>
      <c r="NA809" s="1"/>
      <c r="NB809" s="1"/>
      <c r="NC809" s="1"/>
      <c r="ND809" s="1"/>
      <c r="NE809" s="1"/>
      <c r="NF809" s="1"/>
      <c r="NG809" s="1"/>
      <c r="NH809" s="1"/>
      <c r="NI809" s="1"/>
      <c r="NJ809" s="1"/>
      <c r="NK809" s="1"/>
      <c r="NL809" s="1"/>
      <c r="NM809" s="1"/>
      <c r="NN809" s="1"/>
      <c r="NO809" s="1"/>
      <c r="NP809" s="1"/>
      <c r="NQ809" s="1"/>
      <c r="NR809" s="1"/>
      <c r="NS809" s="1"/>
      <c r="NT809" s="1"/>
      <c r="NU809" s="1"/>
      <c r="NV809" s="1"/>
      <c r="NW809" s="1"/>
      <c r="NX809" s="1"/>
      <c r="NY809" s="1"/>
      <c r="NZ809" s="1"/>
      <c r="OA809" s="1"/>
      <c r="OB809" s="1"/>
      <c r="OC809" s="1"/>
      <c r="OD809" s="1"/>
      <c r="OE809" s="1"/>
      <c r="OF809" s="1"/>
      <c r="OG809" s="1"/>
      <c r="OH809" s="1"/>
      <c r="OI809" s="1"/>
      <c r="OJ809" s="1"/>
      <c r="OK809" s="1"/>
      <c r="OL809" s="1"/>
      <c r="OM809" s="1"/>
      <c r="ON809" s="1"/>
      <c r="OO809" s="1"/>
      <c r="OP809" s="1"/>
      <c r="OQ809" s="1"/>
      <c r="OR809" s="1"/>
      <c r="OS809" s="1"/>
      <c r="OT809" s="1"/>
      <c r="OU809" s="1"/>
      <c r="OV809" s="1"/>
      <c r="OW809" s="1"/>
      <c r="OX809" s="1"/>
      <c r="OY809" s="1"/>
      <c r="OZ809" s="1"/>
      <c r="PA809" s="1"/>
      <c r="PB809" s="1"/>
      <c r="PC809" s="1"/>
      <c r="PD809" s="1"/>
      <c r="PE809" s="1"/>
      <c r="PF809" s="1"/>
      <c r="PG809" s="1"/>
      <c r="PH809" s="1"/>
      <c r="PI809" s="1"/>
      <c r="PJ809" s="1"/>
      <c r="PK809" s="1"/>
      <c r="PL809" s="1"/>
      <c r="PM809" s="1"/>
      <c r="PN809" s="1"/>
      <c r="PO809" s="1"/>
      <c r="PP809" s="1"/>
      <c r="PQ809" s="1"/>
      <c r="PR809" s="1"/>
      <c r="PS809" s="1"/>
      <c r="PT809" s="1"/>
      <c r="PU809" s="1"/>
      <c r="PV809" s="1"/>
      <c r="PW809" s="1"/>
      <c r="PX809" s="1"/>
      <c r="PY809" s="1"/>
      <c r="PZ809" s="1"/>
    </row>
    <row r="810" spans="1:442" s="100" customFormat="1" ht="64.5" customHeight="1" x14ac:dyDescent="0.3">
      <c r="A810" s="38"/>
      <c r="B810" s="272"/>
      <c r="C810" s="272"/>
      <c r="D810" s="272"/>
      <c r="E810" s="269"/>
      <c r="F810" s="269"/>
      <c r="G810" s="269"/>
      <c r="H810" s="272"/>
      <c r="I810" s="272"/>
      <c r="J810" s="11" t="s">
        <v>179</v>
      </c>
      <c r="K810" s="7" t="s">
        <v>180</v>
      </c>
      <c r="L810" s="7" t="s">
        <v>106</v>
      </c>
      <c r="M810" s="71">
        <v>66</v>
      </c>
      <c r="N810" s="273"/>
      <c r="O810" s="272"/>
      <c r="P810" s="272"/>
      <c r="Q810" s="272"/>
      <c r="R810" s="297"/>
      <c r="S810" s="297"/>
      <c r="T810" s="283"/>
      <c r="U810" s="283"/>
      <c r="V810" s="281"/>
      <c r="W810" s="281"/>
      <c r="X810" s="281"/>
      <c r="Y810" s="281"/>
      <c r="Z810" s="281"/>
      <c r="AA810" s="281"/>
      <c r="AB810" s="281"/>
      <c r="AC810" s="273"/>
      <c r="AD810" s="296"/>
      <c r="AE810" s="296"/>
      <c r="AF810" s="272"/>
      <c r="AG810" s="273"/>
      <c r="AH810" s="273"/>
      <c r="AI810" s="273"/>
      <c r="AJ810" s="272"/>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c r="JT810" s="1"/>
      <c r="JU810" s="1"/>
      <c r="JV810" s="1"/>
      <c r="JW810" s="1"/>
      <c r="JX810" s="1"/>
      <c r="JY810" s="1"/>
      <c r="JZ810" s="1"/>
      <c r="KA810" s="1"/>
      <c r="KB810" s="1"/>
      <c r="KC810" s="1"/>
      <c r="KD810" s="1"/>
      <c r="KE810" s="1"/>
      <c r="KF810" s="1"/>
      <c r="KG810" s="1"/>
      <c r="KH810" s="1"/>
      <c r="KI810" s="1"/>
      <c r="KJ810" s="1"/>
      <c r="KK810" s="1"/>
      <c r="KL810" s="1"/>
      <c r="KM810" s="1"/>
      <c r="KN810" s="1"/>
      <c r="KO810" s="1"/>
      <c r="KP810" s="1"/>
      <c r="KQ810" s="1"/>
      <c r="KR810" s="1"/>
      <c r="KS810" s="1"/>
      <c r="KT810" s="1"/>
      <c r="KU810" s="1"/>
      <c r="KV810" s="1"/>
      <c r="KW810" s="1"/>
      <c r="KX810" s="1"/>
      <c r="KY810" s="1"/>
      <c r="KZ810" s="1"/>
      <c r="LA810" s="1"/>
      <c r="LB810" s="1"/>
      <c r="LC810" s="1"/>
      <c r="LD810" s="1"/>
      <c r="LE810" s="1"/>
      <c r="LF810" s="1"/>
      <c r="LG810" s="1"/>
      <c r="LH810" s="1"/>
      <c r="LI810" s="1"/>
      <c r="LJ810" s="1"/>
      <c r="LK810" s="1"/>
      <c r="LL810" s="1"/>
      <c r="LM810" s="1"/>
      <c r="LN810" s="1"/>
      <c r="LO810" s="1"/>
      <c r="LP810" s="1"/>
      <c r="LQ810" s="1"/>
      <c r="LR810" s="1"/>
      <c r="LS810" s="1"/>
      <c r="LT810" s="1"/>
      <c r="LU810" s="1"/>
      <c r="LV810" s="1"/>
      <c r="LW810" s="1"/>
      <c r="LX810" s="1"/>
      <c r="LY810" s="1"/>
      <c r="LZ810" s="1"/>
      <c r="MA810" s="1"/>
      <c r="MB810" s="1"/>
      <c r="MC810" s="1"/>
      <c r="MD810" s="1"/>
      <c r="ME810" s="1"/>
      <c r="MF810" s="1"/>
      <c r="MG810" s="1"/>
      <c r="MH810" s="1"/>
      <c r="MI810" s="1"/>
      <c r="MJ810" s="1"/>
      <c r="MK810" s="1"/>
      <c r="ML810" s="1"/>
      <c r="MM810" s="1"/>
      <c r="MN810" s="1"/>
      <c r="MO810" s="1"/>
      <c r="MP810" s="1"/>
      <c r="MQ810" s="1"/>
      <c r="MR810" s="1"/>
      <c r="MS810" s="1"/>
      <c r="MT810" s="1"/>
      <c r="MU810" s="1"/>
      <c r="MV810" s="1"/>
      <c r="MW810" s="1"/>
      <c r="MX810" s="1"/>
      <c r="MY810" s="1"/>
      <c r="MZ810" s="1"/>
      <c r="NA810" s="1"/>
      <c r="NB810" s="1"/>
      <c r="NC810" s="1"/>
      <c r="ND810" s="1"/>
      <c r="NE810" s="1"/>
      <c r="NF810" s="1"/>
      <c r="NG810" s="1"/>
      <c r="NH810" s="1"/>
      <c r="NI810" s="1"/>
      <c r="NJ810" s="1"/>
      <c r="NK810" s="1"/>
      <c r="NL810" s="1"/>
      <c r="NM810" s="1"/>
      <c r="NN810" s="1"/>
      <c r="NO810" s="1"/>
      <c r="NP810" s="1"/>
      <c r="NQ810" s="1"/>
      <c r="NR810" s="1"/>
      <c r="NS810" s="1"/>
      <c r="NT810" s="1"/>
      <c r="NU810" s="1"/>
      <c r="NV810" s="1"/>
      <c r="NW810" s="1"/>
      <c r="NX810" s="1"/>
      <c r="NY810" s="1"/>
      <c r="NZ810" s="1"/>
      <c r="OA810" s="1"/>
      <c r="OB810" s="1"/>
      <c r="OC810" s="1"/>
      <c r="OD810" s="1"/>
      <c r="OE810" s="1"/>
      <c r="OF810" s="1"/>
      <c r="OG810" s="1"/>
      <c r="OH810" s="1"/>
      <c r="OI810" s="1"/>
      <c r="OJ810" s="1"/>
      <c r="OK810" s="1"/>
      <c r="OL810" s="1"/>
      <c r="OM810" s="1"/>
      <c r="ON810" s="1"/>
      <c r="OO810" s="1"/>
      <c r="OP810" s="1"/>
      <c r="OQ810" s="1"/>
      <c r="OR810" s="1"/>
      <c r="OS810" s="1"/>
      <c r="OT810" s="1"/>
      <c r="OU810" s="1"/>
      <c r="OV810" s="1"/>
      <c r="OW810" s="1"/>
      <c r="OX810" s="1"/>
      <c r="OY810" s="1"/>
      <c r="OZ810" s="1"/>
      <c r="PA810" s="1"/>
      <c r="PB810" s="1"/>
      <c r="PC810" s="1"/>
      <c r="PD810" s="1"/>
      <c r="PE810" s="1"/>
      <c r="PF810" s="1"/>
      <c r="PG810" s="1"/>
      <c r="PH810" s="1"/>
      <c r="PI810" s="1"/>
      <c r="PJ810" s="1"/>
      <c r="PK810" s="1"/>
      <c r="PL810" s="1"/>
      <c r="PM810" s="1"/>
      <c r="PN810" s="1"/>
      <c r="PO810" s="1"/>
      <c r="PP810" s="1"/>
      <c r="PQ810" s="1"/>
      <c r="PR810" s="1"/>
      <c r="PS810" s="1"/>
      <c r="PT810" s="1"/>
      <c r="PU810" s="1"/>
      <c r="PV810" s="1"/>
      <c r="PW810" s="1"/>
      <c r="PX810" s="1"/>
      <c r="PY810" s="1"/>
      <c r="PZ810" s="1"/>
    </row>
    <row r="811" spans="1:442" s="100" customFormat="1" ht="96.6" x14ac:dyDescent="0.3">
      <c r="A811" s="38"/>
      <c r="B811" s="300" t="s">
        <v>1266</v>
      </c>
      <c r="C811" s="300" t="s">
        <v>631</v>
      </c>
      <c r="D811" s="300" t="s">
        <v>158</v>
      </c>
      <c r="E811" s="317" t="s">
        <v>68</v>
      </c>
      <c r="F811" s="317" t="s">
        <v>186</v>
      </c>
      <c r="G811" s="317" t="s">
        <v>202</v>
      </c>
      <c r="H811" s="300" t="s">
        <v>71</v>
      </c>
      <c r="I811" s="300" t="s">
        <v>80</v>
      </c>
      <c r="J811" s="20" t="s">
        <v>263</v>
      </c>
      <c r="K811" s="27" t="s">
        <v>159</v>
      </c>
      <c r="L811" s="27" t="s">
        <v>116</v>
      </c>
      <c r="M811" s="27">
        <v>40</v>
      </c>
      <c r="N811" s="282" t="s">
        <v>160</v>
      </c>
      <c r="O811" s="300" t="s">
        <v>630</v>
      </c>
      <c r="P811" s="300" t="s">
        <v>76</v>
      </c>
      <c r="Q811" s="300" t="s">
        <v>77</v>
      </c>
      <c r="R811" s="337" t="s">
        <v>78</v>
      </c>
      <c r="S811" s="337" t="s">
        <v>161</v>
      </c>
      <c r="T811" s="361">
        <f>V811+Y811</f>
        <v>26163.43</v>
      </c>
      <c r="U811" s="361" t="s">
        <v>80</v>
      </c>
      <c r="V811" s="365">
        <v>22238.91</v>
      </c>
      <c r="W811" s="365" t="s">
        <v>135</v>
      </c>
      <c r="X811" s="365" t="s">
        <v>80</v>
      </c>
      <c r="Y811" s="365">
        <v>3924.52</v>
      </c>
      <c r="Z811" s="365" t="s">
        <v>135</v>
      </c>
      <c r="AA811" s="365" t="s">
        <v>80</v>
      </c>
      <c r="AB811" s="365">
        <v>8693.5400000000009</v>
      </c>
      <c r="AC811" s="282" t="s">
        <v>204</v>
      </c>
      <c r="AD811" s="319" t="s">
        <v>80</v>
      </c>
      <c r="AE811" s="319">
        <f>V811+Y811</f>
        <v>26163.43</v>
      </c>
      <c r="AF811" s="300" t="s">
        <v>80</v>
      </c>
      <c r="AG811" s="282" t="s">
        <v>34</v>
      </c>
      <c r="AH811" s="282" t="s">
        <v>215</v>
      </c>
      <c r="AI811" s="282" t="s">
        <v>350</v>
      </c>
      <c r="AJ811" s="300"/>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c r="JT811" s="1"/>
      <c r="JU811" s="1"/>
      <c r="JV811" s="1"/>
      <c r="JW811" s="1"/>
      <c r="JX811" s="1"/>
      <c r="JY811" s="1"/>
      <c r="JZ811" s="1"/>
      <c r="KA811" s="1"/>
      <c r="KB811" s="1"/>
      <c r="KC811" s="1"/>
      <c r="KD811" s="1"/>
      <c r="KE811" s="1"/>
      <c r="KF811" s="1"/>
      <c r="KG811" s="1"/>
      <c r="KH811" s="1"/>
      <c r="KI811" s="1"/>
      <c r="KJ811" s="1"/>
      <c r="KK811" s="1"/>
      <c r="KL811" s="1"/>
      <c r="KM811" s="1"/>
      <c r="KN811" s="1"/>
      <c r="KO811" s="1"/>
      <c r="KP811" s="1"/>
      <c r="KQ811" s="1"/>
      <c r="KR811" s="1"/>
      <c r="KS811" s="1"/>
      <c r="KT811" s="1"/>
      <c r="KU811" s="1"/>
      <c r="KV811" s="1"/>
      <c r="KW811" s="1"/>
      <c r="KX811" s="1"/>
      <c r="KY811" s="1"/>
      <c r="KZ811" s="1"/>
      <c r="LA811" s="1"/>
      <c r="LB811" s="1"/>
      <c r="LC811" s="1"/>
      <c r="LD811" s="1"/>
      <c r="LE811" s="1"/>
      <c r="LF811" s="1"/>
      <c r="LG811" s="1"/>
      <c r="LH811" s="1"/>
      <c r="LI811" s="1"/>
      <c r="LJ811" s="1"/>
      <c r="LK811" s="1"/>
      <c r="LL811" s="1"/>
      <c r="LM811" s="1"/>
      <c r="LN811" s="1"/>
      <c r="LO811" s="1"/>
      <c r="LP811" s="1"/>
      <c r="LQ811" s="1"/>
      <c r="LR811" s="1"/>
      <c r="LS811" s="1"/>
      <c r="LT811" s="1"/>
      <c r="LU811" s="1"/>
      <c r="LV811" s="1"/>
      <c r="LW811" s="1"/>
      <c r="LX811" s="1"/>
      <c r="LY811" s="1"/>
      <c r="LZ811" s="1"/>
      <c r="MA811" s="1"/>
      <c r="MB811" s="1"/>
      <c r="MC811" s="1"/>
      <c r="MD811" s="1"/>
      <c r="ME811" s="1"/>
      <c r="MF811" s="1"/>
      <c r="MG811" s="1"/>
      <c r="MH811" s="1"/>
      <c r="MI811" s="1"/>
      <c r="MJ811" s="1"/>
      <c r="MK811" s="1"/>
      <c r="ML811" s="1"/>
      <c r="MM811" s="1"/>
      <c r="MN811" s="1"/>
      <c r="MO811" s="1"/>
      <c r="MP811" s="1"/>
      <c r="MQ811" s="1"/>
      <c r="MR811" s="1"/>
      <c r="MS811" s="1"/>
      <c r="MT811" s="1"/>
      <c r="MU811" s="1"/>
      <c r="MV811" s="1"/>
      <c r="MW811" s="1"/>
      <c r="MX811" s="1"/>
      <c r="MY811" s="1"/>
      <c r="MZ811" s="1"/>
      <c r="NA811" s="1"/>
      <c r="NB811" s="1"/>
      <c r="NC811" s="1"/>
      <c r="ND811" s="1"/>
      <c r="NE811" s="1"/>
      <c r="NF811" s="1"/>
      <c r="NG811" s="1"/>
      <c r="NH811" s="1"/>
      <c r="NI811" s="1"/>
      <c r="NJ811" s="1"/>
      <c r="NK811" s="1"/>
      <c r="NL811" s="1"/>
      <c r="NM811" s="1"/>
      <c r="NN811" s="1"/>
      <c r="NO811" s="1"/>
      <c r="NP811" s="1"/>
      <c r="NQ811" s="1"/>
      <c r="NR811" s="1"/>
      <c r="NS811" s="1"/>
      <c r="NT811" s="1"/>
      <c r="NU811" s="1"/>
      <c r="NV811" s="1"/>
      <c r="NW811" s="1"/>
      <c r="NX811" s="1"/>
      <c r="NY811" s="1"/>
      <c r="NZ811" s="1"/>
      <c r="OA811" s="1"/>
      <c r="OB811" s="1"/>
      <c r="OC811" s="1"/>
      <c r="OD811" s="1"/>
      <c r="OE811" s="1"/>
      <c r="OF811" s="1"/>
      <c r="OG811" s="1"/>
      <c r="OH811" s="1"/>
      <c r="OI811" s="1"/>
      <c r="OJ811" s="1"/>
      <c r="OK811" s="1"/>
      <c r="OL811" s="1"/>
      <c r="OM811" s="1"/>
      <c r="ON811" s="1"/>
      <c r="OO811" s="1"/>
      <c r="OP811" s="1"/>
      <c r="OQ811" s="1"/>
      <c r="OR811" s="1"/>
      <c r="OS811" s="1"/>
      <c r="OT811" s="1"/>
      <c r="OU811" s="1"/>
      <c r="OV811" s="1"/>
      <c r="OW811" s="1"/>
      <c r="OX811" s="1"/>
      <c r="OY811" s="1"/>
      <c r="OZ811" s="1"/>
      <c r="PA811" s="1"/>
      <c r="PB811" s="1"/>
      <c r="PC811" s="1"/>
      <c r="PD811" s="1"/>
      <c r="PE811" s="1"/>
      <c r="PF811" s="1"/>
      <c r="PG811" s="1"/>
      <c r="PH811" s="1"/>
      <c r="PI811" s="1"/>
      <c r="PJ811" s="1"/>
      <c r="PK811" s="1"/>
      <c r="PL811" s="1"/>
      <c r="PM811" s="1"/>
      <c r="PN811" s="1"/>
      <c r="PO811" s="1"/>
      <c r="PP811" s="1"/>
      <c r="PQ811" s="1"/>
      <c r="PR811" s="1"/>
      <c r="PS811" s="1"/>
      <c r="PT811" s="1"/>
      <c r="PU811" s="1"/>
      <c r="PV811" s="1"/>
      <c r="PW811" s="1"/>
      <c r="PX811" s="1"/>
      <c r="PY811" s="1"/>
      <c r="PZ811" s="1"/>
    </row>
    <row r="812" spans="1:442" s="100" customFormat="1" ht="56.7" customHeight="1" x14ac:dyDescent="0.3">
      <c r="A812" s="38"/>
      <c r="B812" s="300"/>
      <c r="C812" s="300"/>
      <c r="D812" s="300"/>
      <c r="E812" s="317"/>
      <c r="F812" s="317"/>
      <c r="G812" s="317"/>
      <c r="H812" s="300"/>
      <c r="I812" s="300"/>
      <c r="J812" s="20" t="s">
        <v>163</v>
      </c>
      <c r="K812" s="27" t="s">
        <v>164</v>
      </c>
      <c r="L812" s="27" t="s">
        <v>106</v>
      </c>
      <c r="M812" s="27">
        <v>4</v>
      </c>
      <c r="N812" s="282"/>
      <c r="O812" s="300"/>
      <c r="P812" s="300"/>
      <c r="Q812" s="300"/>
      <c r="R812" s="337"/>
      <c r="S812" s="337"/>
      <c r="T812" s="361"/>
      <c r="U812" s="361"/>
      <c r="V812" s="365"/>
      <c r="W812" s="365"/>
      <c r="X812" s="365"/>
      <c r="Y812" s="365"/>
      <c r="Z812" s="365"/>
      <c r="AA812" s="365"/>
      <c r="AB812" s="365"/>
      <c r="AC812" s="282"/>
      <c r="AD812" s="319"/>
      <c r="AE812" s="319"/>
      <c r="AF812" s="300"/>
      <c r="AG812" s="282"/>
      <c r="AH812" s="282"/>
      <c r="AI812" s="282"/>
      <c r="AJ812" s="300"/>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c r="JT812" s="1"/>
      <c r="JU812" s="1"/>
      <c r="JV812" s="1"/>
      <c r="JW812" s="1"/>
      <c r="JX812" s="1"/>
      <c r="JY812" s="1"/>
      <c r="JZ812" s="1"/>
      <c r="KA812" s="1"/>
      <c r="KB812" s="1"/>
      <c r="KC812" s="1"/>
      <c r="KD812" s="1"/>
      <c r="KE812" s="1"/>
      <c r="KF812" s="1"/>
      <c r="KG812" s="1"/>
      <c r="KH812" s="1"/>
      <c r="KI812" s="1"/>
      <c r="KJ812" s="1"/>
      <c r="KK812" s="1"/>
      <c r="KL812" s="1"/>
      <c r="KM812" s="1"/>
      <c r="KN812" s="1"/>
      <c r="KO812" s="1"/>
      <c r="KP812" s="1"/>
      <c r="KQ812" s="1"/>
      <c r="KR812" s="1"/>
      <c r="KS812" s="1"/>
      <c r="KT812" s="1"/>
      <c r="KU812" s="1"/>
      <c r="KV812" s="1"/>
      <c r="KW812" s="1"/>
      <c r="KX812" s="1"/>
      <c r="KY812" s="1"/>
      <c r="KZ812" s="1"/>
      <c r="LA812" s="1"/>
      <c r="LB812" s="1"/>
      <c r="LC812" s="1"/>
      <c r="LD812" s="1"/>
      <c r="LE812" s="1"/>
      <c r="LF812" s="1"/>
      <c r="LG812" s="1"/>
      <c r="LH812" s="1"/>
      <c r="LI812" s="1"/>
      <c r="LJ812" s="1"/>
      <c r="LK812" s="1"/>
      <c r="LL812" s="1"/>
      <c r="LM812" s="1"/>
      <c r="LN812" s="1"/>
      <c r="LO812" s="1"/>
      <c r="LP812" s="1"/>
      <c r="LQ812" s="1"/>
      <c r="LR812" s="1"/>
      <c r="LS812" s="1"/>
      <c r="LT812" s="1"/>
      <c r="LU812" s="1"/>
      <c r="LV812" s="1"/>
      <c r="LW812" s="1"/>
      <c r="LX812" s="1"/>
      <c r="LY812" s="1"/>
      <c r="LZ812" s="1"/>
      <c r="MA812" s="1"/>
      <c r="MB812" s="1"/>
      <c r="MC812" s="1"/>
      <c r="MD812" s="1"/>
      <c r="ME812" s="1"/>
      <c r="MF812" s="1"/>
      <c r="MG812" s="1"/>
      <c r="MH812" s="1"/>
      <c r="MI812" s="1"/>
      <c r="MJ812" s="1"/>
      <c r="MK812" s="1"/>
      <c r="ML812" s="1"/>
      <c r="MM812" s="1"/>
      <c r="MN812" s="1"/>
      <c r="MO812" s="1"/>
      <c r="MP812" s="1"/>
      <c r="MQ812" s="1"/>
      <c r="MR812" s="1"/>
      <c r="MS812" s="1"/>
      <c r="MT812" s="1"/>
      <c r="MU812" s="1"/>
      <c r="MV812" s="1"/>
      <c r="MW812" s="1"/>
      <c r="MX812" s="1"/>
      <c r="MY812" s="1"/>
      <c r="MZ812" s="1"/>
      <c r="NA812" s="1"/>
      <c r="NB812" s="1"/>
      <c r="NC812" s="1"/>
      <c r="ND812" s="1"/>
      <c r="NE812" s="1"/>
      <c r="NF812" s="1"/>
      <c r="NG812" s="1"/>
      <c r="NH812" s="1"/>
      <c r="NI812" s="1"/>
      <c r="NJ812" s="1"/>
      <c r="NK812" s="1"/>
      <c r="NL812" s="1"/>
      <c r="NM812" s="1"/>
      <c r="NN812" s="1"/>
      <c r="NO812" s="1"/>
      <c r="NP812" s="1"/>
      <c r="NQ812" s="1"/>
      <c r="NR812" s="1"/>
      <c r="NS812" s="1"/>
      <c r="NT812" s="1"/>
      <c r="NU812" s="1"/>
      <c r="NV812" s="1"/>
      <c r="NW812" s="1"/>
      <c r="NX812" s="1"/>
      <c r="NY812" s="1"/>
      <c r="NZ812" s="1"/>
      <c r="OA812" s="1"/>
      <c r="OB812" s="1"/>
      <c r="OC812" s="1"/>
      <c r="OD812" s="1"/>
      <c r="OE812" s="1"/>
      <c r="OF812" s="1"/>
      <c r="OG812" s="1"/>
      <c r="OH812" s="1"/>
      <c r="OI812" s="1"/>
      <c r="OJ812" s="1"/>
      <c r="OK812" s="1"/>
      <c r="OL812" s="1"/>
      <c r="OM812" s="1"/>
      <c r="ON812" s="1"/>
      <c r="OO812" s="1"/>
      <c r="OP812" s="1"/>
      <c r="OQ812" s="1"/>
      <c r="OR812" s="1"/>
      <c r="OS812" s="1"/>
      <c r="OT812" s="1"/>
      <c r="OU812" s="1"/>
      <c r="OV812" s="1"/>
      <c r="OW812" s="1"/>
      <c r="OX812" s="1"/>
      <c r="OY812" s="1"/>
      <c r="OZ812" s="1"/>
      <c r="PA812" s="1"/>
      <c r="PB812" s="1"/>
      <c r="PC812" s="1"/>
      <c r="PD812" s="1"/>
      <c r="PE812" s="1"/>
      <c r="PF812" s="1"/>
      <c r="PG812" s="1"/>
      <c r="PH812" s="1"/>
      <c r="PI812" s="1"/>
      <c r="PJ812" s="1"/>
      <c r="PK812" s="1"/>
      <c r="PL812" s="1"/>
      <c r="PM812" s="1"/>
      <c r="PN812" s="1"/>
      <c r="PO812" s="1"/>
      <c r="PP812" s="1"/>
      <c r="PQ812" s="1"/>
      <c r="PR812" s="1"/>
      <c r="PS812" s="1"/>
      <c r="PT812" s="1"/>
      <c r="PU812" s="1"/>
      <c r="PV812" s="1"/>
      <c r="PW812" s="1"/>
      <c r="PX812" s="1"/>
      <c r="PY812" s="1"/>
      <c r="PZ812" s="1"/>
    </row>
    <row r="813" spans="1:442" s="100" customFormat="1" ht="64.5" customHeight="1" x14ac:dyDescent="0.3">
      <c r="A813" s="38"/>
      <c r="B813" s="300"/>
      <c r="C813" s="300"/>
      <c r="D813" s="300"/>
      <c r="E813" s="317"/>
      <c r="F813" s="317"/>
      <c r="G813" s="317"/>
      <c r="H813" s="300"/>
      <c r="I813" s="300"/>
      <c r="J813" s="20" t="s">
        <v>179</v>
      </c>
      <c r="K813" s="27" t="s">
        <v>180</v>
      </c>
      <c r="L813" s="27" t="s">
        <v>106</v>
      </c>
      <c r="M813" s="69">
        <v>4</v>
      </c>
      <c r="N813" s="282"/>
      <c r="O813" s="300"/>
      <c r="P813" s="300"/>
      <c r="Q813" s="300"/>
      <c r="R813" s="337"/>
      <c r="S813" s="337"/>
      <c r="T813" s="361"/>
      <c r="U813" s="361"/>
      <c r="V813" s="365"/>
      <c r="W813" s="365"/>
      <c r="X813" s="365"/>
      <c r="Y813" s="365"/>
      <c r="Z813" s="365"/>
      <c r="AA813" s="365"/>
      <c r="AB813" s="365"/>
      <c r="AC813" s="282"/>
      <c r="AD813" s="319"/>
      <c r="AE813" s="319"/>
      <c r="AF813" s="300"/>
      <c r="AG813" s="282"/>
      <c r="AH813" s="282"/>
      <c r="AI813" s="282"/>
      <c r="AJ813" s="300"/>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c r="JT813" s="1"/>
      <c r="JU813" s="1"/>
      <c r="JV813" s="1"/>
      <c r="JW813" s="1"/>
      <c r="JX813" s="1"/>
      <c r="JY813" s="1"/>
      <c r="JZ813" s="1"/>
      <c r="KA813" s="1"/>
      <c r="KB813" s="1"/>
      <c r="KC813" s="1"/>
      <c r="KD813" s="1"/>
      <c r="KE813" s="1"/>
      <c r="KF813" s="1"/>
      <c r="KG813" s="1"/>
      <c r="KH813" s="1"/>
      <c r="KI813" s="1"/>
      <c r="KJ813" s="1"/>
      <c r="KK813" s="1"/>
      <c r="KL813" s="1"/>
      <c r="KM813" s="1"/>
      <c r="KN813" s="1"/>
      <c r="KO813" s="1"/>
      <c r="KP813" s="1"/>
      <c r="KQ813" s="1"/>
      <c r="KR813" s="1"/>
      <c r="KS813" s="1"/>
      <c r="KT813" s="1"/>
      <c r="KU813" s="1"/>
      <c r="KV813" s="1"/>
      <c r="KW813" s="1"/>
      <c r="KX813" s="1"/>
      <c r="KY813" s="1"/>
      <c r="KZ813" s="1"/>
      <c r="LA813" s="1"/>
      <c r="LB813" s="1"/>
      <c r="LC813" s="1"/>
      <c r="LD813" s="1"/>
      <c r="LE813" s="1"/>
      <c r="LF813" s="1"/>
      <c r="LG813" s="1"/>
      <c r="LH813" s="1"/>
      <c r="LI813" s="1"/>
      <c r="LJ813" s="1"/>
      <c r="LK813" s="1"/>
      <c r="LL813" s="1"/>
      <c r="LM813" s="1"/>
      <c r="LN813" s="1"/>
      <c r="LO813" s="1"/>
      <c r="LP813" s="1"/>
      <c r="LQ813" s="1"/>
      <c r="LR813" s="1"/>
      <c r="LS813" s="1"/>
      <c r="LT813" s="1"/>
      <c r="LU813" s="1"/>
      <c r="LV813" s="1"/>
      <c r="LW813" s="1"/>
      <c r="LX813" s="1"/>
      <c r="LY813" s="1"/>
      <c r="LZ813" s="1"/>
      <c r="MA813" s="1"/>
      <c r="MB813" s="1"/>
      <c r="MC813" s="1"/>
      <c r="MD813" s="1"/>
      <c r="ME813" s="1"/>
      <c r="MF813" s="1"/>
      <c r="MG813" s="1"/>
      <c r="MH813" s="1"/>
      <c r="MI813" s="1"/>
      <c r="MJ813" s="1"/>
      <c r="MK813" s="1"/>
      <c r="ML813" s="1"/>
      <c r="MM813" s="1"/>
      <c r="MN813" s="1"/>
      <c r="MO813" s="1"/>
      <c r="MP813" s="1"/>
      <c r="MQ813" s="1"/>
      <c r="MR813" s="1"/>
      <c r="MS813" s="1"/>
      <c r="MT813" s="1"/>
      <c r="MU813" s="1"/>
      <c r="MV813" s="1"/>
      <c r="MW813" s="1"/>
      <c r="MX813" s="1"/>
      <c r="MY813" s="1"/>
      <c r="MZ813" s="1"/>
      <c r="NA813" s="1"/>
      <c r="NB813" s="1"/>
      <c r="NC813" s="1"/>
      <c r="ND813" s="1"/>
      <c r="NE813" s="1"/>
      <c r="NF813" s="1"/>
      <c r="NG813" s="1"/>
      <c r="NH813" s="1"/>
      <c r="NI813" s="1"/>
      <c r="NJ813" s="1"/>
      <c r="NK813" s="1"/>
      <c r="NL813" s="1"/>
      <c r="NM813" s="1"/>
      <c r="NN813" s="1"/>
      <c r="NO813" s="1"/>
      <c r="NP813" s="1"/>
      <c r="NQ813" s="1"/>
      <c r="NR813" s="1"/>
      <c r="NS813" s="1"/>
      <c r="NT813" s="1"/>
      <c r="NU813" s="1"/>
      <c r="NV813" s="1"/>
      <c r="NW813" s="1"/>
      <c r="NX813" s="1"/>
      <c r="NY813" s="1"/>
      <c r="NZ813" s="1"/>
      <c r="OA813" s="1"/>
      <c r="OB813" s="1"/>
      <c r="OC813" s="1"/>
      <c r="OD813" s="1"/>
      <c r="OE813" s="1"/>
      <c r="OF813" s="1"/>
      <c r="OG813" s="1"/>
      <c r="OH813" s="1"/>
      <c r="OI813" s="1"/>
      <c r="OJ813" s="1"/>
      <c r="OK813" s="1"/>
      <c r="OL813" s="1"/>
      <c r="OM813" s="1"/>
      <c r="ON813" s="1"/>
      <c r="OO813" s="1"/>
      <c r="OP813" s="1"/>
      <c r="OQ813" s="1"/>
      <c r="OR813" s="1"/>
      <c r="OS813" s="1"/>
      <c r="OT813" s="1"/>
      <c r="OU813" s="1"/>
      <c r="OV813" s="1"/>
      <c r="OW813" s="1"/>
      <c r="OX813" s="1"/>
      <c r="OY813" s="1"/>
      <c r="OZ813" s="1"/>
      <c r="PA813" s="1"/>
      <c r="PB813" s="1"/>
      <c r="PC813" s="1"/>
      <c r="PD813" s="1"/>
      <c r="PE813" s="1"/>
      <c r="PF813" s="1"/>
      <c r="PG813" s="1"/>
      <c r="PH813" s="1"/>
      <c r="PI813" s="1"/>
      <c r="PJ813" s="1"/>
      <c r="PK813" s="1"/>
      <c r="PL813" s="1"/>
      <c r="PM813" s="1"/>
      <c r="PN813" s="1"/>
      <c r="PO813" s="1"/>
      <c r="PP813" s="1"/>
      <c r="PQ813" s="1"/>
      <c r="PR813" s="1"/>
      <c r="PS813" s="1"/>
      <c r="PT813" s="1"/>
      <c r="PU813" s="1"/>
      <c r="PV813" s="1"/>
      <c r="PW813" s="1"/>
      <c r="PX813" s="1"/>
      <c r="PY813" s="1"/>
      <c r="PZ813" s="1"/>
    </row>
    <row r="814" spans="1:442" s="101" customFormat="1" ht="66.599999999999994" customHeight="1" x14ac:dyDescent="0.3">
      <c r="A814" s="38"/>
      <c r="B814" s="300" t="s">
        <v>1267</v>
      </c>
      <c r="C814" s="300" t="s">
        <v>633</v>
      </c>
      <c r="D814" s="300" t="s">
        <v>67</v>
      </c>
      <c r="E814" s="317" t="s">
        <v>68</v>
      </c>
      <c r="F814" s="317" t="s">
        <v>184</v>
      </c>
      <c r="G814" s="317" t="s">
        <v>70</v>
      </c>
      <c r="H814" s="300" t="s">
        <v>71</v>
      </c>
      <c r="I814" s="300" t="s">
        <v>80</v>
      </c>
      <c r="J814" s="20" t="s">
        <v>165</v>
      </c>
      <c r="K814" s="27" t="s">
        <v>166</v>
      </c>
      <c r="L814" s="27" t="s">
        <v>167</v>
      </c>
      <c r="M814" s="27">
        <v>2</v>
      </c>
      <c r="N814" s="282" t="s">
        <v>160</v>
      </c>
      <c r="O814" s="316" t="s">
        <v>632</v>
      </c>
      <c r="P814" s="300" t="s">
        <v>76</v>
      </c>
      <c r="Q814" s="300" t="s">
        <v>77</v>
      </c>
      <c r="R814" s="337" t="s">
        <v>78</v>
      </c>
      <c r="S814" s="337" t="s">
        <v>161</v>
      </c>
      <c r="T814" s="361">
        <f>V814+Y814</f>
        <v>106465.01</v>
      </c>
      <c r="U814" s="361" t="s">
        <v>80</v>
      </c>
      <c r="V814" s="365">
        <v>90495.25</v>
      </c>
      <c r="W814" s="365" t="s">
        <v>80</v>
      </c>
      <c r="X814" s="365" t="s">
        <v>80</v>
      </c>
      <c r="Y814" s="365">
        <v>15969.76</v>
      </c>
      <c r="Z814" s="365" t="s">
        <v>80</v>
      </c>
      <c r="AA814" s="365" t="s">
        <v>80</v>
      </c>
      <c r="AB814" s="365">
        <v>35376.019999999997</v>
      </c>
      <c r="AC814" s="282" t="s">
        <v>81</v>
      </c>
      <c r="AD814" s="319" t="s">
        <v>80</v>
      </c>
      <c r="AE814" s="319">
        <f>V814+Y814</f>
        <v>106465.01</v>
      </c>
      <c r="AF814" s="300" t="s">
        <v>80</v>
      </c>
      <c r="AG814" s="282" t="s">
        <v>34</v>
      </c>
      <c r="AH814" s="282" t="s">
        <v>303</v>
      </c>
      <c r="AI814" s="282" t="s">
        <v>308</v>
      </c>
      <c r="AJ814" s="300"/>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c r="JT814" s="1"/>
      <c r="JU814" s="1"/>
      <c r="JV814" s="1"/>
      <c r="JW814" s="1"/>
      <c r="JX814" s="1"/>
      <c r="JY814" s="1"/>
      <c r="JZ814" s="1"/>
      <c r="KA814" s="1"/>
      <c r="KB814" s="1"/>
      <c r="KC814" s="1"/>
      <c r="KD814" s="1"/>
      <c r="KE814" s="1"/>
      <c r="KF814" s="1"/>
      <c r="KG814" s="1"/>
      <c r="KH814" s="1"/>
      <c r="KI814" s="1"/>
      <c r="KJ814" s="1"/>
      <c r="KK814" s="1"/>
      <c r="KL814" s="1"/>
      <c r="KM814" s="1"/>
      <c r="KN814" s="1"/>
      <c r="KO814" s="1"/>
      <c r="KP814" s="1"/>
      <c r="KQ814" s="1"/>
      <c r="KR814" s="1"/>
      <c r="KS814" s="1"/>
      <c r="KT814" s="1"/>
      <c r="KU814" s="1"/>
      <c r="KV814" s="1"/>
      <c r="KW814" s="1"/>
      <c r="KX814" s="1"/>
      <c r="KY814" s="1"/>
      <c r="KZ814" s="1"/>
      <c r="LA814" s="1"/>
      <c r="LB814" s="1"/>
      <c r="LC814" s="1"/>
      <c r="LD814" s="1"/>
      <c r="LE814" s="1"/>
      <c r="LF814" s="1"/>
      <c r="LG814" s="1"/>
      <c r="LH814" s="1"/>
      <c r="LI814" s="1"/>
      <c r="LJ814" s="1"/>
      <c r="LK814" s="1"/>
      <c r="LL814" s="1"/>
      <c r="LM814" s="1"/>
      <c r="LN814" s="1"/>
      <c r="LO814" s="1"/>
      <c r="LP814" s="1"/>
      <c r="LQ814" s="1"/>
      <c r="LR814" s="1"/>
      <c r="LS814" s="1"/>
      <c r="LT814" s="1"/>
      <c r="LU814" s="1"/>
      <c r="LV814" s="1"/>
      <c r="LW814" s="1"/>
      <c r="LX814" s="1"/>
      <c r="LY814" s="1"/>
      <c r="LZ814" s="1"/>
      <c r="MA814" s="1"/>
      <c r="MB814" s="1"/>
      <c r="MC814" s="1"/>
      <c r="MD814" s="1"/>
      <c r="ME814" s="1"/>
      <c r="MF814" s="1"/>
      <c r="MG814" s="1"/>
      <c r="MH814" s="1"/>
      <c r="MI814" s="1"/>
      <c r="MJ814" s="1"/>
      <c r="MK814" s="1"/>
      <c r="ML814" s="1"/>
      <c r="MM814" s="1"/>
      <c r="MN814" s="1"/>
      <c r="MO814" s="1"/>
      <c r="MP814" s="1"/>
      <c r="MQ814" s="1"/>
      <c r="MR814" s="1"/>
      <c r="MS814" s="1"/>
      <c r="MT814" s="1"/>
      <c r="MU814" s="1"/>
      <c r="MV814" s="1"/>
      <c r="MW814" s="1"/>
      <c r="MX814" s="1"/>
      <c r="MY814" s="1"/>
      <c r="MZ814" s="1"/>
      <c r="NA814" s="1"/>
      <c r="NB814" s="1"/>
      <c r="NC814" s="1"/>
      <c r="ND814" s="1"/>
      <c r="NE814" s="1"/>
      <c r="NF814" s="1"/>
      <c r="NG814" s="1"/>
      <c r="NH814" s="1"/>
      <c r="NI814" s="1"/>
      <c r="NJ814" s="1"/>
      <c r="NK814" s="1"/>
      <c r="NL814" s="1"/>
      <c r="NM814" s="1"/>
      <c r="NN814" s="1"/>
      <c r="NO814" s="1"/>
      <c r="NP814" s="1"/>
      <c r="NQ814" s="1"/>
      <c r="NR814" s="1"/>
      <c r="NS814" s="1"/>
      <c r="NT814" s="1"/>
      <c r="NU814" s="1"/>
      <c r="NV814" s="1"/>
      <c r="NW814" s="1"/>
      <c r="NX814" s="1"/>
      <c r="NY814" s="1"/>
      <c r="NZ814" s="1"/>
      <c r="OA814" s="1"/>
      <c r="OB814" s="1"/>
      <c r="OC814" s="1"/>
      <c r="OD814" s="1"/>
      <c r="OE814" s="1"/>
      <c r="OF814" s="1"/>
      <c r="OG814" s="1"/>
      <c r="OH814" s="1"/>
      <c r="OI814" s="1"/>
      <c r="OJ814" s="1"/>
      <c r="OK814" s="1"/>
      <c r="OL814" s="1"/>
      <c r="OM814" s="1"/>
      <c r="ON814" s="1"/>
      <c r="OO814" s="1"/>
      <c r="OP814" s="1"/>
      <c r="OQ814" s="1"/>
      <c r="OR814" s="1"/>
      <c r="OS814" s="1"/>
      <c r="OT814" s="1"/>
      <c r="OU814" s="1"/>
      <c r="OV814" s="1"/>
      <c r="OW814" s="1"/>
      <c r="OX814" s="1"/>
      <c r="OY814" s="1"/>
      <c r="OZ814" s="1"/>
      <c r="PA814" s="1"/>
      <c r="PB814" s="1"/>
      <c r="PC814" s="1"/>
      <c r="PD814" s="1"/>
      <c r="PE814" s="1"/>
      <c r="PF814" s="1"/>
      <c r="PG814" s="1"/>
      <c r="PH814" s="1"/>
      <c r="PI814" s="1"/>
      <c r="PJ814" s="1"/>
      <c r="PK814" s="1"/>
      <c r="PL814" s="1"/>
      <c r="PM814" s="1"/>
      <c r="PN814" s="1"/>
      <c r="PO814" s="1"/>
      <c r="PP814" s="1"/>
      <c r="PQ814" s="1"/>
      <c r="PR814" s="1"/>
      <c r="PS814" s="1"/>
      <c r="PT814" s="1"/>
      <c r="PU814" s="1"/>
      <c r="PV814" s="1"/>
      <c r="PW814" s="1"/>
      <c r="PX814" s="1"/>
      <c r="PY814" s="1"/>
      <c r="PZ814" s="1"/>
    </row>
    <row r="815" spans="1:442" s="101" customFormat="1" ht="73.2" customHeight="1" x14ac:dyDescent="0.3">
      <c r="A815" s="38"/>
      <c r="B815" s="300"/>
      <c r="C815" s="300"/>
      <c r="D815" s="300"/>
      <c r="E815" s="317"/>
      <c r="F815" s="317"/>
      <c r="G815" s="317"/>
      <c r="H815" s="300"/>
      <c r="I815" s="300"/>
      <c r="J815" s="20" t="s">
        <v>168</v>
      </c>
      <c r="K815" s="27" t="s">
        <v>169</v>
      </c>
      <c r="L815" s="27" t="s">
        <v>106</v>
      </c>
      <c r="M815" s="27">
        <v>2</v>
      </c>
      <c r="N815" s="282"/>
      <c r="O815" s="316"/>
      <c r="P815" s="300"/>
      <c r="Q815" s="300"/>
      <c r="R815" s="337"/>
      <c r="S815" s="337"/>
      <c r="T815" s="361"/>
      <c r="U815" s="361"/>
      <c r="V815" s="365"/>
      <c r="W815" s="365"/>
      <c r="X815" s="365"/>
      <c r="Y815" s="365"/>
      <c r="Z815" s="365"/>
      <c r="AA815" s="365"/>
      <c r="AB815" s="365"/>
      <c r="AC815" s="282"/>
      <c r="AD815" s="319"/>
      <c r="AE815" s="319"/>
      <c r="AF815" s="300"/>
      <c r="AG815" s="282"/>
      <c r="AH815" s="282"/>
      <c r="AI815" s="282"/>
      <c r="AJ815" s="300"/>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c r="JT815" s="1"/>
      <c r="JU815" s="1"/>
      <c r="JV815" s="1"/>
      <c r="JW815" s="1"/>
      <c r="JX815" s="1"/>
      <c r="JY815" s="1"/>
      <c r="JZ815" s="1"/>
      <c r="KA815" s="1"/>
      <c r="KB815" s="1"/>
      <c r="KC815" s="1"/>
      <c r="KD815" s="1"/>
      <c r="KE815" s="1"/>
      <c r="KF815" s="1"/>
      <c r="KG815" s="1"/>
      <c r="KH815" s="1"/>
      <c r="KI815" s="1"/>
      <c r="KJ815" s="1"/>
      <c r="KK815" s="1"/>
      <c r="KL815" s="1"/>
      <c r="KM815" s="1"/>
      <c r="KN815" s="1"/>
      <c r="KO815" s="1"/>
      <c r="KP815" s="1"/>
      <c r="KQ815" s="1"/>
      <c r="KR815" s="1"/>
      <c r="KS815" s="1"/>
      <c r="KT815" s="1"/>
      <c r="KU815" s="1"/>
      <c r="KV815" s="1"/>
      <c r="KW815" s="1"/>
      <c r="KX815" s="1"/>
      <c r="KY815" s="1"/>
      <c r="KZ815" s="1"/>
      <c r="LA815" s="1"/>
      <c r="LB815" s="1"/>
      <c r="LC815" s="1"/>
      <c r="LD815" s="1"/>
      <c r="LE815" s="1"/>
      <c r="LF815" s="1"/>
      <c r="LG815" s="1"/>
      <c r="LH815" s="1"/>
      <c r="LI815" s="1"/>
      <c r="LJ815" s="1"/>
      <c r="LK815" s="1"/>
      <c r="LL815" s="1"/>
      <c r="LM815" s="1"/>
      <c r="LN815" s="1"/>
      <c r="LO815" s="1"/>
      <c r="LP815" s="1"/>
      <c r="LQ815" s="1"/>
      <c r="LR815" s="1"/>
      <c r="LS815" s="1"/>
      <c r="LT815" s="1"/>
      <c r="LU815" s="1"/>
      <c r="LV815" s="1"/>
      <c r="LW815" s="1"/>
      <c r="LX815" s="1"/>
      <c r="LY815" s="1"/>
      <c r="LZ815" s="1"/>
      <c r="MA815" s="1"/>
      <c r="MB815" s="1"/>
      <c r="MC815" s="1"/>
      <c r="MD815" s="1"/>
      <c r="ME815" s="1"/>
      <c r="MF815" s="1"/>
      <c r="MG815" s="1"/>
      <c r="MH815" s="1"/>
      <c r="MI815" s="1"/>
      <c r="MJ815" s="1"/>
      <c r="MK815" s="1"/>
      <c r="ML815" s="1"/>
      <c r="MM815" s="1"/>
      <c r="MN815" s="1"/>
      <c r="MO815" s="1"/>
      <c r="MP815" s="1"/>
      <c r="MQ815" s="1"/>
      <c r="MR815" s="1"/>
      <c r="MS815" s="1"/>
      <c r="MT815" s="1"/>
      <c r="MU815" s="1"/>
      <c r="MV815" s="1"/>
      <c r="MW815" s="1"/>
      <c r="MX815" s="1"/>
      <c r="MY815" s="1"/>
      <c r="MZ815" s="1"/>
      <c r="NA815" s="1"/>
      <c r="NB815" s="1"/>
      <c r="NC815" s="1"/>
      <c r="ND815" s="1"/>
      <c r="NE815" s="1"/>
      <c r="NF815" s="1"/>
      <c r="NG815" s="1"/>
      <c r="NH815" s="1"/>
      <c r="NI815" s="1"/>
      <c r="NJ815" s="1"/>
      <c r="NK815" s="1"/>
      <c r="NL815" s="1"/>
      <c r="NM815" s="1"/>
      <c r="NN815" s="1"/>
      <c r="NO815" s="1"/>
      <c r="NP815" s="1"/>
      <c r="NQ815" s="1"/>
      <c r="NR815" s="1"/>
      <c r="NS815" s="1"/>
      <c r="NT815" s="1"/>
      <c r="NU815" s="1"/>
      <c r="NV815" s="1"/>
      <c r="NW815" s="1"/>
      <c r="NX815" s="1"/>
      <c r="NY815" s="1"/>
      <c r="NZ815" s="1"/>
      <c r="OA815" s="1"/>
      <c r="OB815" s="1"/>
      <c r="OC815" s="1"/>
      <c r="OD815" s="1"/>
      <c r="OE815" s="1"/>
      <c r="OF815" s="1"/>
      <c r="OG815" s="1"/>
      <c r="OH815" s="1"/>
      <c r="OI815" s="1"/>
      <c r="OJ815" s="1"/>
      <c r="OK815" s="1"/>
      <c r="OL815" s="1"/>
      <c r="OM815" s="1"/>
      <c r="ON815" s="1"/>
      <c r="OO815" s="1"/>
      <c r="OP815" s="1"/>
      <c r="OQ815" s="1"/>
      <c r="OR815" s="1"/>
      <c r="OS815" s="1"/>
      <c r="OT815" s="1"/>
      <c r="OU815" s="1"/>
      <c r="OV815" s="1"/>
      <c r="OW815" s="1"/>
      <c r="OX815" s="1"/>
      <c r="OY815" s="1"/>
      <c r="OZ815" s="1"/>
      <c r="PA815" s="1"/>
      <c r="PB815" s="1"/>
      <c r="PC815" s="1"/>
      <c r="PD815" s="1"/>
      <c r="PE815" s="1"/>
      <c r="PF815" s="1"/>
      <c r="PG815" s="1"/>
      <c r="PH815" s="1"/>
      <c r="PI815" s="1"/>
      <c r="PJ815" s="1"/>
      <c r="PK815" s="1"/>
      <c r="PL815" s="1"/>
      <c r="PM815" s="1"/>
      <c r="PN815" s="1"/>
      <c r="PO815" s="1"/>
      <c r="PP815" s="1"/>
      <c r="PQ815" s="1"/>
      <c r="PR815" s="1"/>
      <c r="PS815" s="1"/>
      <c r="PT815" s="1"/>
      <c r="PU815" s="1"/>
      <c r="PV815" s="1"/>
      <c r="PW815" s="1"/>
      <c r="PX815" s="1"/>
      <c r="PY815" s="1"/>
      <c r="PZ815" s="1"/>
    </row>
    <row r="816" spans="1:442" s="101" customFormat="1" ht="67.5" customHeight="1" x14ac:dyDescent="0.3">
      <c r="A816" s="38"/>
      <c r="B816" s="300"/>
      <c r="C816" s="300"/>
      <c r="D816" s="300"/>
      <c r="E816" s="317"/>
      <c r="F816" s="317"/>
      <c r="G816" s="317"/>
      <c r="H816" s="300"/>
      <c r="I816" s="300"/>
      <c r="J816" s="20" t="s">
        <v>264</v>
      </c>
      <c r="K816" s="27" t="s">
        <v>170</v>
      </c>
      <c r="L816" s="27" t="s">
        <v>171</v>
      </c>
      <c r="M816" s="27">
        <v>2</v>
      </c>
      <c r="N816" s="282"/>
      <c r="O816" s="316"/>
      <c r="P816" s="300"/>
      <c r="Q816" s="300"/>
      <c r="R816" s="337"/>
      <c r="S816" s="337"/>
      <c r="T816" s="361"/>
      <c r="U816" s="361"/>
      <c r="V816" s="365"/>
      <c r="W816" s="365"/>
      <c r="X816" s="365"/>
      <c r="Y816" s="365"/>
      <c r="Z816" s="365"/>
      <c r="AA816" s="365"/>
      <c r="AB816" s="365"/>
      <c r="AC816" s="282"/>
      <c r="AD816" s="319"/>
      <c r="AE816" s="319"/>
      <c r="AF816" s="300"/>
      <c r="AG816" s="282"/>
      <c r="AH816" s="282"/>
      <c r="AI816" s="282"/>
      <c r="AJ816" s="300"/>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c r="JT816" s="1"/>
      <c r="JU816" s="1"/>
      <c r="JV816" s="1"/>
      <c r="JW816" s="1"/>
      <c r="JX816" s="1"/>
      <c r="JY816" s="1"/>
      <c r="JZ816" s="1"/>
      <c r="KA816" s="1"/>
      <c r="KB816" s="1"/>
      <c r="KC816" s="1"/>
      <c r="KD816" s="1"/>
      <c r="KE816" s="1"/>
      <c r="KF816" s="1"/>
      <c r="KG816" s="1"/>
      <c r="KH816" s="1"/>
      <c r="KI816" s="1"/>
      <c r="KJ816" s="1"/>
      <c r="KK816" s="1"/>
      <c r="KL816" s="1"/>
      <c r="KM816" s="1"/>
      <c r="KN816" s="1"/>
      <c r="KO816" s="1"/>
      <c r="KP816" s="1"/>
      <c r="KQ816" s="1"/>
      <c r="KR816" s="1"/>
      <c r="KS816" s="1"/>
      <c r="KT816" s="1"/>
      <c r="KU816" s="1"/>
      <c r="KV816" s="1"/>
      <c r="KW816" s="1"/>
      <c r="KX816" s="1"/>
      <c r="KY816" s="1"/>
      <c r="KZ816" s="1"/>
      <c r="LA816" s="1"/>
      <c r="LB816" s="1"/>
      <c r="LC816" s="1"/>
      <c r="LD816" s="1"/>
      <c r="LE816" s="1"/>
      <c r="LF816" s="1"/>
      <c r="LG816" s="1"/>
      <c r="LH816" s="1"/>
      <c r="LI816" s="1"/>
      <c r="LJ816" s="1"/>
      <c r="LK816" s="1"/>
      <c r="LL816" s="1"/>
      <c r="LM816" s="1"/>
      <c r="LN816" s="1"/>
      <c r="LO816" s="1"/>
      <c r="LP816" s="1"/>
      <c r="LQ816" s="1"/>
      <c r="LR816" s="1"/>
      <c r="LS816" s="1"/>
      <c r="LT816" s="1"/>
      <c r="LU816" s="1"/>
      <c r="LV816" s="1"/>
      <c r="LW816" s="1"/>
      <c r="LX816" s="1"/>
      <c r="LY816" s="1"/>
      <c r="LZ816" s="1"/>
      <c r="MA816" s="1"/>
      <c r="MB816" s="1"/>
      <c r="MC816" s="1"/>
      <c r="MD816" s="1"/>
      <c r="ME816" s="1"/>
      <c r="MF816" s="1"/>
      <c r="MG816" s="1"/>
      <c r="MH816" s="1"/>
      <c r="MI816" s="1"/>
      <c r="MJ816" s="1"/>
      <c r="MK816" s="1"/>
      <c r="ML816" s="1"/>
      <c r="MM816" s="1"/>
      <c r="MN816" s="1"/>
      <c r="MO816" s="1"/>
      <c r="MP816" s="1"/>
      <c r="MQ816" s="1"/>
      <c r="MR816" s="1"/>
      <c r="MS816" s="1"/>
      <c r="MT816" s="1"/>
      <c r="MU816" s="1"/>
      <c r="MV816" s="1"/>
      <c r="MW816" s="1"/>
      <c r="MX816" s="1"/>
      <c r="MY816" s="1"/>
      <c r="MZ816" s="1"/>
      <c r="NA816" s="1"/>
      <c r="NB816" s="1"/>
      <c r="NC816" s="1"/>
      <c r="ND816" s="1"/>
      <c r="NE816" s="1"/>
      <c r="NF816" s="1"/>
      <c r="NG816" s="1"/>
      <c r="NH816" s="1"/>
      <c r="NI816" s="1"/>
      <c r="NJ816" s="1"/>
      <c r="NK816" s="1"/>
      <c r="NL816" s="1"/>
      <c r="NM816" s="1"/>
      <c r="NN816" s="1"/>
      <c r="NO816" s="1"/>
      <c r="NP816" s="1"/>
      <c r="NQ816" s="1"/>
      <c r="NR816" s="1"/>
      <c r="NS816" s="1"/>
      <c r="NT816" s="1"/>
      <c r="NU816" s="1"/>
      <c r="NV816" s="1"/>
      <c r="NW816" s="1"/>
      <c r="NX816" s="1"/>
      <c r="NY816" s="1"/>
      <c r="NZ816" s="1"/>
      <c r="OA816" s="1"/>
      <c r="OB816" s="1"/>
      <c r="OC816" s="1"/>
      <c r="OD816" s="1"/>
      <c r="OE816" s="1"/>
      <c r="OF816" s="1"/>
      <c r="OG816" s="1"/>
      <c r="OH816" s="1"/>
      <c r="OI816" s="1"/>
      <c r="OJ816" s="1"/>
      <c r="OK816" s="1"/>
      <c r="OL816" s="1"/>
      <c r="OM816" s="1"/>
      <c r="ON816" s="1"/>
      <c r="OO816" s="1"/>
      <c r="OP816" s="1"/>
      <c r="OQ816" s="1"/>
      <c r="OR816" s="1"/>
      <c r="OS816" s="1"/>
      <c r="OT816" s="1"/>
      <c r="OU816" s="1"/>
      <c r="OV816" s="1"/>
      <c r="OW816" s="1"/>
      <c r="OX816" s="1"/>
      <c r="OY816" s="1"/>
      <c r="OZ816" s="1"/>
      <c r="PA816" s="1"/>
      <c r="PB816" s="1"/>
      <c r="PC816" s="1"/>
      <c r="PD816" s="1"/>
      <c r="PE816" s="1"/>
      <c r="PF816" s="1"/>
      <c r="PG816" s="1"/>
      <c r="PH816" s="1"/>
      <c r="PI816" s="1"/>
      <c r="PJ816" s="1"/>
      <c r="PK816" s="1"/>
      <c r="PL816" s="1"/>
      <c r="PM816" s="1"/>
      <c r="PN816" s="1"/>
      <c r="PO816" s="1"/>
      <c r="PP816" s="1"/>
      <c r="PQ816" s="1"/>
      <c r="PR816" s="1"/>
      <c r="PS816" s="1"/>
      <c r="PT816" s="1"/>
      <c r="PU816" s="1"/>
      <c r="PV816" s="1"/>
      <c r="PW816" s="1"/>
      <c r="PX816" s="1"/>
      <c r="PY816" s="1"/>
      <c r="PZ816" s="1"/>
    </row>
    <row r="817" spans="1:442" s="101" customFormat="1" ht="27.6" x14ac:dyDescent="0.3">
      <c r="A817" s="38"/>
      <c r="B817" s="300"/>
      <c r="C817" s="300"/>
      <c r="D817" s="300"/>
      <c r="E817" s="317"/>
      <c r="F817" s="317"/>
      <c r="G817" s="317"/>
      <c r="H817" s="300"/>
      <c r="I817" s="300"/>
      <c r="J817" s="20" t="s">
        <v>172</v>
      </c>
      <c r="K817" s="27" t="s">
        <v>173</v>
      </c>
      <c r="L817" s="27" t="s">
        <v>171</v>
      </c>
      <c r="M817" s="69">
        <v>2</v>
      </c>
      <c r="N817" s="282"/>
      <c r="O817" s="316"/>
      <c r="P817" s="300"/>
      <c r="Q817" s="300"/>
      <c r="R817" s="337"/>
      <c r="S817" s="337"/>
      <c r="T817" s="361"/>
      <c r="U817" s="361"/>
      <c r="V817" s="365"/>
      <c r="W817" s="365"/>
      <c r="X817" s="365"/>
      <c r="Y817" s="365"/>
      <c r="Z817" s="365"/>
      <c r="AA817" s="365"/>
      <c r="AB817" s="365"/>
      <c r="AC817" s="282"/>
      <c r="AD817" s="319"/>
      <c r="AE817" s="319"/>
      <c r="AF817" s="300"/>
      <c r="AG817" s="282"/>
      <c r="AH817" s="282"/>
      <c r="AI817" s="282"/>
      <c r="AJ817" s="300"/>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c r="JT817" s="1"/>
      <c r="JU817" s="1"/>
      <c r="JV817" s="1"/>
      <c r="JW817" s="1"/>
      <c r="JX817" s="1"/>
      <c r="JY817" s="1"/>
      <c r="JZ817" s="1"/>
      <c r="KA817" s="1"/>
      <c r="KB817" s="1"/>
      <c r="KC817" s="1"/>
      <c r="KD817" s="1"/>
      <c r="KE817" s="1"/>
      <c r="KF817" s="1"/>
      <c r="KG817" s="1"/>
      <c r="KH817" s="1"/>
      <c r="KI817" s="1"/>
      <c r="KJ817" s="1"/>
      <c r="KK817" s="1"/>
      <c r="KL817" s="1"/>
      <c r="KM817" s="1"/>
      <c r="KN817" s="1"/>
      <c r="KO817" s="1"/>
      <c r="KP817" s="1"/>
      <c r="KQ817" s="1"/>
      <c r="KR817" s="1"/>
      <c r="KS817" s="1"/>
      <c r="KT817" s="1"/>
      <c r="KU817" s="1"/>
      <c r="KV817" s="1"/>
      <c r="KW817" s="1"/>
      <c r="KX817" s="1"/>
      <c r="KY817" s="1"/>
      <c r="KZ817" s="1"/>
      <c r="LA817" s="1"/>
      <c r="LB817" s="1"/>
      <c r="LC817" s="1"/>
      <c r="LD817" s="1"/>
      <c r="LE817" s="1"/>
      <c r="LF817" s="1"/>
      <c r="LG817" s="1"/>
      <c r="LH817" s="1"/>
      <c r="LI817" s="1"/>
      <c r="LJ817" s="1"/>
      <c r="LK817" s="1"/>
      <c r="LL817" s="1"/>
      <c r="LM817" s="1"/>
      <c r="LN817" s="1"/>
      <c r="LO817" s="1"/>
      <c r="LP817" s="1"/>
      <c r="LQ817" s="1"/>
      <c r="LR817" s="1"/>
      <c r="LS817" s="1"/>
      <c r="LT817" s="1"/>
      <c r="LU817" s="1"/>
      <c r="LV817" s="1"/>
      <c r="LW817" s="1"/>
      <c r="LX817" s="1"/>
      <c r="LY817" s="1"/>
      <c r="LZ817" s="1"/>
      <c r="MA817" s="1"/>
      <c r="MB817" s="1"/>
      <c r="MC817" s="1"/>
      <c r="MD817" s="1"/>
      <c r="ME817" s="1"/>
      <c r="MF817" s="1"/>
      <c r="MG817" s="1"/>
      <c r="MH817" s="1"/>
      <c r="MI817" s="1"/>
      <c r="MJ817" s="1"/>
      <c r="MK817" s="1"/>
      <c r="ML817" s="1"/>
      <c r="MM817" s="1"/>
      <c r="MN817" s="1"/>
      <c r="MO817" s="1"/>
      <c r="MP817" s="1"/>
      <c r="MQ817" s="1"/>
      <c r="MR817" s="1"/>
      <c r="MS817" s="1"/>
      <c r="MT817" s="1"/>
      <c r="MU817" s="1"/>
      <c r="MV817" s="1"/>
      <c r="MW817" s="1"/>
      <c r="MX817" s="1"/>
      <c r="MY817" s="1"/>
      <c r="MZ817" s="1"/>
      <c r="NA817" s="1"/>
      <c r="NB817" s="1"/>
      <c r="NC817" s="1"/>
      <c r="ND817" s="1"/>
      <c r="NE817" s="1"/>
      <c r="NF817" s="1"/>
      <c r="NG817" s="1"/>
      <c r="NH817" s="1"/>
      <c r="NI817" s="1"/>
      <c r="NJ817" s="1"/>
      <c r="NK817" s="1"/>
      <c r="NL817" s="1"/>
      <c r="NM817" s="1"/>
      <c r="NN817" s="1"/>
      <c r="NO817" s="1"/>
      <c r="NP817" s="1"/>
      <c r="NQ817" s="1"/>
      <c r="NR817" s="1"/>
      <c r="NS817" s="1"/>
      <c r="NT817" s="1"/>
      <c r="NU817" s="1"/>
      <c r="NV817" s="1"/>
      <c r="NW817" s="1"/>
      <c r="NX817" s="1"/>
      <c r="NY817" s="1"/>
      <c r="NZ817" s="1"/>
      <c r="OA817" s="1"/>
      <c r="OB817" s="1"/>
      <c r="OC817" s="1"/>
      <c r="OD817" s="1"/>
      <c r="OE817" s="1"/>
      <c r="OF817" s="1"/>
      <c r="OG817" s="1"/>
      <c r="OH817" s="1"/>
      <c r="OI817" s="1"/>
      <c r="OJ817" s="1"/>
      <c r="OK817" s="1"/>
      <c r="OL817" s="1"/>
      <c r="OM817" s="1"/>
      <c r="ON817" s="1"/>
      <c r="OO817" s="1"/>
      <c r="OP817" s="1"/>
      <c r="OQ817" s="1"/>
      <c r="OR817" s="1"/>
      <c r="OS817" s="1"/>
      <c r="OT817" s="1"/>
      <c r="OU817" s="1"/>
      <c r="OV817" s="1"/>
      <c r="OW817" s="1"/>
      <c r="OX817" s="1"/>
      <c r="OY817" s="1"/>
      <c r="OZ817" s="1"/>
      <c r="PA817" s="1"/>
      <c r="PB817" s="1"/>
      <c r="PC817" s="1"/>
      <c r="PD817" s="1"/>
      <c r="PE817" s="1"/>
      <c r="PF817" s="1"/>
      <c r="PG817" s="1"/>
      <c r="PH817" s="1"/>
      <c r="PI817" s="1"/>
      <c r="PJ817" s="1"/>
      <c r="PK817" s="1"/>
      <c r="PL817" s="1"/>
      <c r="PM817" s="1"/>
      <c r="PN817" s="1"/>
      <c r="PO817" s="1"/>
      <c r="PP817" s="1"/>
      <c r="PQ817" s="1"/>
      <c r="PR817" s="1"/>
      <c r="PS817" s="1"/>
      <c r="PT817" s="1"/>
      <c r="PU817" s="1"/>
      <c r="PV817" s="1"/>
      <c r="PW817" s="1"/>
      <c r="PX817" s="1"/>
      <c r="PY817" s="1"/>
      <c r="PZ817" s="1"/>
    </row>
    <row r="818" spans="1:442" s="100" customFormat="1" ht="96.6" x14ac:dyDescent="0.3">
      <c r="A818" s="38"/>
      <c r="B818" s="272" t="s">
        <v>634</v>
      </c>
      <c r="C818" s="272" t="s">
        <v>626</v>
      </c>
      <c r="D818" s="272" t="s">
        <v>158</v>
      </c>
      <c r="E818" s="269" t="s">
        <v>68</v>
      </c>
      <c r="F818" s="269" t="s">
        <v>186</v>
      </c>
      <c r="G818" s="269" t="s">
        <v>202</v>
      </c>
      <c r="H818" s="272" t="s">
        <v>71</v>
      </c>
      <c r="I818" s="272" t="s">
        <v>80</v>
      </c>
      <c r="J818" s="11" t="s">
        <v>263</v>
      </c>
      <c r="K818" s="7" t="s">
        <v>159</v>
      </c>
      <c r="L818" s="7" t="s">
        <v>116</v>
      </c>
      <c r="M818" s="7">
        <v>40</v>
      </c>
      <c r="N818" s="273" t="s">
        <v>160</v>
      </c>
      <c r="O818" s="272" t="s">
        <v>630</v>
      </c>
      <c r="P818" s="272" t="s">
        <v>76</v>
      </c>
      <c r="Q818" s="272" t="s">
        <v>77</v>
      </c>
      <c r="R818" s="297" t="s">
        <v>78</v>
      </c>
      <c r="S818" s="297" t="s">
        <v>161</v>
      </c>
      <c r="T818" s="283">
        <f>V818+Y818</f>
        <v>142374.45000000001</v>
      </c>
      <c r="U818" s="283" t="s">
        <v>80</v>
      </c>
      <c r="V818" s="281">
        <v>121018.32</v>
      </c>
      <c r="W818" s="281" t="s">
        <v>135</v>
      </c>
      <c r="X818" s="281" t="s">
        <v>135</v>
      </c>
      <c r="Y818" s="281">
        <v>21356.13</v>
      </c>
      <c r="Z818" s="281" t="s">
        <v>135</v>
      </c>
      <c r="AA818" s="281" t="s">
        <v>80</v>
      </c>
      <c r="AB818" s="281">
        <v>47291.77</v>
      </c>
      <c r="AC818" s="273" t="s">
        <v>204</v>
      </c>
      <c r="AD818" s="296" t="s">
        <v>80</v>
      </c>
      <c r="AE818" s="296">
        <f>V818+Y818</f>
        <v>142374.45000000001</v>
      </c>
      <c r="AF818" s="272" t="s">
        <v>80</v>
      </c>
      <c r="AG818" s="273" t="s">
        <v>34</v>
      </c>
      <c r="AH818" s="273" t="s">
        <v>222</v>
      </c>
      <c r="AI818" s="273" t="s">
        <v>288</v>
      </c>
      <c r="AJ818" s="272"/>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c r="JT818" s="1"/>
      <c r="JU818" s="1"/>
      <c r="JV818" s="1"/>
      <c r="JW818" s="1"/>
      <c r="JX818" s="1"/>
      <c r="JY818" s="1"/>
      <c r="JZ818" s="1"/>
      <c r="KA818" s="1"/>
      <c r="KB818" s="1"/>
      <c r="KC818" s="1"/>
      <c r="KD818" s="1"/>
      <c r="KE818" s="1"/>
      <c r="KF818" s="1"/>
      <c r="KG818" s="1"/>
      <c r="KH818" s="1"/>
      <c r="KI818" s="1"/>
      <c r="KJ818" s="1"/>
      <c r="KK818" s="1"/>
      <c r="KL818" s="1"/>
      <c r="KM818" s="1"/>
      <c r="KN818" s="1"/>
      <c r="KO818" s="1"/>
      <c r="KP818" s="1"/>
      <c r="KQ818" s="1"/>
      <c r="KR818" s="1"/>
      <c r="KS818" s="1"/>
      <c r="KT818" s="1"/>
      <c r="KU818" s="1"/>
      <c r="KV818" s="1"/>
      <c r="KW818" s="1"/>
      <c r="KX818" s="1"/>
      <c r="KY818" s="1"/>
      <c r="KZ818" s="1"/>
      <c r="LA818" s="1"/>
      <c r="LB818" s="1"/>
      <c r="LC818" s="1"/>
      <c r="LD818" s="1"/>
      <c r="LE818" s="1"/>
      <c r="LF818" s="1"/>
      <c r="LG818" s="1"/>
      <c r="LH818" s="1"/>
      <c r="LI818" s="1"/>
      <c r="LJ818" s="1"/>
      <c r="LK818" s="1"/>
      <c r="LL818" s="1"/>
      <c r="LM818" s="1"/>
      <c r="LN818" s="1"/>
      <c r="LO818" s="1"/>
      <c r="LP818" s="1"/>
      <c r="LQ818" s="1"/>
      <c r="LR818" s="1"/>
      <c r="LS818" s="1"/>
      <c r="LT818" s="1"/>
      <c r="LU818" s="1"/>
      <c r="LV818" s="1"/>
      <c r="LW818" s="1"/>
      <c r="LX818" s="1"/>
      <c r="LY818" s="1"/>
      <c r="LZ818" s="1"/>
      <c r="MA818" s="1"/>
      <c r="MB818" s="1"/>
      <c r="MC818" s="1"/>
      <c r="MD818" s="1"/>
      <c r="ME818" s="1"/>
      <c r="MF818" s="1"/>
      <c r="MG818" s="1"/>
      <c r="MH818" s="1"/>
      <c r="MI818" s="1"/>
      <c r="MJ818" s="1"/>
      <c r="MK818" s="1"/>
      <c r="ML818" s="1"/>
      <c r="MM818" s="1"/>
      <c r="MN818" s="1"/>
      <c r="MO818" s="1"/>
      <c r="MP818" s="1"/>
      <c r="MQ818" s="1"/>
      <c r="MR818" s="1"/>
      <c r="MS818" s="1"/>
      <c r="MT818" s="1"/>
      <c r="MU818" s="1"/>
      <c r="MV818" s="1"/>
      <c r="MW818" s="1"/>
      <c r="MX818" s="1"/>
      <c r="MY818" s="1"/>
      <c r="MZ818" s="1"/>
      <c r="NA818" s="1"/>
      <c r="NB818" s="1"/>
      <c r="NC818" s="1"/>
      <c r="ND818" s="1"/>
      <c r="NE818" s="1"/>
      <c r="NF818" s="1"/>
      <c r="NG818" s="1"/>
      <c r="NH818" s="1"/>
      <c r="NI818" s="1"/>
      <c r="NJ818" s="1"/>
      <c r="NK818" s="1"/>
      <c r="NL818" s="1"/>
      <c r="NM818" s="1"/>
      <c r="NN818" s="1"/>
      <c r="NO818" s="1"/>
      <c r="NP818" s="1"/>
      <c r="NQ818" s="1"/>
      <c r="NR818" s="1"/>
      <c r="NS818" s="1"/>
      <c r="NT818" s="1"/>
      <c r="NU818" s="1"/>
      <c r="NV818" s="1"/>
      <c r="NW818" s="1"/>
      <c r="NX818" s="1"/>
      <c r="NY818" s="1"/>
      <c r="NZ818" s="1"/>
      <c r="OA818" s="1"/>
      <c r="OB818" s="1"/>
      <c r="OC818" s="1"/>
      <c r="OD818" s="1"/>
      <c r="OE818" s="1"/>
      <c r="OF818" s="1"/>
      <c r="OG818" s="1"/>
      <c r="OH818" s="1"/>
      <c r="OI818" s="1"/>
      <c r="OJ818" s="1"/>
      <c r="OK818" s="1"/>
      <c r="OL818" s="1"/>
      <c r="OM818" s="1"/>
      <c r="ON818" s="1"/>
      <c r="OO818" s="1"/>
      <c r="OP818" s="1"/>
      <c r="OQ818" s="1"/>
      <c r="OR818" s="1"/>
      <c r="OS818" s="1"/>
      <c r="OT818" s="1"/>
      <c r="OU818" s="1"/>
      <c r="OV818" s="1"/>
      <c r="OW818" s="1"/>
      <c r="OX818" s="1"/>
      <c r="OY818" s="1"/>
      <c r="OZ818" s="1"/>
      <c r="PA818" s="1"/>
      <c r="PB818" s="1"/>
      <c r="PC818" s="1"/>
      <c r="PD818" s="1"/>
      <c r="PE818" s="1"/>
      <c r="PF818" s="1"/>
      <c r="PG818" s="1"/>
      <c r="PH818" s="1"/>
      <c r="PI818" s="1"/>
      <c r="PJ818" s="1"/>
      <c r="PK818" s="1"/>
      <c r="PL818" s="1"/>
      <c r="PM818" s="1"/>
      <c r="PN818" s="1"/>
      <c r="PO818" s="1"/>
      <c r="PP818" s="1"/>
      <c r="PQ818" s="1"/>
      <c r="PR818" s="1"/>
      <c r="PS818" s="1"/>
      <c r="PT818" s="1"/>
      <c r="PU818" s="1"/>
      <c r="PV818" s="1"/>
      <c r="PW818" s="1"/>
      <c r="PX818" s="1"/>
      <c r="PY818" s="1"/>
      <c r="PZ818" s="1"/>
    </row>
    <row r="819" spans="1:442" s="100" customFormat="1" ht="41.4" x14ac:dyDescent="0.3">
      <c r="A819" s="38"/>
      <c r="B819" s="272"/>
      <c r="C819" s="272"/>
      <c r="D819" s="272"/>
      <c r="E819" s="269"/>
      <c r="F819" s="269"/>
      <c r="G819" s="269"/>
      <c r="H819" s="272"/>
      <c r="I819" s="272"/>
      <c r="J819" s="11" t="s">
        <v>163</v>
      </c>
      <c r="K819" s="7" t="s">
        <v>164</v>
      </c>
      <c r="L819" s="7" t="s">
        <v>106</v>
      </c>
      <c r="M819" s="7">
        <v>6</v>
      </c>
      <c r="N819" s="273"/>
      <c r="O819" s="272"/>
      <c r="P819" s="272"/>
      <c r="Q819" s="272"/>
      <c r="R819" s="297"/>
      <c r="S819" s="297"/>
      <c r="T819" s="283"/>
      <c r="U819" s="283"/>
      <c r="V819" s="281"/>
      <c r="W819" s="281"/>
      <c r="X819" s="281"/>
      <c r="Y819" s="281"/>
      <c r="Z819" s="281"/>
      <c r="AA819" s="281"/>
      <c r="AB819" s="281"/>
      <c r="AC819" s="273"/>
      <c r="AD819" s="296"/>
      <c r="AE819" s="296"/>
      <c r="AF819" s="272"/>
      <c r="AG819" s="273"/>
      <c r="AH819" s="273"/>
      <c r="AI819" s="273"/>
      <c r="AJ819" s="272"/>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c r="JT819" s="1"/>
      <c r="JU819" s="1"/>
      <c r="JV819" s="1"/>
      <c r="JW819" s="1"/>
      <c r="JX819" s="1"/>
      <c r="JY819" s="1"/>
      <c r="JZ819" s="1"/>
      <c r="KA819" s="1"/>
      <c r="KB819" s="1"/>
      <c r="KC819" s="1"/>
      <c r="KD819" s="1"/>
      <c r="KE819" s="1"/>
      <c r="KF819" s="1"/>
      <c r="KG819" s="1"/>
      <c r="KH819" s="1"/>
      <c r="KI819" s="1"/>
      <c r="KJ819" s="1"/>
      <c r="KK819" s="1"/>
      <c r="KL819" s="1"/>
      <c r="KM819" s="1"/>
      <c r="KN819" s="1"/>
      <c r="KO819" s="1"/>
      <c r="KP819" s="1"/>
      <c r="KQ819" s="1"/>
      <c r="KR819" s="1"/>
      <c r="KS819" s="1"/>
      <c r="KT819" s="1"/>
      <c r="KU819" s="1"/>
      <c r="KV819" s="1"/>
      <c r="KW819" s="1"/>
      <c r="KX819" s="1"/>
      <c r="KY819" s="1"/>
      <c r="KZ819" s="1"/>
      <c r="LA819" s="1"/>
      <c r="LB819" s="1"/>
      <c r="LC819" s="1"/>
      <c r="LD819" s="1"/>
      <c r="LE819" s="1"/>
      <c r="LF819" s="1"/>
      <c r="LG819" s="1"/>
      <c r="LH819" s="1"/>
      <c r="LI819" s="1"/>
      <c r="LJ819" s="1"/>
      <c r="LK819" s="1"/>
      <c r="LL819" s="1"/>
      <c r="LM819" s="1"/>
      <c r="LN819" s="1"/>
      <c r="LO819" s="1"/>
      <c r="LP819" s="1"/>
      <c r="LQ819" s="1"/>
      <c r="LR819" s="1"/>
      <c r="LS819" s="1"/>
      <c r="LT819" s="1"/>
      <c r="LU819" s="1"/>
      <c r="LV819" s="1"/>
      <c r="LW819" s="1"/>
      <c r="LX819" s="1"/>
      <c r="LY819" s="1"/>
      <c r="LZ819" s="1"/>
      <c r="MA819" s="1"/>
      <c r="MB819" s="1"/>
      <c r="MC819" s="1"/>
      <c r="MD819" s="1"/>
      <c r="ME819" s="1"/>
      <c r="MF819" s="1"/>
      <c r="MG819" s="1"/>
      <c r="MH819" s="1"/>
      <c r="MI819" s="1"/>
      <c r="MJ819" s="1"/>
      <c r="MK819" s="1"/>
      <c r="ML819" s="1"/>
      <c r="MM819" s="1"/>
      <c r="MN819" s="1"/>
      <c r="MO819" s="1"/>
      <c r="MP819" s="1"/>
      <c r="MQ819" s="1"/>
      <c r="MR819" s="1"/>
      <c r="MS819" s="1"/>
      <c r="MT819" s="1"/>
      <c r="MU819" s="1"/>
      <c r="MV819" s="1"/>
      <c r="MW819" s="1"/>
      <c r="MX819" s="1"/>
      <c r="MY819" s="1"/>
      <c r="MZ819" s="1"/>
      <c r="NA819" s="1"/>
      <c r="NB819" s="1"/>
      <c r="NC819" s="1"/>
      <c r="ND819" s="1"/>
      <c r="NE819" s="1"/>
      <c r="NF819" s="1"/>
      <c r="NG819" s="1"/>
      <c r="NH819" s="1"/>
      <c r="NI819" s="1"/>
      <c r="NJ819" s="1"/>
      <c r="NK819" s="1"/>
      <c r="NL819" s="1"/>
      <c r="NM819" s="1"/>
      <c r="NN819" s="1"/>
      <c r="NO819" s="1"/>
      <c r="NP819" s="1"/>
      <c r="NQ819" s="1"/>
      <c r="NR819" s="1"/>
      <c r="NS819" s="1"/>
      <c r="NT819" s="1"/>
      <c r="NU819" s="1"/>
      <c r="NV819" s="1"/>
      <c r="NW819" s="1"/>
      <c r="NX819" s="1"/>
      <c r="NY819" s="1"/>
      <c r="NZ819" s="1"/>
      <c r="OA819" s="1"/>
      <c r="OB819" s="1"/>
      <c r="OC819" s="1"/>
      <c r="OD819" s="1"/>
      <c r="OE819" s="1"/>
      <c r="OF819" s="1"/>
      <c r="OG819" s="1"/>
      <c r="OH819" s="1"/>
      <c r="OI819" s="1"/>
      <c r="OJ819" s="1"/>
      <c r="OK819" s="1"/>
      <c r="OL819" s="1"/>
      <c r="OM819" s="1"/>
      <c r="ON819" s="1"/>
      <c r="OO819" s="1"/>
      <c r="OP819" s="1"/>
      <c r="OQ819" s="1"/>
      <c r="OR819" s="1"/>
      <c r="OS819" s="1"/>
      <c r="OT819" s="1"/>
      <c r="OU819" s="1"/>
      <c r="OV819" s="1"/>
      <c r="OW819" s="1"/>
      <c r="OX819" s="1"/>
      <c r="OY819" s="1"/>
      <c r="OZ819" s="1"/>
      <c r="PA819" s="1"/>
      <c r="PB819" s="1"/>
      <c r="PC819" s="1"/>
      <c r="PD819" s="1"/>
      <c r="PE819" s="1"/>
      <c r="PF819" s="1"/>
      <c r="PG819" s="1"/>
      <c r="PH819" s="1"/>
      <c r="PI819" s="1"/>
      <c r="PJ819" s="1"/>
      <c r="PK819" s="1"/>
      <c r="PL819" s="1"/>
      <c r="PM819" s="1"/>
      <c r="PN819" s="1"/>
      <c r="PO819" s="1"/>
      <c r="PP819" s="1"/>
      <c r="PQ819" s="1"/>
      <c r="PR819" s="1"/>
      <c r="PS819" s="1"/>
      <c r="PT819" s="1"/>
      <c r="PU819" s="1"/>
      <c r="PV819" s="1"/>
      <c r="PW819" s="1"/>
      <c r="PX819" s="1"/>
      <c r="PY819" s="1"/>
      <c r="PZ819" s="1"/>
    </row>
    <row r="820" spans="1:442" s="100" customFormat="1" ht="27.6" x14ac:dyDescent="0.3">
      <c r="A820" s="38"/>
      <c r="B820" s="272"/>
      <c r="C820" s="272"/>
      <c r="D820" s="272"/>
      <c r="E820" s="269"/>
      <c r="F820" s="269"/>
      <c r="G820" s="269"/>
      <c r="H820" s="272"/>
      <c r="I820" s="272"/>
      <c r="J820" s="11" t="s">
        <v>179</v>
      </c>
      <c r="K820" s="7" t="s">
        <v>180</v>
      </c>
      <c r="L820" s="7" t="s">
        <v>106</v>
      </c>
      <c r="M820" s="71">
        <v>133</v>
      </c>
      <c r="N820" s="273"/>
      <c r="O820" s="272"/>
      <c r="P820" s="272"/>
      <c r="Q820" s="272"/>
      <c r="R820" s="297"/>
      <c r="S820" s="297"/>
      <c r="T820" s="283"/>
      <c r="U820" s="283"/>
      <c r="V820" s="281"/>
      <c r="W820" s="281"/>
      <c r="X820" s="281"/>
      <c r="Y820" s="281"/>
      <c r="Z820" s="281"/>
      <c r="AA820" s="281"/>
      <c r="AB820" s="281"/>
      <c r="AC820" s="273"/>
      <c r="AD820" s="296"/>
      <c r="AE820" s="296"/>
      <c r="AF820" s="272"/>
      <c r="AG820" s="273"/>
      <c r="AH820" s="273"/>
      <c r="AI820" s="273"/>
      <c r="AJ820" s="272"/>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c r="JT820" s="1"/>
      <c r="JU820" s="1"/>
      <c r="JV820" s="1"/>
      <c r="JW820" s="1"/>
      <c r="JX820" s="1"/>
      <c r="JY820" s="1"/>
      <c r="JZ820" s="1"/>
      <c r="KA820" s="1"/>
      <c r="KB820" s="1"/>
      <c r="KC820" s="1"/>
      <c r="KD820" s="1"/>
      <c r="KE820" s="1"/>
      <c r="KF820" s="1"/>
      <c r="KG820" s="1"/>
      <c r="KH820" s="1"/>
      <c r="KI820" s="1"/>
      <c r="KJ820" s="1"/>
      <c r="KK820" s="1"/>
      <c r="KL820" s="1"/>
      <c r="KM820" s="1"/>
      <c r="KN820" s="1"/>
      <c r="KO820" s="1"/>
      <c r="KP820" s="1"/>
      <c r="KQ820" s="1"/>
      <c r="KR820" s="1"/>
      <c r="KS820" s="1"/>
      <c r="KT820" s="1"/>
      <c r="KU820" s="1"/>
      <c r="KV820" s="1"/>
      <c r="KW820" s="1"/>
      <c r="KX820" s="1"/>
      <c r="KY820" s="1"/>
      <c r="KZ820" s="1"/>
      <c r="LA820" s="1"/>
      <c r="LB820" s="1"/>
      <c r="LC820" s="1"/>
      <c r="LD820" s="1"/>
      <c r="LE820" s="1"/>
      <c r="LF820" s="1"/>
      <c r="LG820" s="1"/>
      <c r="LH820" s="1"/>
      <c r="LI820" s="1"/>
      <c r="LJ820" s="1"/>
      <c r="LK820" s="1"/>
      <c r="LL820" s="1"/>
      <c r="LM820" s="1"/>
      <c r="LN820" s="1"/>
      <c r="LO820" s="1"/>
      <c r="LP820" s="1"/>
      <c r="LQ820" s="1"/>
      <c r="LR820" s="1"/>
      <c r="LS820" s="1"/>
      <c r="LT820" s="1"/>
      <c r="LU820" s="1"/>
      <c r="LV820" s="1"/>
      <c r="LW820" s="1"/>
      <c r="LX820" s="1"/>
      <c r="LY820" s="1"/>
      <c r="LZ820" s="1"/>
      <c r="MA820" s="1"/>
      <c r="MB820" s="1"/>
      <c r="MC820" s="1"/>
      <c r="MD820" s="1"/>
      <c r="ME820" s="1"/>
      <c r="MF820" s="1"/>
      <c r="MG820" s="1"/>
      <c r="MH820" s="1"/>
      <c r="MI820" s="1"/>
      <c r="MJ820" s="1"/>
      <c r="MK820" s="1"/>
      <c r="ML820" s="1"/>
      <c r="MM820" s="1"/>
      <c r="MN820" s="1"/>
      <c r="MO820" s="1"/>
      <c r="MP820" s="1"/>
      <c r="MQ820" s="1"/>
      <c r="MR820" s="1"/>
      <c r="MS820" s="1"/>
      <c r="MT820" s="1"/>
      <c r="MU820" s="1"/>
      <c r="MV820" s="1"/>
      <c r="MW820" s="1"/>
      <c r="MX820" s="1"/>
      <c r="MY820" s="1"/>
      <c r="MZ820" s="1"/>
      <c r="NA820" s="1"/>
      <c r="NB820" s="1"/>
      <c r="NC820" s="1"/>
      <c r="ND820" s="1"/>
      <c r="NE820" s="1"/>
      <c r="NF820" s="1"/>
      <c r="NG820" s="1"/>
      <c r="NH820" s="1"/>
      <c r="NI820" s="1"/>
      <c r="NJ820" s="1"/>
      <c r="NK820" s="1"/>
      <c r="NL820" s="1"/>
      <c r="NM820" s="1"/>
      <c r="NN820" s="1"/>
      <c r="NO820" s="1"/>
      <c r="NP820" s="1"/>
      <c r="NQ820" s="1"/>
      <c r="NR820" s="1"/>
      <c r="NS820" s="1"/>
      <c r="NT820" s="1"/>
      <c r="NU820" s="1"/>
      <c r="NV820" s="1"/>
      <c r="NW820" s="1"/>
      <c r="NX820" s="1"/>
      <c r="NY820" s="1"/>
      <c r="NZ820" s="1"/>
      <c r="OA820" s="1"/>
      <c r="OB820" s="1"/>
      <c r="OC820" s="1"/>
      <c r="OD820" s="1"/>
      <c r="OE820" s="1"/>
      <c r="OF820" s="1"/>
      <c r="OG820" s="1"/>
      <c r="OH820" s="1"/>
      <c r="OI820" s="1"/>
      <c r="OJ820" s="1"/>
      <c r="OK820" s="1"/>
      <c r="OL820" s="1"/>
      <c r="OM820" s="1"/>
      <c r="ON820" s="1"/>
      <c r="OO820" s="1"/>
      <c r="OP820" s="1"/>
      <c r="OQ820" s="1"/>
      <c r="OR820" s="1"/>
      <c r="OS820" s="1"/>
      <c r="OT820" s="1"/>
      <c r="OU820" s="1"/>
      <c r="OV820" s="1"/>
      <c r="OW820" s="1"/>
      <c r="OX820" s="1"/>
      <c r="OY820" s="1"/>
      <c r="OZ820" s="1"/>
      <c r="PA820" s="1"/>
      <c r="PB820" s="1"/>
      <c r="PC820" s="1"/>
      <c r="PD820" s="1"/>
      <c r="PE820" s="1"/>
      <c r="PF820" s="1"/>
      <c r="PG820" s="1"/>
      <c r="PH820" s="1"/>
      <c r="PI820" s="1"/>
      <c r="PJ820" s="1"/>
      <c r="PK820" s="1"/>
      <c r="PL820" s="1"/>
      <c r="PM820" s="1"/>
      <c r="PN820" s="1"/>
      <c r="PO820" s="1"/>
      <c r="PP820" s="1"/>
      <c r="PQ820" s="1"/>
      <c r="PR820" s="1"/>
      <c r="PS820" s="1"/>
      <c r="PT820" s="1"/>
      <c r="PU820" s="1"/>
      <c r="PV820" s="1"/>
      <c r="PW820" s="1"/>
      <c r="PX820" s="1"/>
      <c r="PY820" s="1"/>
      <c r="PZ820" s="1"/>
    </row>
    <row r="821" spans="1:442" s="100" customFormat="1" ht="96.6" x14ac:dyDescent="0.3">
      <c r="A821" s="38"/>
      <c r="B821" s="272" t="s">
        <v>1263</v>
      </c>
      <c r="C821" s="272" t="s">
        <v>628</v>
      </c>
      <c r="D821" s="272" t="s">
        <v>158</v>
      </c>
      <c r="E821" s="269" t="s">
        <v>68</v>
      </c>
      <c r="F821" s="269" t="s">
        <v>186</v>
      </c>
      <c r="G821" s="269" t="s">
        <v>202</v>
      </c>
      <c r="H821" s="272" t="s">
        <v>71</v>
      </c>
      <c r="I821" s="272" t="s">
        <v>80</v>
      </c>
      <c r="J821" s="11" t="s">
        <v>263</v>
      </c>
      <c r="K821" s="7" t="s">
        <v>159</v>
      </c>
      <c r="L821" s="7" t="s">
        <v>116</v>
      </c>
      <c r="M821" s="7">
        <v>40</v>
      </c>
      <c r="N821" s="273" t="s">
        <v>160</v>
      </c>
      <c r="O821" s="272" t="s">
        <v>630</v>
      </c>
      <c r="P821" s="272" t="s">
        <v>76</v>
      </c>
      <c r="Q821" s="272" t="s">
        <v>77</v>
      </c>
      <c r="R821" s="297" t="s">
        <v>78</v>
      </c>
      <c r="S821" s="297" t="s">
        <v>161</v>
      </c>
      <c r="T821" s="283">
        <f>V821+Y821</f>
        <v>33649.24</v>
      </c>
      <c r="U821" s="283" t="s">
        <v>80</v>
      </c>
      <c r="V821" s="281">
        <v>28601.86</v>
      </c>
      <c r="W821" s="281" t="s">
        <v>135</v>
      </c>
      <c r="X821" s="281" t="s">
        <v>80</v>
      </c>
      <c r="Y821" s="281">
        <v>5047.38</v>
      </c>
      <c r="Z821" s="281" t="s">
        <v>135</v>
      </c>
      <c r="AA821" s="281" t="s">
        <v>80</v>
      </c>
      <c r="AB821" s="281">
        <v>11181</v>
      </c>
      <c r="AC821" s="273" t="s">
        <v>204</v>
      </c>
      <c r="AD821" s="296" t="s">
        <v>80</v>
      </c>
      <c r="AE821" s="296">
        <f>V821+Y821</f>
        <v>33649.24</v>
      </c>
      <c r="AF821" s="272" t="s">
        <v>80</v>
      </c>
      <c r="AG821" s="273" t="s">
        <v>34</v>
      </c>
      <c r="AH821" s="273" t="s">
        <v>222</v>
      </c>
      <c r="AI821" s="273" t="s">
        <v>288</v>
      </c>
      <c r="AJ821" s="272"/>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c r="JT821" s="1"/>
      <c r="JU821" s="1"/>
      <c r="JV821" s="1"/>
      <c r="JW821" s="1"/>
      <c r="JX821" s="1"/>
      <c r="JY821" s="1"/>
      <c r="JZ821" s="1"/>
      <c r="KA821" s="1"/>
      <c r="KB821" s="1"/>
      <c r="KC821" s="1"/>
      <c r="KD821" s="1"/>
      <c r="KE821" s="1"/>
      <c r="KF821" s="1"/>
      <c r="KG821" s="1"/>
      <c r="KH821" s="1"/>
      <c r="KI821" s="1"/>
      <c r="KJ821" s="1"/>
      <c r="KK821" s="1"/>
      <c r="KL821" s="1"/>
      <c r="KM821" s="1"/>
      <c r="KN821" s="1"/>
      <c r="KO821" s="1"/>
      <c r="KP821" s="1"/>
      <c r="KQ821" s="1"/>
      <c r="KR821" s="1"/>
      <c r="KS821" s="1"/>
      <c r="KT821" s="1"/>
      <c r="KU821" s="1"/>
      <c r="KV821" s="1"/>
      <c r="KW821" s="1"/>
      <c r="KX821" s="1"/>
      <c r="KY821" s="1"/>
      <c r="KZ821" s="1"/>
      <c r="LA821" s="1"/>
      <c r="LB821" s="1"/>
      <c r="LC821" s="1"/>
      <c r="LD821" s="1"/>
      <c r="LE821" s="1"/>
      <c r="LF821" s="1"/>
      <c r="LG821" s="1"/>
      <c r="LH821" s="1"/>
      <c r="LI821" s="1"/>
      <c r="LJ821" s="1"/>
      <c r="LK821" s="1"/>
      <c r="LL821" s="1"/>
      <c r="LM821" s="1"/>
      <c r="LN821" s="1"/>
      <c r="LO821" s="1"/>
      <c r="LP821" s="1"/>
      <c r="LQ821" s="1"/>
      <c r="LR821" s="1"/>
      <c r="LS821" s="1"/>
      <c r="LT821" s="1"/>
      <c r="LU821" s="1"/>
      <c r="LV821" s="1"/>
      <c r="LW821" s="1"/>
      <c r="LX821" s="1"/>
      <c r="LY821" s="1"/>
      <c r="LZ821" s="1"/>
      <c r="MA821" s="1"/>
      <c r="MB821" s="1"/>
      <c r="MC821" s="1"/>
      <c r="MD821" s="1"/>
      <c r="ME821" s="1"/>
      <c r="MF821" s="1"/>
      <c r="MG821" s="1"/>
      <c r="MH821" s="1"/>
      <c r="MI821" s="1"/>
      <c r="MJ821" s="1"/>
      <c r="MK821" s="1"/>
      <c r="ML821" s="1"/>
      <c r="MM821" s="1"/>
      <c r="MN821" s="1"/>
      <c r="MO821" s="1"/>
      <c r="MP821" s="1"/>
      <c r="MQ821" s="1"/>
      <c r="MR821" s="1"/>
      <c r="MS821" s="1"/>
      <c r="MT821" s="1"/>
      <c r="MU821" s="1"/>
      <c r="MV821" s="1"/>
      <c r="MW821" s="1"/>
      <c r="MX821" s="1"/>
      <c r="MY821" s="1"/>
      <c r="MZ821" s="1"/>
      <c r="NA821" s="1"/>
      <c r="NB821" s="1"/>
      <c r="NC821" s="1"/>
      <c r="ND821" s="1"/>
      <c r="NE821" s="1"/>
      <c r="NF821" s="1"/>
      <c r="NG821" s="1"/>
      <c r="NH821" s="1"/>
      <c r="NI821" s="1"/>
      <c r="NJ821" s="1"/>
      <c r="NK821" s="1"/>
      <c r="NL821" s="1"/>
      <c r="NM821" s="1"/>
      <c r="NN821" s="1"/>
      <c r="NO821" s="1"/>
      <c r="NP821" s="1"/>
      <c r="NQ821" s="1"/>
      <c r="NR821" s="1"/>
      <c r="NS821" s="1"/>
      <c r="NT821" s="1"/>
      <c r="NU821" s="1"/>
      <c r="NV821" s="1"/>
      <c r="NW821" s="1"/>
      <c r="NX821" s="1"/>
      <c r="NY821" s="1"/>
      <c r="NZ821" s="1"/>
      <c r="OA821" s="1"/>
      <c r="OB821" s="1"/>
      <c r="OC821" s="1"/>
      <c r="OD821" s="1"/>
      <c r="OE821" s="1"/>
      <c r="OF821" s="1"/>
      <c r="OG821" s="1"/>
      <c r="OH821" s="1"/>
      <c r="OI821" s="1"/>
      <c r="OJ821" s="1"/>
      <c r="OK821" s="1"/>
      <c r="OL821" s="1"/>
      <c r="OM821" s="1"/>
      <c r="ON821" s="1"/>
      <c r="OO821" s="1"/>
      <c r="OP821" s="1"/>
      <c r="OQ821" s="1"/>
      <c r="OR821" s="1"/>
      <c r="OS821" s="1"/>
      <c r="OT821" s="1"/>
      <c r="OU821" s="1"/>
      <c r="OV821" s="1"/>
      <c r="OW821" s="1"/>
      <c r="OX821" s="1"/>
      <c r="OY821" s="1"/>
      <c r="OZ821" s="1"/>
      <c r="PA821" s="1"/>
      <c r="PB821" s="1"/>
      <c r="PC821" s="1"/>
      <c r="PD821" s="1"/>
      <c r="PE821" s="1"/>
      <c r="PF821" s="1"/>
      <c r="PG821" s="1"/>
      <c r="PH821" s="1"/>
      <c r="PI821" s="1"/>
      <c r="PJ821" s="1"/>
      <c r="PK821" s="1"/>
      <c r="PL821" s="1"/>
      <c r="PM821" s="1"/>
      <c r="PN821" s="1"/>
      <c r="PO821" s="1"/>
      <c r="PP821" s="1"/>
      <c r="PQ821" s="1"/>
      <c r="PR821" s="1"/>
      <c r="PS821" s="1"/>
      <c r="PT821" s="1"/>
      <c r="PU821" s="1"/>
      <c r="PV821" s="1"/>
      <c r="PW821" s="1"/>
      <c r="PX821" s="1"/>
      <c r="PY821" s="1"/>
      <c r="PZ821" s="1"/>
    </row>
    <row r="822" spans="1:442" s="100" customFormat="1" ht="56.7" customHeight="1" x14ac:dyDescent="0.3">
      <c r="A822" s="38"/>
      <c r="B822" s="272"/>
      <c r="C822" s="272"/>
      <c r="D822" s="272"/>
      <c r="E822" s="269"/>
      <c r="F822" s="269"/>
      <c r="G822" s="269"/>
      <c r="H822" s="272"/>
      <c r="I822" s="272"/>
      <c r="J822" s="11" t="s">
        <v>163</v>
      </c>
      <c r="K822" s="7" t="s">
        <v>164</v>
      </c>
      <c r="L822" s="7" t="s">
        <v>106</v>
      </c>
      <c r="M822" s="7">
        <v>3</v>
      </c>
      <c r="N822" s="273"/>
      <c r="O822" s="272"/>
      <c r="P822" s="272"/>
      <c r="Q822" s="272"/>
      <c r="R822" s="297"/>
      <c r="S822" s="297"/>
      <c r="T822" s="283"/>
      <c r="U822" s="283"/>
      <c r="V822" s="281"/>
      <c r="W822" s="281"/>
      <c r="X822" s="281"/>
      <c r="Y822" s="281"/>
      <c r="Z822" s="281"/>
      <c r="AA822" s="281"/>
      <c r="AB822" s="281"/>
      <c r="AC822" s="273"/>
      <c r="AD822" s="296"/>
      <c r="AE822" s="296"/>
      <c r="AF822" s="272"/>
      <c r="AG822" s="273"/>
      <c r="AH822" s="273"/>
      <c r="AI822" s="273"/>
      <c r="AJ822" s="272"/>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c r="JT822" s="1"/>
      <c r="JU822" s="1"/>
      <c r="JV822" s="1"/>
      <c r="JW822" s="1"/>
      <c r="JX822" s="1"/>
      <c r="JY822" s="1"/>
      <c r="JZ822" s="1"/>
      <c r="KA822" s="1"/>
      <c r="KB822" s="1"/>
      <c r="KC822" s="1"/>
      <c r="KD822" s="1"/>
      <c r="KE822" s="1"/>
      <c r="KF822" s="1"/>
      <c r="KG822" s="1"/>
      <c r="KH822" s="1"/>
      <c r="KI822" s="1"/>
      <c r="KJ822" s="1"/>
      <c r="KK822" s="1"/>
      <c r="KL822" s="1"/>
      <c r="KM822" s="1"/>
      <c r="KN822" s="1"/>
      <c r="KO822" s="1"/>
      <c r="KP822" s="1"/>
      <c r="KQ822" s="1"/>
      <c r="KR822" s="1"/>
      <c r="KS822" s="1"/>
      <c r="KT822" s="1"/>
      <c r="KU822" s="1"/>
      <c r="KV822" s="1"/>
      <c r="KW822" s="1"/>
      <c r="KX822" s="1"/>
      <c r="KY822" s="1"/>
      <c r="KZ822" s="1"/>
      <c r="LA822" s="1"/>
      <c r="LB822" s="1"/>
      <c r="LC822" s="1"/>
      <c r="LD822" s="1"/>
      <c r="LE822" s="1"/>
      <c r="LF822" s="1"/>
      <c r="LG822" s="1"/>
      <c r="LH822" s="1"/>
      <c r="LI822" s="1"/>
      <c r="LJ822" s="1"/>
      <c r="LK822" s="1"/>
      <c r="LL822" s="1"/>
      <c r="LM822" s="1"/>
      <c r="LN822" s="1"/>
      <c r="LO822" s="1"/>
      <c r="LP822" s="1"/>
      <c r="LQ822" s="1"/>
      <c r="LR822" s="1"/>
      <c r="LS822" s="1"/>
      <c r="LT822" s="1"/>
      <c r="LU822" s="1"/>
      <c r="LV822" s="1"/>
      <c r="LW822" s="1"/>
      <c r="LX822" s="1"/>
      <c r="LY822" s="1"/>
      <c r="LZ822" s="1"/>
      <c r="MA822" s="1"/>
      <c r="MB822" s="1"/>
      <c r="MC822" s="1"/>
      <c r="MD822" s="1"/>
      <c r="ME822" s="1"/>
      <c r="MF822" s="1"/>
      <c r="MG822" s="1"/>
      <c r="MH822" s="1"/>
      <c r="MI822" s="1"/>
      <c r="MJ822" s="1"/>
      <c r="MK822" s="1"/>
      <c r="ML822" s="1"/>
      <c r="MM822" s="1"/>
      <c r="MN822" s="1"/>
      <c r="MO822" s="1"/>
      <c r="MP822" s="1"/>
      <c r="MQ822" s="1"/>
      <c r="MR822" s="1"/>
      <c r="MS822" s="1"/>
      <c r="MT822" s="1"/>
      <c r="MU822" s="1"/>
      <c r="MV822" s="1"/>
      <c r="MW822" s="1"/>
      <c r="MX822" s="1"/>
      <c r="MY822" s="1"/>
      <c r="MZ822" s="1"/>
      <c r="NA822" s="1"/>
      <c r="NB822" s="1"/>
      <c r="NC822" s="1"/>
      <c r="ND822" s="1"/>
      <c r="NE822" s="1"/>
      <c r="NF822" s="1"/>
      <c r="NG822" s="1"/>
      <c r="NH822" s="1"/>
      <c r="NI822" s="1"/>
      <c r="NJ822" s="1"/>
      <c r="NK822" s="1"/>
      <c r="NL822" s="1"/>
      <c r="NM822" s="1"/>
      <c r="NN822" s="1"/>
      <c r="NO822" s="1"/>
      <c r="NP822" s="1"/>
      <c r="NQ822" s="1"/>
      <c r="NR822" s="1"/>
      <c r="NS822" s="1"/>
      <c r="NT822" s="1"/>
      <c r="NU822" s="1"/>
      <c r="NV822" s="1"/>
      <c r="NW822" s="1"/>
      <c r="NX822" s="1"/>
      <c r="NY822" s="1"/>
      <c r="NZ822" s="1"/>
      <c r="OA822" s="1"/>
      <c r="OB822" s="1"/>
      <c r="OC822" s="1"/>
      <c r="OD822" s="1"/>
      <c r="OE822" s="1"/>
      <c r="OF822" s="1"/>
      <c r="OG822" s="1"/>
      <c r="OH822" s="1"/>
      <c r="OI822" s="1"/>
      <c r="OJ822" s="1"/>
      <c r="OK822" s="1"/>
      <c r="OL822" s="1"/>
      <c r="OM822" s="1"/>
      <c r="ON822" s="1"/>
      <c r="OO822" s="1"/>
      <c r="OP822" s="1"/>
      <c r="OQ822" s="1"/>
      <c r="OR822" s="1"/>
      <c r="OS822" s="1"/>
      <c r="OT822" s="1"/>
      <c r="OU822" s="1"/>
      <c r="OV822" s="1"/>
      <c r="OW822" s="1"/>
      <c r="OX822" s="1"/>
      <c r="OY822" s="1"/>
      <c r="OZ822" s="1"/>
      <c r="PA822" s="1"/>
      <c r="PB822" s="1"/>
      <c r="PC822" s="1"/>
      <c r="PD822" s="1"/>
      <c r="PE822" s="1"/>
      <c r="PF822" s="1"/>
      <c r="PG822" s="1"/>
      <c r="PH822" s="1"/>
      <c r="PI822" s="1"/>
      <c r="PJ822" s="1"/>
      <c r="PK822" s="1"/>
      <c r="PL822" s="1"/>
      <c r="PM822" s="1"/>
      <c r="PN822" s="1"/>
      <c r="PO822" s="1"/>
      <c r="PP822" s="1"/>
      <c r="PQ822" s="1"/>
      <c r="PR822" s="1"/>
      <c r="PS822" s="1"/>
      <c r="PT822" s="1"/>
      <c r="PU822" s="1"/>
      <c r="PV822" s="1"/>
      <c r="PW822" s="1"/>
      <c r="PX822" s="1"/>
      <c r="PY822" s="1"/>
      <c r="PZ822" s="1"/>
    </row>
    <row r="823" spans="1:442" s="100" customFormat="1" ht="64.5" customHeight="1" x14ac:dyDescent="0.3">
      <c r="A823" s="38"/>
      <c r="B823" s="272"/>
      <c r="C823" s="272"/>
      <c r="D823" s="272"/>
      <c r="E823" s="269"/>
      <c r="F823" s="269"/>
      <c r="G823" s="269"/>
      <c r="H823" s="272"/>
      <c r="I823" s="272"/>
      <c r="J823" s="11" t="s">
        <v>179</v>
      </c>
      <c r="K823" s="7" t="s">
        <v>180</v>
      </c>
      <c r="L823" s="7" t="s">
        <v>106</v>
      </c>
      <c r="M823" s="71">
        <v>34</v>
      </c>
      <c r="N823" s="273"/>
      <c r="O823" s="272"/>
      <c r="P823" s="272"/>
      <c r="Q823" s="272"/>
      <c r="R823" s="297"/>
      <c r="S823" s="297"/>
      <c r="T823" s="283"/>
      <c r="U823" s="283"/>
      <c r="V823" s="281"/>
      <c r="W823" s="281"/>
      <c r="X823" s="281"/>
      <c r="Y823" s="281"/>
      <c r="Z823" s="281"/>
      <c r="AA823" s="281"/>
      <c r="AB823" s="281"/>
      <c r="AC823" s="273"/>
      <c r="AD823" s="296"/>
      <c r="AE823" s="296"/>
      <c r="AF823" s="272"/>
      <c r="AG823" s="273"/>
      <c r="AH823" s="273"/>
      <c r="AI823" s="273"/>
      <c r="AJ823" s="272"/>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c r="JT823" s="1"/>
      <c r="JU823" s="1"/>
      <c r="JV823" s="1"/>
      <c r="JW823" s="1"/>
      <c r="JX823" s="1"/>
      <c r="JY823" s="1"/>
      <c r="JZ823" s="1"/>
      <c r="KA823" s="1"/>
      <c r="KB823" s="1"/>
      <c r="KC823" s="1"/>
      <c r="KD823" s="1"/>
      <c r="KE823" s="1"/>
      <c r="KF823" s="1"/>
      <c r="KG823" s="1"/>
      <c r="KH823" s="1"/>
      <c r="KI823" s="1"/>
      <c r="KJ823" s="1"/>
      <c r="KK823" s="1"/>
      <c r="KL823" s="1"/>
      <c r="KM823" s="1"/>
      <c r="KN823" s="1"/>
      <c r="KO823" s="1"/>
      <c r="KP823" s="1"/>
      <c r="KQ823" s="1"/>
      <c r="KR823" s="1"/>
      <c r="KS823" s="1"/>
      <c r="KT823" s="1"/>
      <c r="KU823" s="1"/>
      <c r="KV823" s="1"/>
      <c r="KW823" s="1"/>
      <c r="KX823" s="1"/>
      <c r="KY823" s="1"/>
      <c r="KZ823" s="1"/>
      <c r="LA823" s="1"/>
      <c r="LB823" s="1"/>
      <c r="LC823" s="1"/>
      <c r="LD823" s="1"/>
      <c r="LE823" s="1"/>
      <c r="LF823" s="1"/>
      <c r="LG823" s="1"/>
      <c r="LH823" s="1"/>
      <c r="LI823" s="1"/>
      <c r="LJ823" s="1"/>
      <c r="LK823" s="1"/>
      <c r="LL823" s="1"/>
      <c r="LM823" s="1"/>
      <c r="LN823" s="1"/>
      <c r="LO823" s="1"/>
      <c r="LP823" s="1"/>
      <c r="LQ823" s="1"/>
      <c r="LR823" s="1"/>
      <c r="LS823" s="1"/>
      <c r="LT823" s="1"/>
      <c r="LU823" s="1"/>
      <c r="LV823" s="1"/>
      <c r="LW823" s="1"/>
      <c r="LX823" s="1"/>
      <c r="LY823" s="1"/>
      <c r="LZ823" s="1"/>
      <c r="MA823" s="1"/>
      <c r="MB823" s="1"/>
      <c r="MC823" s="1"/>
      <c r="MD823" s="1"/>
      <c r="ME823" s="1"/>
      <c r="MF823" s="1"/>
      <c r="MG823" s="1"/>
      <c r="MH823" s="1"/>
      <c r="MI823" s="1"/>
      <c r="MJ823" s="1"/>
      <c r="MK823" s="1"/>
      <c r="ML823" s="1"/>
      <c r="MM823" s="1"/>
      <c r="MN823" s="1"/>
      <c r="MO823" s="1"/>
      <c r="MP823" s="1"/>
      <c r="MQ823" s="1"/>
      <c r="MR823" s="1"/>
      <c r="MS823" s="1"/>
      <c r="MT823" s="1"/>
      <c r="MU823" s="1"/>
      <c r="MV823" s="1"/>
      <c r="MW823" s="1"/>
      <c r="MX823" s="1"/>
      <c r="MY823" s="1"/>
      <c r="MZ823" s="1"/>
      <c r="NA823" s="1"/>
      <c r="NB823" s="1"/>
      <c r="NC823" s="1"/>
      <c r="ND823" s="1"/>
      <c r="NE823" s="1"/>
      <c r="NF823" s="1"/>
      <c r="NG823" s="1"/>
      <c r="NH823" s="1"/>
      <c r="NI823" s="1"/>
      <c r="NJ823" s="1"/>
      <c r="NK823" s="1"/>
      <c r="NL823" s="1"/>
      <c r="NM823" s="1"/>
      <c r="NN823" s="1"/>
      <c r="NO823" s="1"/>
      <c r="NP823" s="1"/>
      <c r="NQ823" s="1"/>
      <c r="NR823" s="1"/>
      <c r="NS823" s="1"/>
      <c r="NT823" s="1"/>
      <c r="NU823" s="1"/>
      <c r="NV823" s="1"/>
      <c r="NW823" s="1"/>
      <c r="NX823" s="1"/>
      <c r="NY823" s="1"/>
      <c r="NZ823" s="1"/>
      <c r="OA823" s="1"/>
      <c r="OB823" s="1"/>
      <c r="OC823" s="1"/>
      <c r="OD823" s="1"/>
      <c r="OE823" s="1"/>
      <c r="OF823" s="1"/>
      <c r="OG823" s="1"/>
      <c r="OH823" s="1"/>
      <c r="OI823" s="1"/>
      <c r="OJ823" s="1"/>
      <c r="OK823" s="1"/>
      <c r="OL823" s="1"/>
      <c r="OM823" s="1"/>
      <c r="ON823" s="1"/>
      <c r="OO823" s="1"/>
      <c r="OP823" s="1"/>
      <c r="OQ823" s="1"/>
      <c r="OR823" s="1"/>
      <c r="OS823" s="1"/>
      <c r="OT823" s="1"/>
      <c r="OU823" s="1"/>
      <c r="OV823" s="1"/>
      <c r="OW823" s="1"/>
      <c r="OX823" s="1"/>
      <c r="OY823" s="1"/>
      <c r="OZ823" s="1"/>
      <c r="PA823" s="1"/>
      <c r="PB823" s="1"/>
      <c r="PC823" s="1"/>
      <c r="PD823" s="1"/>
      <c r="PE823" s="1"/>
      <c r="PF823" s="1"/>
      <c r="PG823" s="1"/>
      <c r="PH823" s="1"/>
      <c r="PI823" s="1"/>
      <c r="PJ823" s="1"/>
      <c r="PK823" s="1"/>
      <c r="PL823" s="1"/>
      <c r="PM823" s="1"/>
      <c r="PN823" s="1"/>
      <c r="PO823" s="1"/>
      <c r="PP823" s="1"/>
      <c r="PQ823" s="1"/>
      <c r="PR823" s="1"/>
      <c r="PS823" s="1"/>
      <c r="PT823" s="1"/>
      <c r="PU823" s="1"/>
      <c r="PV823" s="1"/>
      <c r="PW823" s="1"/>
      <c r="PX823" s="1"/>
      <c r="PY823" s="1"/>
      <c r="PZ823" s="1"/>
    </row>
    <row r="824" spans="1:442" s="100" customFormat="1" ht="96.6" x14ac:dyDescent="0.3">
      <c r="A824" s="38"/>
      <c r="B824" s="272" t="s">
        <v>1264</v>
      </c>
      <c r="C824" s="272" t="s">
        <v>631</v>
      </c>
      <c r="D824" s="272" t="s">
        <v>158</v>
      </c>
      <c r="E824" s="269" t="s">
        <v>68</v>
      </c>
      <c r="F824" s="269" t="s">
        <v>186</v>
      </c>
      <c r="G824" s="269" t="s">
        <v>202</v>
      </c>
      <c r="H824" s="272" t="s">
        <v>71</v>
      </c>
      <c r="I824" s="272" t="s">
        <v>80</v>
      </c>
      <c r="J824" s="11" t="s">
        <v>263</v>
      </c>
      <c r="K824" s="7" t="s">
        <v>159</v>
      </c>
      <c r="L824" s="7" t="s">
        <v>116</v>
      </c>
      <c r="M824" s="7">
        <v>40</v>
      </c>
      <c r="N824" s="273" t="s">
        <v>160</v>
      </c>
      <c r="O824" s="272" t="s">
        <v>630</v>
      </c>
      <c r="P824" s="272" t="s">
        <v>76</v>
      </c>
      <c r="Q824" s="272" t="s">
        <v>77</v>
      </c>
      <c r="R824" s="297" t="s">
        <v>78</v>
      </c>
      <c r="S824" s="297" t="s">
        <v>161</v>
      </c>
      <c r="T824" s="283">
        <f>V824+Y824</f>
        <v>26163.43</v>
      </c>
      <c r="U824" s="283" t="s">
        <v>80</v>
      </c>
      <c r="V824" s="281">
        <v>22238.91</v>
      </c>
      <c r="W824" s="281" t="s">
        <v>135</v>
      </c>
      <c r="X824" s="281" t="s">
        <v>80</v>
      </c>
      <c r="Y824" s="281">
        <v>3924.52</v>
      </c>
      <c r="Z824" s="281" t="s">
        <v>135</v>
      </c>
      <c r="AA824" s="281" t="s">
        <v>80</v>
      </c>
      <c r="AB824" s="281">
        <v>8693.5400000000009</v>
      </c>
      <c r="AC824" s="273" t="s">
        <v>204</v>
      </c>
      <c r="AD824" s="296" t="s">
        <v>80</v>
      </c>
      <c r="AE824" s="296">
        <f>V824+Y824</f>
        <v>26163.43</v>
      </c>
      <c r="AF824" s="272" t="s">
        <v>80</v>
      </c>
      <c r="AG824" s="273" t="s">
        <v>34</v>
      </c>
      <c r="AH824" s="273" t="s">
        <v>222</v>
      </c>
      <c r="AI824" s="273" t="s">
        <v>288</v>
      </c>
      <c r="AJ824" s="272"/>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c r="JT824" s="1"/>
      <c r="JU824" s="1"/>
      <c r="JV824" s="1"/>
      <c r="JW824" s="1"/>
      <c r="JX824" s="1"/>
      <c r="JY824" s="1"/>
      <c r="JZ824" s="1"/>
      <c r="KA824" s="1"/>
      <c r="KB824" s="1"/>
      <c r="KC824" s="1"/>
      <c r="KD824" s="1"/>
      <c r="KE824" s="1"/>
      <c r="KF824" s="1"/>
      <c r="KG824" s="1"/>
      <c r="KH824" s="1"/>
      <c r="KI824" s="1"/>
      <c r="KJ824" s="1"/>
      <c r="KK824" s="1"/>
      <c r="KL824" s="1"/>
      <c r="KM824" s="1"/>
      <c r="KN824" s="1"/>
      <c r="KO824" s="1"/>
      <c r="KP824" s="1"/>
      <c r="KQ824" s="1"/>
      <c r="KR824" s="1"/>
      <c r="KS824" s="1"/>
      <c r="KT824" s="1"/>
      <c r="KU824" s="1"/>
      <c r="KV824" s="1"/>
      <c r="KW824" s="1"/>
      <c r="KX824" s="1"/>
      <c r="KY824" s="1"/>
      <c r="KZ824" s="1"/>
      <c r="LA824" s="1"/>
      <c r="LB824" s="1"/>
      <c r="LC824" s="1"/>
      <c r="LD824" s="1"/>
      <c r="LE824" s="1"/>
      <c r="LF824" s="1"/>
      <c r="LG824" s="1"/>
      <c r="LH824" s="1"/>
      <c r="LI824" s="1"/>
      <c r="LJ824" s="1"/>
      <c r="LK824" s="1"/>
      <c r="LL824" s="1"/>
      <c r="LM824" s="1"/>
      <c r="LN824" s="1"/>
      <c r="LO824" s="1"/>
      <c r="LP824" s="1"/>
      <c r="LQ824" s="1"/>
      <c r="LR824" s="1"/>
      <c r="LS824" s="1"/>
      <c r="LT824" s="1"/>
      <c r="LU824" s="1"/>
      <c r="LV824" s="1"/>
      <c r="LW824" s="1"/>
      <c r="LX824" s="1"/>
      <c r="LY824" s="1"/>
      <c r="LZ824" s="1"/>
      <c r="MA824" s="1"/>
      <c r="MB824" s="1"/>
      <c r="MC824" s="1"/>
      <c r="MD824" s="1"/>
      <c r="ME824" s="1"/>
      <c r="MF824" s="1"/>
      <c r="MG824" s="1"/>
      <c r="MH824" s="1"/>
      <c r="MI824" s="1"/>
      <c r="MJ824" s="1"/>
      <c r="MK824" s="1"/>
      <c r="ML824" s="1"/>
      <c r="MM824" s="1"/>
      <c r="MN824" s="1"/>
      <c r="MO824" s="1"/>
      <c r="MP824" s="1"/>
      <c r="MQ824" s="1"/>
      <c r="MR824" s="1"/>
      <c r="MS824" s="1"/>
      <c r="MT824" s="1"/>
      <c r="MU824" s="1"/>
      <c r="MV824" s="1"/>
      <c r="MW824" s="1"/>
      <c r="MX824" s="1"/>
      <c r="MY824" s="1"/>
      <c r="MZ824" s="1"/>
      <c r="NA824" s="1"/>
      <c r="NB824" s="1"/>
      <c r="NC824" s="1"/>
      <c r="ND824" s="1"/>
      <c r="NE824" s="1"/>
      <c r="NF824" s="1"/>
      <c r="NG824" s="1"/>
      <c r="NH824" s="1"/>
      <c r="NI824" s="1"/>
      <c r="NJ824" s="1"/>
      <c r="NK824" s="1"/>
      <c r="NL824" s="1"/>
      <c r="NM824" s="1"/>
      <c r="NN824" s="1"/>
      <c r="NO824" s="1"/>
      <c r="NP824" s="1"/>
      <c r="NQ824" s="1"/>
      <c r="NR824" s="1"/>
      <c r="NS824" s="1"/>
      <c r="NT824" s="1"/>
      <c r="NU824" s="1"/>
      <c r="NV824" s="1"/>
      <c r="NW824" s="1"/>
      <c r="NX824" s="1"/>
      <c r="NY824" s="1"/>
      <c r="NZ824" s="1"/>
      <c r="OA824" s="1"/>
      <c r="OB824" s="1"/>
      <c r="OC824" s="1"/>
      <c r="OD824" s="1"/>
      <c r="OE824" s="1"/>
      <c r="OF824" s="1"/>
      <c r="OG824" s="1"/>
      <c r="OH824" s="1"/>
      <c r="OI824" s="1"/>
      <c r="OJ824" s="1"/>
      <c r="OK824" s="1"/>
      <c r="OL824" s="1"/>
      <c r="OM824" s="1"/>
      <c r="ON824" s="1"/>
      <c r="OO824" s="1"/>
      <c r="OP824" s="1"/>
      <c r="OQ824" s="1"/>
      <c r="OR824" s="1"/>
      <c r="OS824" s="1"/>
      <c r="OT824" s="1"/>
      <c r="OU824" s="1"/>
      <c r="OV824" s="1"/>
      <c r="OW824" s="1"/>
      <c r="OX824" s="1"/>
      <c r="OY824" s="1"/>
      <c r="OZ824" s="1"/>
      <c r="PA824" s="1"/>
      <c r="PB824" s="1"/>
      <c r="PC824" s="1"/>
      <c r="PD824" s="1"/>
      <c r="PE824" s="1"/>
      <c r="PF824" s="1"/>
      <c r="PG824" s="1"/>
      <c r="PH824" s="1"/>
      <c r="PI824" s="1"/>
      <c r="PJ824" s="1"/>
      <c r="PK824" s="1"/>
      <c r="PL824" s="1"/>
      <c r="PM824" s="1"/>
      <c r="PN824" s="1"/>
      <c r="PO824" s="1"/>
      <c r="PP824" s="1"/>
      <c r="PQ824" s="1"/>
      <c r="PR824" s="1"/>
      <c r="PS824" s="1"/>
      <c r="PT824" s="1"/>
      <c r="PU824" s="1"/>
      <c r="PV824" s="1"/>
      <c r="PW824" s="1"/>
      <c r="PX824" s="1"/>
      <c r="PY824" s="1"/>
      <c r="PZ824" s="1"/>
    </row>
    <row r="825" spans="1:442" s="100" customFormat="1" ht="56.7" customHeight="1" x14ac:dyDescent="0.3">
      <c r="A825" s="38"/>
      <c r="B825" s="272"/>
      <c r="C825" s="272"/>
      <c r="D825" s="272"/>
      <c r="E825" s="269"/>
      <c r="F825" s="269"/>
      <c r="G825" s="269"/>
      <c r="H825" s="272"/>
      <c r="I825" s="272"/>
      <c r="J825" s="11" t="s">
        <v>163</v>
      </c>
      <c r="K825" s="7" t="s">
        <v>164</v>
      </c>
      <c r="L825" s="7" t="s">
        <v>106</v>
      </c>
      <c r="M825" s="7">
        <v>4</v>
      </c>
      <c r="N825" s="273"/>
      <c r="O825" s="272"/>
      <c r="P825" s="272"/>
      <c r="Q825" s="272"/>
      <c r="R825" s="297"/>
      <c r="S825" s="297"/>
      <c r="T825" s="283"/>
      <c r="U825" s="283"/>
      <c r="V825" s="281"/>
      <c r="W825" s="281"/>
      <c r="X825" s="281"/>
      <c r="Y825" s="281"/>
      <c r="Z825" s="281"/>
      <c r="AA825" s="281"/>
      <c r="AB825" s="281"/>
      <c r="AC825" s="273"/>
      <c r="AD825" s="296"/>
      <c r="AE825" s="296"/>
      <c r="AF825" s="272"/>
      <c r="AG825" s="273"/>
      <c r="AH825" s="273"/>
      <c r="AI825" s="273"/>
      <c r="AJ825" s="272"/>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c r="JT825" s="1"/>
      <c r="JU825" s="1"/>
      <c r="JV825" s="1"/>
      <c r="JW825" s="1"/>
      <c r="JX825" s="1"/>
      <c r="JY825" s="1"/>
      <c r="JZ825" s="1"/>
      <c r="KA825" s="1"/>
      <c r="KB825" s="1"/>
      <c r="KC825" s="1"/>
      <c r="KD825" s="1"/>
      <c r="KE825" s="1"/>
      <c r="KF825" s="1"/>
      <c r="KG825" s="1"/>
      <c r="KH825" s="1"/>
      <c r="KI825" s="1"/>
      <c r="KJ825" s="1"/>
      <c r="KK825" s="1"/>
      <c r="KL825" s="1"/>
      <c r="KM825" s="1"/>
      <c r="KN825" s="1"/>
      <c r="KO825" s="1"/>
      <c r="KP825" s="1"/>
      <c r="KQ825" s="1"/>
      <c r="KR825" s="1"/>
      <c r="KS825" s="1"/>
      <c r="KT825" s="1"/>
      <c r="KU825" s="1"/>
      <c r="KV825" s="1"/>
      <c r="KW825" s="1"/>
      <c r="KX825" s="1"/>
      <c r="KY825" s="1"/>
      <c r="KZ825" s="1"/>
      <c r="LA825" s="1"/>
      <c r="LB825" s="1"/>
      <c r="LC825" s="1"/>
      <c r="LD825" s="1"/>
      <c r="LE825" s="1"/>
      <c r="LF825" s="1"/>
      <c r="LG825" s="1"/>
      <c r="LH825" s="1"/>
      <c r="LI825" s="1"/>
      <c r="LJ825" s="1"/>
      <c r="LK825" s="1"/>
      <c r="LL825" s="1"/>
      <c r="LM825" s="1"/>
      <c r="LN825" s="1"/>
      <c r="LO825" s="1"/>
      <c r="LP825" s="1"/>
      <c r="LQ825" s="1"/>
      <c r="LR825" s="1"/>
      <c r="LS825" s="1"/>
      <c r="LT825" s="1"/>
      <c r="LU825" s="1"/>
      <c r="LV825" s="1"/>
      <c r="LW825" s="1"/>
      <c r="LX825" s="1"/>
      <c r="LY825" s="1"/>
      <c r="LZ825" s="1"/>
      <c r="MA825" s="1"/>
      <c r="MB825" s="1"/>
      <c r="MC825" s="1"/>
      <c r="MD825" s="1"/>
      <c r="ME825" s="1"/>
      <c r="MF825" s="1"/>
      <c r="MG825" s="1"/>
      <c r="MH825" s="1"/>
      <c r="MI825" s="1"/>
      <c r="MJ825" s="1"/>
      <c r="MK825" s="1"/>
      <c r="ML825" s="1"/>
      <c r="MM825" s="1"/>
      <c r="MN825" s="1"/>
      <c r="MO825" s="1"/>
      <c r="MP825" s="1"/>
      <c r="MQ825" s="1"/>
      <c r="MR825" s="1"/>
      <c r="MS825" s="1"/>
      <c r="MT825" s="1"/>
      <c r="MU825" s="1"/>
      <c r="MV825" s="1"/>
      <c r="MW825" s="1"/>
      <c r="MX825" s="1"/>
      <c r="MY825" s="1"/>
      <c r="MZ825" s="1"/>
      <c r="NA825" s="1"/>
      <c r="NB825" s="1"/>
      <c r="NC825" s="1"/>
      <c r="ND825" s="1"/>
      <c r="NE825" s="1"/>
      <c r="NF825" s="1"/>
      <c r="NG825" s="1"/>
      <c r="NH825" s="1"/>
      <c r="NI825" s="1"/>
      <c r="NJ825" s="1"/>
      <c r="NK825" s="1"/>
      <c r="NL825" s="1"/>
      <c r="NM825" s="1"/>
      <c r="NN825" s="1"/>
      <c r="NO825" s="1"/>
      <c r="NP825" s="1"/>
      <c r="NQ825" s="1"/>
      <c r="NR825" s="1"/>
      <c r="NS825" s="1"/>
      <c r="NT825" s="1"/>
      <c r="NU825" s="1"/>
      <c r="NV825" s="1"/>
      <c r="NW825" s="1"/>
      <c r="NX825" s="1"/>
      <c r="NY825" s="1"/>
      <c r="NZ825" s="1"/>
      <c r="OA825" s="1"/>
      <c r="OB825" s="1"/>
      <c r="OC825" s="1"/>
      <c r="OD825" s="1"/>
      <c r="OE825" s="1"/>
      <c r="OF825" s="1"/>
      <c r="OG825" s="1"/>
      <c r="OH825" s="1"/>
      <c r="OI825" s="1"/>
      <c r="OJ825" s="1"/>
      <c r="OK825" s="1"/>
      <c r="OL825" s="1"/>
      <c r="OM825" s="1"/>
      <c r="ON825" s="1"/>
      <c r="OO825" s="1"/>
      <c r="OP825" s="1"/>
      <c r="OQ825" s="1"/>
      <c r="OR825" s="1"/>
      <c r="OS825" s="1"/>
      <c r="OT825" s="1"/>
      <c r="OU825" s="1"/>
      <c r="OV825" s="1"/>
      <c r="OW825" s="1"/>
      <c r="OX825" s="1"/>
      <c r="OY825" s="1"/>
      <c r="OZ825" s="1"/>
      <c r="PA825" s="1"/>
      <c r="PB825" s="1"/>
      <c r="PC825" s="1"/>
      <c r="PD825" s="1"/>
      <c r="PE825" s="1"/>
      <c r="PF825" s="1"/>
      <c r="PG825" s="1"/>
      <c r="PH825" s="1"/>
      <c r="PI825" s="1"/>
      <c r="PJ825" s="1"/>
      <c r="PK825" s="1"/>
      <c r="PL825" s="1"/>
      <c r="PM825" s="1"/>
      <c r="PN825" s="1"/>
      <c r="PO825" s="1"/>
      <c r="PP825" s="1"/>
      <c r="PQ825" s="1"/>
      <c r="PR825" s="1"/>
      <c r="PS825" s="1"/>
      <c r="PT825" s="1"/>
      <c r="PU825" s="1"/>
      <c r="PV825" s="1"/>
      <c r="PW825" s="1"/>
      <c r="PX825" s="1"/>
      <c r="PY825" s="1"/>
      <c r="PZ825" s="1"/>
    </row>
    <row r="826" spans="1:442" s="100" customFormat="1" ht="64.5" customHeight="1" x14ac:dyDescent="0.3">
      <c r="A826" s="38"/>
      <c r="B826" s="272"/>
      <c r="C826" s="272"/>
      <c r="D826" s="272"/>
      <c r="E826" s="269"/>
      <c r="F826" s="269"/>
      <c r="G826" s="269"/>
      <c r="H826" s="272"/>
      <c r="I826" s="272"/>
      <c r="J826" s="11" t="s">
        <v>179</v>
      </c>
      <c r="K826" s="7" t="s">
        <v>180</v>
      </c>
      <c r="L826" s="7" t="s">
        <v>106</v>
      </c>
      <c r="M826" s="71">
        <v>4</v>
      </c>
      <c r="N826" s="273"/>
      <c r="O826" s="272"/>
      <c r="P826" s="272"/>
      <c r="Q826" s="272"/>
      <c r="R826" s="297"/>
      <c r="S826" s="297"/>
      <c r="T826" s="283"/>
      <c r="U826" s="283"/>
      <c r="V826" s="281"/>
      <c r="W826" s="281"/>
      <c r="X826" s="281"/>
      <c r="Y826" s="281"/>
      <c r="Z826" s="281"/>
      <c r="AA826" s="281"/>
      <c r="AB826" s="281"/>
      <c r="AC826" s="273"/>
      <c r="AD826" s="296"/>
      <c r="AE826" s="296"/>
      <c r="AF826" s="272"/>
      <c r="AG826" s="273"/>
      <c r="AH826" s="273"/>
      <c r="AI826" s="273"/>
      <c r="AJ826" s="272"/>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c r="JT826" s="1"/>
      <c r="JU826" s="1"/>
      <c r="JV826" s="1"/>
      <c r="JW826" s="1"/>
      <c r="JX826" s="1"/>
      <c r="JY826" s="1"/>
      <c r="JZ826" s="1"/>
      <c r="KA826" s="1"/>
      <c r="KB826" s="1"/>
      <c r="KC826" s="1"/>
      <c r="KD826" s="1"/>
      <c r="KE826" s="1"/>
      <c r="KF826" s="1"/>
      <c r="KG826" s="1"/>
      <c r="KH826" s="1"/>
      <c r="KI826" s="1"/>
      <c r="KJ826" s="1"/>
      <c r="KK826" s="1"/>
      <c r="KL826" s="1"/>
      <c r="KM826" s="1"/>
      <c r="KN826" s="1"/>
      <c r="KO826" s="1"/>
      <c r="KP826" s="1"/>
      <c r="KQ826" s="1"/>
      <c r="KR826" s="1"/>
      <c r="KS826" s="1"/>
      <c r="KT826" s="1"/>
      <c r="KU826" s="1"/>
      <c r="KV826" s="1"/>
      <c r="KW826" s="1"/>
      <c r="KX826" s="1"/>
      <c r="KY826" s="1"/>
      <c r="KZ826" s="1"/>
      <c r="LA826" s="1"/>
      <c r="LB826" s="1"/>
      <c r="LC826" s="1"/>
      <c r="LD826" s="1"/>
      <c r="LE826" s="1"/>
      <c r="LF826" s="1"/>
      <c r="LG826" s="1"/>
      <c r="LH826" s="1"/>
      <c r="LI826" s="1"/>
      <c r="LJ826" s="1"/>
      <c r="LK826" s="1"/>
      <c r="LL826" s="1"/>
      <c r="LM826" s="1"/>
      <c r="LN826" s="1"/>
      <c r="LO826" s="1"/>
      <c r="LP826" s="1"/>
      <c r="LQ826" s="1"/>
      <c r="LR826" s="1"/>
      <c r="LS826" s="1"/>
      <c r="LT826" s="1"/>
      <c r="LU826" s="1"/>
      <c r="LV826" s="1"/>
      <c r="LW826" s="1"/>
      <c r="LX826" s="1"/>
      <c r="LY826" s="1"/>
      <c r="LZ826" s="1"/>
      <c r="MA826" s="1"/>
      <c r="MB826" s="1"/>
      <c r="MC826" s="1"/>
      <c r="MD826" s="1"/>
      <c r="ME826" s="1"/>
      <c r="MF826" s="1"/>
      <c r="MG826" s="1"/>
      <c r="MH826" s="1"/>
      <c r="MI826" s="1"/>
      <c r="MJ826" s="1"/>
      <c r="MK826" s="1"/>
      <c r="ML826" s="1"/>
      <c r="MM826" s="1"/>
      <c r="MN826" s="1"/>
      <c r="MO826" s="1"/>
      <c r="MP826" s="1"/>
      <c r="MQ826" s="1"/>
      <c r="MR826" s="1"/>
      <c r="MS826" s="1"/>
      <c r="MT826" s="1"/>
      <c r="MU826" s="1"/>
      <c r="MV826" s="1"/>
      <c r="MW826" s="1"/>
      <c r="MX826" s="1"/>
      <c r="MY826" s="1"/>
      <c r="MZ826" s="1"/>
      <c r="NA826" s="1"/>
      <c r="NB826" s="1"/>
      <c r="NC826" s="1"/>
      <c r="ND826" s="1"/>
      <c r="NE826" s="1"/>
      <c r="NF826" s="1"/>
      <c r="NG826" s="1"/>
      <c r="NH826" s="1"/>
      <c r="NI826" s="1"/>
      <c r="NJ826" s="1"/>
      <c r="NK826" s="1"/>
      <c r="NL826" s="1"/>
      <c r="NM826" s="1"/>
      <c r="NN826" s="1"/>
      <c r="NO826" s="1"/>
      <c r="NP826" s="1"/>
      <c r="NQ826" s="1"/>
      <c r="NR826" s="1"/>
      <c r="NS826" s="1"/>
      <c r="NT826" s="1"/>
      <c r="NU826" s="1"/>
      <c r="NV826" s="1"/>
      <c r="NW826" s="1"/>
      <c r="NX826" s="1"/>
      <c r="NY826" s="1"/>
      <c r="NZ826" s="1"/>
      <c r="OA826" s="1"/>
      <c r="OB826" s="1"/>
      <c r="OC826" s="1"/>
      <c r="OD826" s="1"/>
      <c r="OE826" s="1"/>
      <c r="OF826" s="1"/>
      <c r="OG826" s="1"/>
      <c r="OH826" s="1"/>
      <c r="OI826" s="1"/>
      <c r="OJ826" s="1"/>
      <c r="OK826" s="1"/>
      <c r="OL826" s="1"/>
      <c r="OM826" s="1"/>
      <c r="ON826" s="1"/>
      <c r="OO826" s="1"/>
      <c r="OP826" s="1"/>
      <c r="OQ826" s="1"/>
      <c r="OR826" s="1"/>
      <c r="OS826" s="1"/>
      <c r="OT826" s="1"/>
      <c r="OU826" s="1"/>
      <c r="OV826" s="1"/>
      <c r="OW826" s="1"/>
      <c r="OX826" s="1"/>
      <c r="OY826" s="1"/>
      <c r="OZ826" s="1"/>
      <c r="PA826" s="1"/>
      <c r="PB826" s="1"/>
      <c r="PC826" s="1"/>
      <c r="PD826" s="1"/>
      <c r="PE826" s="1"/>
      <c r="PF826" s="1"/>
      <c r="PG826" s="1"/>
      <c r="PH826" s="1"/>
      <c r="PI826" s="1"/>
      <c r="PJ826" s="1"/>
      <c r="PK826" s="1"/>
      <c r="PL826" s="1"/>
      <c r="PM826" s="1"/>
      <c r="PN826" s="1"/>
      <c r="PO826" s="1"/>
      <c r="PP826" s="1"/>
      <c r="PQ826" s="1"/>
      <c r="PR826" s="1"/>
      <c r="PS826" s="1"/>
      <c r="PT826" s="1"/>
      <c r="PU826" s="1"/>
      <c r="PV826" s="1"/>
      <c r="PW826" s="1"/>
      <c r="PX826" s="1"/>
      <c r="PY826" s="1"/>
      <c r="PZ826" s="1"/>
    </row>
    <row r="827" spans="1:442" s="101" customFormat="1" ht="66.599999999999994" customHeight="1" x14ac:dyDescent="0.3">
      <c r="A827" s="38"/>
      <c r="B827" s="272" t="s">
        <v>1265</v>
      </c>
      <c r="C827" s="272" t="s">
        <v>633</v>
      </c>
      <c r="D827" s="272" t="s">
        <v>67</v>
      </c>
      <c r="E827" s="269" t="s">
        <v>68</v>
      </c>
      <c r="F827" s="269" t="s">
        <v>184</v>
      </c>
      <c r="G827" s="269" t="s">
        <v>70</v>
      </c>
      <c r="H827" s="272" t="s">
        <v>71</v>
      </c>
      <c r="I827" s="272" t="s">
        <v>80</v>
      </c>
      <c r="J827" s="11" t="s">
        <v>165</v>
      </c>
      <c r="K827" s="7" t="s">
        <v>166</v>
      </c>
      <c r="L827" s="7" t="s">
        <v>167</v>
      </c>
      <c r="M827" s="7">
        <v>2</v>
      </c>
      <c r="N827" s="273" t="s">
        <v>160</v>
      </c>
      <c r="O827" s="267" t="s">
        <v>632</v>
      </c>
      <c r="P827" s="272" t="s">
        <v>76</v>
      </c>
      <c r="Q827" s="272" t="s">
        <v>77</v>
      </c>
      <c r="R827" s="297" t="s">
        <v>78</v>
      </c>
      <c r="S827" s="297" t="s">
        <v>161</v>
      </c>
      <c r="T827" s="283">
        <f>V827+Y827</f>
        <v>106465.01</v>
      </c>
      <c r="U827" s="283" t="s">
        <v>80</v>
      </c>
      <c r="V827" s="281">
        <v>90495.25</v>
      </c>
      <c r="W827" s="281" t="s">
        <v>80</v>
      </c>
      <c r="X827" s="281" t="s">
        <v>80</v>
      </c>
      <c r="Y827" s="281">
        <v>15969.76</v>
      </c>
      <c r="Z827" s="281" t="s">
        <v>80</v>
      </c>
      <c r="AA827" s="281" t="s">
        <v>80</v>
      </c>
      <c r="AB827" s="281">
        <v>35376.019999999997</v>
      </c>
      <c r="AC827" s="273" t="s">
        <v>81</v>
      </c>
      <c r="AD827" s="296" t="s">
        <v>80</v>
      </c>
      <c r="AE827" s="296">
        <f>V827+Y827</f>
        <v>106465.01</v>
      </c>
      <c r="AF827" s="272" t="s">
        <v>80</v>
      </c>
      <c r="AG827" s="273" t="s">
        <v>34</v>
      </c>
      <c r="AH827" s="273" t="s">
        <v>222</v>
      </c>
      <c r="AI827" s="273" t="s">
        <v>288</v>
      </c>
      <c r="AJ827" s="272"/>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c r="JT827" s="1"/>
      <c r="JU827" s="1"/>
      <c r="JV827" s="1"/>
      <c r="JW827" s="1"/>
      <c r="JX827" s="1"/>
      <c r="JY827" s="1"/>
      <c r="JZ827" s="1"/>
      <c r="KA827" s="1"/>
      <c r="KB827" s="1"/>
      <c r="KC827" s="1"/>
      <c r="KD827" s="1"/>
      <c r="KE827" s="1"/>
      <c r="KF827" s="1"/>
      <c r="KG827" s="1"/>
      <c r="KH827" s="1"/>
      <c r="KI827" s="1"/>
      <c r="KJ827" s="1"/>
      <c r="KK827" s="1"/>
      <c r="KL827" s="1"/>
      <c r="KM827" s="1"/>
      <c r="KN827" s="1"/>
      <c r="KO827" s="1"/>
      <c r="KP827" s="1"/>
      <c r="KQ827" s="1"/>
      <c r="KR827" s="1"/>
      <c r="KS827" s="1"/>
      <c r="KT827" s="1"/>
      <c r="KU827" s="1"/>
      <c r="KV827" s="1"/>
      <c r="KW827" s="1"/>
      <c r="KX827" s="1"/>
      <c r="KY827" s="1"/>
      <c r="KZ827" s="1"/>
      <c r="LA827" s="1"/>
      <c r="LB827" s="1"/>
      <c r="LC827" s="1"/>
      <c r="LD827" s="1"/>
      <c r="LE827" s="1"/>
      <c r="LF827" s="1"/>
      <c r="LG827" s="1"/>
      <c r="LH827" s="1"/>
      <c r="LI827" s="1"/>
      <c r="LJ827" s="1"/>
      <c r="LK827" s="1"/>
      <c r="LL827" s="1"/>
      <c r="LM827" s="1"/>
      <c r="LN827" s="1"/>
      <c r="LO827" s="1"/>
      <c r="LP827" s="1"/>
      <c r="LQ827" s="1"/>
      <c r="LR827" s="1"/>
      <c r="LS827" s="1"/>
      <c r="LT827" s="1"/>
      <c r="LU827" s="1"/>
      <c r="LV827" s="1"/>
      <c r="LW827" s="1"/>
      <c r="LX827" s="1"/>
      <c r="LY827" s="1"/>
      <c r="LZ827" s="1"/>
      <c r="MA827" s="1"/>
      <c r="MB827" s="1"/>
      <c r="MC827" s="1"/>
      <c r="MD827" s="1"/>
      <c r="ME827" s="1"/>
      <c r="MF827" s="1"/>
      <c r="MG827" s="1"/>
      <c r="MH827" s="1"/>
      <c r="MI827" s="1"/>
      <c r="MJ827" s="1"/>
      <c r="MK827" s="1"/>
      <c r="ML827" s="1"/>
      <c r="MM827" s="1"/>
      <c r="MN827" s="1"/>
      <c r="MO827" s="1"/>
      <c r="MP827" s="1"/>
      <c r="MQ827" s="1"/>
      <c r="MR827" s="1"/>
      <c r="MS827" s="1"/>
      <c r="MT827" s="1"/>
      <c r="MU827" s="1"/>
      <c r="MV827" s="1"/>
      <c r="MW827" s="1"/>
      <c r="MX827" s="1"/>
      <c r="MY827" s="1"/>
      <c r="MZ827" s="1"/>
      <c r="NA827" s="1"/>
      <c r="NB827" s="1"/>
      <c r="NC827" s="1"/>
      <c r="ND827" s="1"/>
      <c r="NE827" s="1"/>
      <c r="NF827" s="1"/>
      <c r="NG827" s="1"/>
      <c r="NH827" s="1"/>
      <c r="NI827" s="1"/>
      <c r="NJ827" s="1"/>
      <c r="NK827" s="1"/>
      <c r="NL827" s="1"/>
      <c r="NM827" s="1"/>
      <c r="NN827" s="1"/>
      <c r="NO827" s="1"/>
      <c r="NP827" s="1"/>
      <c r="NQ827" s="1"/>
      <c r="NR827" s="1"/>
      <c r="NS827" s="1"/>
      <c r="NT827" s="1"/>
      <c r="NU827" s="1"/>
      <c r="NV827" s="1"/>
      <c r="NW827" s="1"/>
      <c r="NX827" s="1"/>
      <c r="NY827" s="1"/>
      <c r="NZ827" s="1"/>
      <c r="OA827" s="1"/>
      <c r="OB827" s="1"/>
      <c r="OC827" s="1"/>
      <c r="OD827" s="1"/>
      <c r="OE827" s="1"/>
      <c r="OF827" s="1"/>
      <c r="OG827" s="1"/>
      <c r="OH827" s="1"/>
      <c r="OI827" s="1"/>
      <c r="OJ827" s="1"/>
      <c r="OK827" s="1"/>
      <c r="OL827" s="1"/>
      <c r="OM827" s="1"/>
      <c r="ON827" s="1"/>
      <c r="OO827" s="1"/>
      <c r="OP827" s="1"/>
      <c r="OQ827" s="1"/>
      <c r="OR827" s="1"/>
      <c r="OS827" s="1"/>
      <c r="OT827" s="1"/>
      <c r="OU827" s="1"/>
      <c r="OV827" s="1"/>
      <c r="OW827" s="1"/>
      <c r="OX827" s="1"/>
      <c r="OY827" s="1"/>
      <c r="OZ827" s="1"/>
      <c r="PA827" s="1"/>
      <c r="PB827" s="1"/>
      <c r="PC827" s="1"/>
      <c r="PD827" s="1"/>
      <c r="PE827" s="1"/>
      <c r="PF827" s="1"/>
      <c r="PG827" s="1"/>
      <c r="PH827" s="1"/>
      <c r="PI827" s="1"/>
      <c r="PJ827" s="1"/>
      <c r="PK827" s="1"/>
      <c r="PL827" s="1"/>
      <c r="PM827" s="1"/>
      <c r="PN827" s="1"/>
      <c r="PO827" s="1"/>
      <c r="PP827" s="1"/>
      <c r="PQ827" s="1"/>
      <c r="PR827" s="1"/>
      <c r="PS827" s="1"/>
      <c r="PT827" s="1"/>
      <c r="PU827" s="1"/>
      <c r="PV827" s="1"/>
      <c r="PW827" s="1"/>
      <c r="PX827" s="1"/>
      <c r="PY827" s="1"/>
      <c r="PZ827" s="1"/>
    </row>
    <row r="828" spans="1:442" s="101" customFormat="1" ht="73.2" customHeight="1" x14ac:dyDescent="0.3">
      <c r="A828" s="38"/>
      <c r="B828" s="272"/>
      <c r="C828" s="272"/>
      <c r="D828" s="272"/>
      <c r="E828" s="269"/>
      <c r="F828" s="269"/>
      <c r="G828" s="269"/>
      <c r="H828" s="272"/>
      <c r="I828" s="272"/>
      <c r="J828" s="11" t="s">
        <v>168</v>
      </c>
      <c r="K828" s="7" t="s">
        <v>169</v>
      </c>
      <c r="L828" s="7" t="s">
        <v>106</v>
      </c>
      <c r="M828" s="7">
        <v>2</v>
      </c>
      <c r="N828" s="273"/>
      <c r="O828" s="267"/>
      <c r="P828" s="272"/>
      <c r="Q828" s="272"/>
      <c r="R828" s="297"/>
      <c r="S828" s="297"/>
      <c r="T828" s="283"/>
      <c r="U828" s="283"/>
      <c r="V828" s="281"/>
      <c r="W828" s="281"/>
      <c r="X828" s="281"/>
      <c r="Y828" s="281"/>
      <c r="Z828" s="281"/>
      <c r="AA828" s="281"/>
      <c r="AB828" s="281"/>
      <c r="AC828" s="273"/>
      <c r="AD828" s="296"/>
      <c r="AE828" s="296"/>
      <c r="AF828" s="272"/>
      <c r="AG828" s="273"/>
      <c r="AH828" s="273"/>
      <c r="AI828" s="273"/>
      <c r="AJ828" s="272"/>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c r="JT828" s="1"/>
      <c r="JU828" s="1"/>
      <c r="JV828" s="1"/>
      <c r="JW828" s="1"/>
      <c r="JX828" s="1"/>
      <c r="JY828" s="1"/>
      <c r="JZ828" s="1"/>
      <c r="KA828" s="1"/>
      <c r="KB828" s="1"/>
      <c r="KC828" s="1"/>
      <c r="KD828" s="1"/>
      <c r="KE828" s="1"/>
      <c r="KF828" s="1"/>
      <c r="KG828" s="1"/>
      <c r="KH828" s="1"/>
      <c r="KI828" s="1"/>
      <c r="KJ828" s="1"/>
      <c r="KK828" s="1"/>
      <c r="KL828" s="1"/>
      <c r="KM828" s="1"/>
      <c r="KN828" s="1"/>
      <c r="KO828" s="1"/>
      <c r="KP828" s="1"/>
      <c r="KQ828" s="1"/>
      <c r="KR828" s="1"/>
      <c r="KS828" s="1"/>
      <c r="KT828" s="1"/>
      <c r="KU828" s="1"/>
      <c r="KV828" s="1"/>
      <c r="KW828" s="1"/>
      <c r="KX828" s="1"/>
      <c r="KY828" s="1"/>
      <c r="KZ828" s="1"/>
      <c r="LA828" s="1"/>
      <c r="LB828" s="1"/>
      <c r="LC828" s="1"/>
      <c r="LD828" s="1"/>
      <c r="LE828" s="1"/>
      <c r="LF828" s="1"/>
      <c r="LG828" s="1"/>
      <c r="LH828" s="1"/>
      <c r="LI828" s="1"/>
      <c r="LJ828" s="1"/>
      <c r="LK828" s="1"/>
      <c r="LL828" s="1"/>
      <c r="LM828" s="1"/>
      <c r="LN828" s="1"/>
      <c r="LO828" s="1"/>
      <c r="LP828" s="1"/>
      <c r="LQ828" s="1"/>
      <c r="LR828" s="1"/>
      <c r="LS828" s="1"/>
      <c r="LT828" s="1"/>
      <c r="LU828" s="1"/>
      <c r="LV828" s="1"/>
      <c r="LW828" s="1"/>
      <c r="LX828" s="1"/>
      <c r="LY828" s="1"/>
      <c r="LZ828" s="1"/>
      <c r="MA828" s="1"/>
      <c r="MB828" s="1"/>
      <c r="MC828" s="1"/>
      <c r="MD828" s="1"/>
      <c r="ME828" s="1"/>
      <c r="MF828" s="1"/>
      <c r="MG828" s="1"/>
      <c r="MH828" s="1"/>
      <c r="MI828" s="1"/>
      <c r="MJ828" s="1"/>
      <c r="MK828" s="1"/>
      <c r="ML828" s="1"/>
      <c r="MM828" s="1"/>
      <c r="MN828" s="1"/>
      <c r="MO828" s="1"/>
      <c r="MP828" s="1"/>
      <c r="MQ828" s="1"/>
      <c r="MR828" s="1"/>
      <c r="MS828" s="1"/>
      <c r="MT828" s="1"/>
      <c r="MU828" s="1"/>
      <c r="MV828" s="1"/>
      <c r="MW828" s="1"/>
      <c r="MX828" s="1"/>
      <c r="MY828" s="1"/>
      <c r="MZ828" s="1"/>
      <c r="NA828" s="1"/>
      <c r="NB828" s="1"/>
      <c r="NC828" s="1"/>
      <c r="ND828" s="1"/>
      <c r="NE828" s="1"/>
      <c r="NF828" s="1"/>
      <c r="NG828" s="1"/>
      <c r="NH828" s="1"/>
      <c r="NI828" s="1"/>
      <c r="NJ828" s="1"/>
      <c r="NK828" s="1"/>
      <c r="NL828" s="1"/>
      <c r="NM828" s="1"/>
      <c r="NN828" s="1"/>
      <c r="NO828" s="1"/>
      <c r="NP828" s="1"/>
      <c r="NQ828" s="1"/>
      <c r="NR828" s="1"/>
      <c r="NS828" s="1"/>
      <c r="NT828" s="1"/>
      <c r="NU828" s="1"/>
      <c r="NV828" s="1"/>
      <c r="NW828" s="1"/>
      <c r="NX828" s="1"/>
      <c r="NY828" s="1"/>
      <c r="NZ828" s="1"/>
      <c r="OA828" s="1"/>
      <c r="OB828" s="1"/>
      <c r="OC828" s="1"/>
      <c r="OD828" s="1"/>
      <c r="OE828" s="1"/>
      <c r="OF828" s="1"/>
      <c r="OG828" s="1"/>
      <c r="OH828" s="1"/>
      <c r="OI828" s="1"/>
      <c r="OJ828" s="1"/>
      <c r="OK828" s="1"/>
      <c r="OL828" s="1"/>
      <c r="OM828" s="1"/>
      <c r="ON828" s="1"/>
      <c r="OO828" s="1"/>
      <c r="OP828" s="1"/>
      <c r="OQ828" s="1"/>
      <c r="OR828" s="1"/>
      <c r="OS828" s="1"/>
      <c r="OT828" s="1"/>
      <c r="OU828" s="1"/>
      <c r="OV828" s="1"/>
      <c r="OW828" s="1"/>
      <c r="OX828" s="1"/>
      <c r="OY828" s="1"/>
      <c r="OZ828" s="1"/>
      <c r="PA828" s="1"/>
      <c r="PB828" s="1"/>
      <c r="PC828" s="1"/>
      <c r="PD828" s="1"/>
      <c r="PE828" s="1"/>
      <c r="PF828" s="1"/>
      <c r="PG828" s="1"/>
      <c r="PH828" s="1"/>
      <c r="PI828" s="1"/>
      <c r="PJ828" s="1"/>
      <c r="PK828" s="1"/>
      <c r="PL828" s="1"/>
      <c r="PM828" s="1"/>
      <c r="PN828" s="1"/>
      <c r="PO828" s="1"/>
      <c r="PP828" s="1"/>
      <c r="PQ828" s="1"/>
      <c r="PR828" s="1"/>
      <c r="PS828" s="1"/>
      <c r="PT828" s="1"/>
      <c r="PU828" s="1"/>
      <c r="PV828" s="1"/>
      <c r="PW828" s="1"/>
      <c r="PX828" s="1"/>
      <c r="PY828" s="1"/>
      <c r="PZ828" s="1"/>
    </row>
    <row r="829" spans="1:442" s="101" customFormat="1" ht="67.5" customHeight="1" x14ac:dyDescent="0.3">
      <c r="A829" s="38"/>
      <c r="B829" s="272"/>
      <c r="C829" s="272"/>
      <c r="D829" s="272"/>
      <c r="E829" s="269"/>
      <c r="F829" s="269"/>
      <c r="G829" s="269"/>
      <c r="H829" s="272"/>
      <c r="I829" s="272"/>
      <c r="J829" s="11" t="s">
        <v>264</v>
      </c>
      <c r="K829" s="7" t="s">
        <v>170</v>
      </c>
      <c r="L829" s="7" t="s">
        <v>171</v>
      </c>
      <c r="M829" s="7">
        <v>2</v>
      </c>
      <c r="N829" s="273"/>
      <c r="O829" s="267"/>
      <c r="P829" s="272"/>
      <c r="Q829" s="272"/>
      <c r="R829" s="297"/>
      <c r="S829" s="297"/>
      <c r="T829" s="283"/>
      <c r="U829" s="283"/>
      <c r="V829" s="281"/>
      <c r="W829" s="281"/>
      <c r="X829" s="281"/>
      <c r="Y829" s="281"/>
      <c r="Z829" s="281"/>
      <c r="AA829" s="281"/>
      <c r="AB829" s="281"/>
      <c r="AC829" s="273"/>
      <c r="AD829" s="296"/>
      <c r="AE829" s="296"/>
      <c r="AF829" s="272"/>
      <c r="AG829" s="273"/>
      <c r="AH829" s="273"/>
      <c r="AI829" s="273"/>
      <c r="AJ829" s="272"/>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c r="JT829" s="1"/>
      <c r="JU829" s="1"/>
      <c r="JV829" s="1"/>
      <c r="JW829" s="1"/>
      <c r="JX829" s="1"/>
      <c r="JY829" s="1"/>
      <c r="JZ829" s="1"/>
      <c r="KA829" s="1"/>
      <c r="KB829" s="1"/>
      <c r="KC829" s="1"/>
      <c r="KD829" s="1"/>
      <c r="KE829" s="1"/>
      <c r="KF829" s="1"/>
      <c r="KG829" s="1"/>
      <c r="KH829" s="1"/>
      <c r="KI829" s="1"/>
      <c r="KJ829" s="1"/>
      <c r="KK829" s="1"/>
      <c r="KL829" s="1"/>
      <c r="KM829" s="1"/>
      <c r="KN829" s="1"/>
      <c r="KO829" s="1"/>
      <c r="KP829" s="1"/>
      <c r="KQ829" s="1"/>
      <c r="KR829" s="1"/>
      <c r="KS829" s="1"/>
      <c r="KT829" s="1"/>
      <c r="KU829" s="1"/>
      <c r="KV829" s="1"/>
      <c r="KW829" s="1"/>
      <c r="KX829" s="1"/>
      <c r="KY829" s="1"/>
      <c r="KZ829" s="1"/>
      <c r="LA829" s="1"/>
      <c r="LB829" s="1"/>
      <c r="LC829" s="1"/>
      <c r="LD829" s="1"/>
      <c r="LE829" s="1"/>
      <c r="LF829" s="1"/>
      <c r="LG829" s="1"/>
      <c r="LH829" s="1"/>
      <c r="LI829" s="1"/>
      <c r="LJ829" s="1"/>
      <c r="LK829" s="1"/>
      <c r="LL829" s="1"/>
      <c r="LM829" s="1"/>
      <c r="LN829" s="1"/>
      <c r="LO829" s="1"/>
      <c r="LP829" s="1"/>
      <c r="LQ829" s="1"/>
      <c r="LR829" s="1"/>
      <c r="LS829" s="1"/>
      <c r="LT829" s="1"/>
      <c r="LU829" s="1"/>
      <c r="LV829" s="1"/>
      <c r="LW829" s="1"/>
      <c r="LX829" s="1"/>
      <c r="LY829" s="1"/>
      <c r="LZ829" s="1"/>
      <c r="MA829" s="1"/>
      <c r="MB829" s="1"/>
      <c r="MC829" s="1"/>
      <c r="MD829" s="1"/>
      <c r="ME829" s="1"/>
      <c r="MF829" s="1"/>
      <c r="MG829" s="1"/>
      <c r="MH829" s="1"/>
      <c r="MI829" s="1"/>
      <c r="MJ829" s="1"/>
      <c r="MK829" s="1"/>
      <c r="ML829" s="1"/>
      <c r="MM829" s="1"/>
      <c r="MN829" s="1"/>
      <c r="MO829" s="1"/>
      <c r="MP829" s="1"/>
      <c r="MQ829" s="1"/>
      <c r="MR829" s="1"/>
      <c r="MS829" s="1"/>
      <c r="MT829" s="1"/>
      <c r="MU829" s="1"/>
      <c r="MV829" s="1"/>
      <c r="MW829" s="1"/>
      <c r="MX829" s="1"/>
      <c r="MY829" s="1"/>
      <c r="MZ829" s="1"/>
      <c r="NA829" s="1"/>
      <c r="NB829" s="1"/>
      <c r="NC829" s="1"/>
      <c r="ND829" s="1"/>
      <c r="NE829" s="1"/>
      <c r="NF829" s="1"/>
      <c r="NG829" s="1"/>
      <c r="NH829" s="1"/>
      <c r="NI829" s="1"/>
      <c r="NJ829" s="1"/>
      <c r="NK829" s="1"/>
      <c r="NL829" s="1"/>
      <c r="NM829" s="1"/>
      <c r="NN829" s="1"/>
      <c r="NO829" s="1"/>
      <c r="NP829" s="1"/>
      <c r="NQ829" s="1"/>
      <c r="NR829" s="1"/>
      <c r="NS829" s="1"/>
      <c r="NT829" s="1"/>
      <c r="NU829" s="1"/>
      <c r="NV829" s="1"/>
      <c r="NW829" s="1"/>
      <c r="NX829" s="1"/>
      <c r="NY829" s="1"/>
      <c r="NZ829" s="1"/>
      <c r="OA829" s="1"/>
      <c r="OB829" s="1"/>
      <c r="OC829" s="1"/>
      <c r="OD829" s="1"/>
      <c r="OE829" s="1"/>
      <c r="OF829" s="1"/>
      <c r="OG829" s="1"/>
      <c r="OH829" s="1"/>
      <c r="OI829" s="1"/>
      <c r="OJ829" s="1"/>
      <c r="OK829" s="1"/>
      <c r="OL829" s="1"/>
      <c r="OM829" s="1"/>
      <c r="ON829" s="1"/>
      <c r="OO829" s="1"/>
      <c r="OP829" s="1"/>
      <c r="OQ829" s="1"/>
      <c r="OR829" s="1"/>
      <c r="OS829" s="1"/>
      <c r="OT829" s="1"/>
      <c r="OU829" s="1"/>
      <c r="OV829" s="1"/>
      <c r="OW829" s="1"/>
      <c r="OX829" s="1"/>
      <c r="OY829" s="1"/>
      <c r="OZ829" s="1"/>
      <c r="PA829" s="1"/>
      <c r="PB829" s="1"/>
      <c r="PC829" s="1"/>
      <c r="PD829" s="1"/>
      <c r="PE829" s="1"/>
      <c r="PF829" s="1"/>
      <c r="PG829" s="1"/>
      <c r="PH829" s="1"/>
      <c r="PI829" s="1"/>
      <c r="PJ829" s="1"/>
      <c r="PK829" s="1"/>
      <c r="PL829" s="1"/>
      <c r="PM829" s="1"/>
      <c r="PN829" s="1"/>
      <c r="PO829" s="1"/>
      <c r="PP829" s="1"/>
      <c r="PQ829" s="1"/>
      <c r="PR829" s="1"/>
      <c r="PS829" s="1"/>
      <c r="PT829" s="1"/>
      <c r="PU829" s="1"/>
      <c r="PV829" s="1"/>
      <c r="PW829" s="1"/>
      <c r="PX829" s="1"/>
      <c r="PY829" s="1"/>
      <c r="PZ829" s="1"/>
    </row>
    <row r="830" spans="1:442" s="101" customFormat="1" ht="50.25" customHeight="1" x14ac:dyDescent="0.3">
      <c r="A830" s="38"/>
      <c r="B830" s="272"/>
      <c r="C830" s="272"/>
      <c r="D830" s="272"/>
      <c r="E830" s="269"/>
      <c r="F830" s="269"/>
      <c r="G830" s="269"/>
      <c r="H830" s="272"/>
      <c r="I830" s="272"/>
      <c r="J830" s="11" t="s">
        <v>172</v>
      </c>
      <c r="K830" s="7" t="s">
        <v>173</v>
      </c>
      <c r="L830" s="7" t="s">
        <v>171</v>
      </c>
      <c r="M830" s="71">
        <v>2</v>
      </c>
      <c r="N830" s="273"/>
      <c r="O830" s="267"/>
      <c r="P830" s="272"/>
      <c r="Q830" s="272"/>
      <c r="R830" s="297"/>
      <c r="S830" s="297"/>
      <c r="T830" s="283"/>
      <c r="U830" s="283"/>
      <c r="V830" s="281"/>
      <c r="W830" s="281"/>
      <c r="X830" s="281"/>
      <c r="Y830" s="281"/>
      <c r="Z830" s="281"/>
      <c r="AA830" s="281"/>
      <c r="AB830" s="281"/>
      <c r="AC830" s="273"/>
      <c r="AD830" s="296"/>
      <c r="AE830" s="296"/>
      <c r="AF830" s="272"/>
      <c r="AG830" s="273"/>
      <c r="AH830" s="273"/>
      <c r="AI830" s="273"/>
      <c r="AJ830" s="272"/>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c r="JT830" s="1"/>
      <c r="JU830" s="1"/>
      <c r="JV830" s="1"/>
      <c r="JW830" s="1"/>
      <c r="JX830" s="1"/>
      <c r="JY830" s="1"/>
      <c r="JZ830" s="1"/>
      <c r="KA830" s="1"/>
      <c r="KB830" s="1"/>
      <c r="KC830" s="1"/>
      <c r="KD830" s="1"/>
      <c r="KE830" s="1"/>
      <c r="KF830" s="1"/>
      <c r="KG830" s="1"/>
      <c r="KH830" s="1"/>
      <c r="KI830" s="1"/>
      <c r="KJ830" s="1"/>
      <c r="KK830" s="1"/>
      <c r="KL830" s="1"/>
      <c r="KM830" s="1"/>
      <c r="KN830" s="1"/>
      <c r="KO830" s="1"/>
      <c r="KP830" s="1"/>
      <c r="KQ830" s="1"/>
      <c r="KR830" s="1"/>
      <c r="KS830" s="1"/>
      <c r="KT830" s="1"/>
      <c r="KU830" s="1"/>
      <c r="KV830" s="1"/>
      <c r="KW830" s="1"/>
      <c r="KX830" s="1"/>
      <c r="KY830" s="1"/>
      <c r="KZ830" s="1"/>
      <c r="LA830" s="1"/>
      <c r="LB830" s="1"/>
      <c r="LC830" s="1"/>
      <c r="LD830" s="1"/>
      <c r="LE830" s="1"/>
      <c r="LF830" s="1"/>
      <c r="LG830" s="1"/>
      <c r="LH830" s="1"/>
      <c r="LI830" s="1"/>
      <c r="LJ830" s="1"/>
      <c r="LK830" s="1"/>
      <c r="LL830" s="1"/>
      <c r="LM830" s="1"/>
      <c r="LN830" s="1"/>
      <c r="LO830" s="1"/>
      <c r="LP830" s="1"/>
      <c r="LQ830" s="1"/>
      <c r="LR830" s="1"/>
      <c r="LS830" s="1"/>
      <c r="LT830" s="1"/>
      <c r="LU830" s="1"/>
      <c r="LV830" s="1"/>
      <c r="LW830" s="1"/>
      <c r="LX830" s="1"/>
      <c r="LY830" s="1"/>
      <c r="LZ830" s="1"/>
      <c r="MA830" s="1"/>
      <c r="MB830" s="1"/>
      <c r="MC830" s="1"/>
      <c r="MD830" s="1"/>
      <c r="ME830" s="1"/>
      <c r="MF830" s="1"/>
      <c r="MG830" s="1"/>
      <c r="MH830" s="1"/>
      <c r="MI830" s="1"/>
      <c r="MJ830" s="1"/>
      <c r="MK830" s="1"/>
      <c r="ML830" s="1"/>
      <c r="MM830" s="1"/>
      <c r="MN830" s="1"/>
      <c r="MO830" s="1"/>
      <c r="MP830" s="1"/>
      <c r="MQ830" s="1"/>
      <c r="MR830" s="1"/>
      <c r="MS830" s="1"/>
      <c r="MT830" s="1"/>
      <c r="MU830" s="1"/>
      <c r="MV830" s="1"/>
      <c r="MW830" s="1"/>
      <c r="MX830" s="1"/>
      <c r="MY830" s="1"/>
      <c r="MZ830" s="1"/>
      <c r="NA830" s="1"/>
      <c r="NB830" s="1"/>
      <c r="NC830" s="1"/>
      <c r="ND830" s="1"/>
      <c r="NE830" s="1"/>
      <c r="NF830" s="1"/>
      <c r="NG830" s="1"/>
      <c r="NH830" s="1"/>
      <c r="NI830" s="1"/>
      <c r="NJ830" s="1"/>
      <c r="NK830" s="1"/>
      <c r="NL830" s="1"/>
      <c r="NM830" s="1"/>
      <c r="NN830" s="1"/>
      <c r="NO830" s="1"/>
      <c r="NP830" s="1"/>
      <c r="NQ830" s="1"/>
      <c r="NR830" s="1"/>
      <c r="NS830" s="1"/>
      <c r="NT830" s="1"/>
      <c r="NU830" s="1"/>
      <c r="NV830" s="1"/>
      <c r="NW830" s="1"/>
      <c r="NX830" s="1"/>
      <c r="NY830" s="1"/>
      <c r="NZ830" s="1"/>
      <c r="OA830" s="1"/>
      <c r="OB830" s="1"/>
      <c r="OC830" s="1"/>
      <c r="OD830" s="1"/>
      <c r="OE830" s="1"/>
      <c r="OF830" s="1"/>
      <c r="OG830" s="1"/>
      <c r="OH830" s="1"/>
      <c r="OI830" s="1"/>
      <c r="OJ830" s="1"/>
      <c r="OK830" s="1"/>
      <c r="OL830" s="1"/>
      <c r="OM830" s="1"/>
      <c r="ON830" s="1"/>
      <c r="OO830" s="1"/>
      <c r="OP830" s="1"/>
      <c r="OQ830" s="1"/>
      <c r="OR830" s="1"/>
      <c r="OS830" s="1"/>
      <c r="OT830" s="1"/>
      <c r="OU830" s="1"/>
      <c r="OV830" s="1"/>
      <c r="OW830" s="1"/>
      <c r="OX830" s="1"/>
      <c r="OY830" s="1"/>
      <c r="OZ830" s="1"/>
      <c r="PA830" s="1"/>
      <c r="PB830" s="1"/>
      <c r="PC830" s="1"/>
      <c r="PD830" s="1"/>
      <c r="PE830" s="1"/>
      <c r="PF830" s="1"/>
      <c r="PG830" s="1"/>
      <c r="PH830" s="1"/>
      <c r="PI830" s="1"/>
      <c r="PJ830" s="1"/>
      <c r="PK830" s="1"/>
      <c r="PL830" s="1"/>
      <c r="PM830" s="1"/>
      <c r="PN830" s="1"/>
      <c r="PO830" s="1"/>
      <c r="PP830" s="1"/>
      <c r="PQ830" s="1"/>
      <c r="PR830" s="1"/>
      <c r="PS830" s="1"/>
      <c r="PT830" s="1"/>
      <c r="PU830" s="1"/>
      <c r="PV830" s="1"/>
      <c r="PW830" s="1"/>
      <c r="PX830" s="1"/>
      <c r="PY830" s="1"/>
      <c r="PZ830" s="1"/>
    </row>
    <row r="831" spans="1:442" s="38" customFormat="1" ht="52.2" customHeight="1" x14ac:dyDescent="0.3">
      <c r="B831" s="223" t="s">
        <v>465</v>
      </c>
      <c r="C831" s="223" t="s">
        <v>466</v>
      </c>
      <c r="D831" s="223" t="s">
        <v>158</v>
      </c>
      <c r="E831" s="247" t="s">
        <v>68</v>
      </c>
      <c r="F831" s="278" t="s">
        <v>186</v>
      </c>
      <c r="G831" s="247" t="s">
        <v>202</v>
      </c>
      <c r="H831" s="279" t="s">
        <v>71</v>
      </c>
      <c r="I831" s="279" t="s">
        <v>80</v>
      </c>
      <c r="J831" s="80" t="s">
        <v>263</v>
      </c>
      <c r="K831" s="22" t="s">
        <v>159</v>
      </c>
      <c r="L831" s="16" t="s">
        <v>116</v>
      </c>
      <c r="M831" s="16">
        <v>40</v>
      </c>
      <c r="N831" s="280" t="s">
        <v>160</v>
      </c>
      <c r="O831" s="223" t="s">
        <v>399</v>
      </c>
      <c r="P831" s="223" t="s">
        <v>76</v>
      </c>
      <c r="Q831" s="223" t="s">
        <v>77</v>
      </c>
      <c r="R831" s="250" t="s">
        <v>78</v>
      </c>
      <c r="S831" s="250" t="s">
        <v>161</v>
      </c>
      <c r="T831" s="253">
        <f>V831+Y831</f>
        <v>179955.7</v>
      </c>
      <c r="U831" s="253" t="s">
        <v>80</v>
      </c>
      <c r="V831" s="256">
        <v>152962.34</v>
      </c>
      <c r="W831" s="256" t="s">
        <v>80</v>
      </c>
      <c r="X831" s="256" t="s">
        <v>80</v>
      </c>
      <c r="Y831" s="256">
        <v>26993.360000000001</v>
      </c>
      <c r="Z831" s="256" t="s">
        <v>135</v>
      </c>
      <c r="AA831" s="256" t="s">
        <v>80</v>
      </c>
      <c r="AB831" s="256">
        <v>31756.89</v>
      </c>
      <c r="AC831" s="229" t="s">
        <v>204</v>
      </c>
      <c r="AD831" s="259" t="s">
        <v>80</v>
      </c>
      <c r="AE831" s="259">
        <f>V831+Y831</f>
        <v>179955.7</v>
      </c>
      <c r="AF831" s="223" t="s">
        <v>80</v>
      </c>
      <c r="AG831" s="229" t="s">
        <v>34</v>
      </c>
      <c r="AH831" s="229" t="s">
        <v>212</v>
      </c>
      <c r="AI831" s="229" t="s">
        <v>213</v>
      </c>
      <c r="AJ831" s="223"/>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c r="JT831" s="1"/>
      <c r="JU831" s="1"/>
      <c r="JV831" s="1"/>
      <c r="JW831" s="1"/>
      <c r="JX831" s="1"/>
      <c r="JY831" s="1"/>
      <c r="JZ831" s="1"/>
      <c r="KA831" s="1"/>
      <c r="KB831" s="1"/>
      <c r="KC831" s="1"/>
      <c r="KD831" s="1"/>
      <c r="KE831" s="1"/>
      <c r="KF831" s="1"/>
      <c r="KG831" s="1"/>
      <c r="KH831" s="1"/>
      <c r="KI831" s="1"/>
      <c r="KJ831" s="1"/>
      <c r="KK831" s="1"/>
      <c r="KL831" s="1"/>
      <c r="KM831" s="1"/>
      <c r="KN831" s="1"/>
      <c r="KO831" s="1"/>
      <c r="KP831" s="1"/>
      <c r="KQ831" s="1"/>
      <c r="KR831" s="1"/>
      <c r="KS831" s="1"/>
      <c r="KT831" s="1"/>
      <c r="KU831" s="1"/>
      <c r="KV831" s="1"/>
      <c r="KW831" s="1"/>
      <c r="KX831" s="1"/>
      <c r="KY831" s="1"/>
      <c r="KZ831" s="1"/>
      <c r="LA831" s="1"/>
      <c r="LB831" s="1"/>
      <c r="LC831" s="1"/>
      <c r="LD831" s="1"/>
      <c r="LE831" s="1"/>
      <c r="LF831" s="1"/>
      <c r="LG831" s="1"/>
      <c r="LH831" s="1"/>
      <c r="LI831" s="1"/>
      <c r="LJ831" s="1"/>
      <c r="LK831" s="1"/>
      <c r="LL831" s="1"/>
      <c r="LM831" s="1"/>
      <c r="LN831" s="1"/>
      <c r="LO831" s="1"/>
      <c r="LP831" s="1"/>
      <c r="LQ831" s="1"/>
      <c r="LR831" s="1"/>
      <c r="LS831" s="1"/>
      <c r="LT831" s="1"/>
      <c r="LU831" s="1"/>
      <c r="LV831" s="1"/>
      <c r="LW831" s="1"/>
      <c r="LX831" s="1"/>
      <c r="LY831" s="1"/>
      <c r="LZ831" s="1"/>
      <c r="MA831" s="1"/>
      <c r="MB831" s="1"/>
      <c r="MC831" s="1"/>
      <c r="MD831" s="1"/>
      <c r="ME831" s="1"/>
      <c r="MF831" s="1"/>
      <c r="MG831" s="1"/>
      <c r="MH831" s="1"/>
      <c r="MI831" s="1"/>
      <c r="MJ831" s="1"/>
      <c r="MK831" s="1"/>
      <c r="ML831" s="1"/>
      <c r="MM831" s="1"/>
      <c r="MN831" s="1"/>
      <c r="MO831" s="1"/>
      <c r="MP831" s="1"/>
      <c r="MQ831" s="1"/>
      <c r="MR831" s="1"/>
      <c r="MS831" s="1"/>
      <c r="MT831" s="1"/>
      <c r="MU831" s="1"/>
      <c r="MV831" s="1"/>
      <c r="MW831" s="1"/>
      <c r="MX831" s="1"/>
      <c r="MY831" s="1"/>
      <c r="MZ831" s="1"/>
      <c r="NA831" s="1"/>
      <c r="NB831" s="1"/>
      <c r="NC831" s="1"/>
      <c r="ND831" s="1"/>
      <c r="NE831" s="1"/>
      <c r="NF831" s="1"/>
      <c r="NG831" s="1"/>
      <c r="NH831" s="1"/>
      <c r="NI831" s="1"/>
      <c r="NJ831" s="1"/>
      <c r="NK831" s="1"/>
      <c r="NL831" s="1"/>
      <c r="NM831" s="1"/>
      <c r="NN831" s="1"/>
      <c r="NO831" s="1"/>
      <c r="NP831" s="1"/>
      <c r="NQ831" s="1"/>
      <c r="NR831" s="1"/>
      <c r="NS831" s="1"/>
      <c r="NT831" s="1"/>
      <c r="NU831" s="1"/>
      <c r="NV831" s="1"/>
      <c r="NW831" s="1"/>
      <c r="NX831" s="1"/>
      <c r="NY831" s="1"/>
      <c r="NZ831" s="1"/>
      <c r="OA831" s="1"/>
      <c r="OB831" s="1"/>
      <c r="OC831" s="1"/>
      <c r="OD831" s="1"/>
      <c r="OE831" s="1"/>
      <c r="OF831" s="1"/>
      <c r="OG831" s="1"/>
      <c r="OH831" s="1"/>
      <c r="OI831" s="1"/>
      <c r="OJ831" s="1"/>
      <c r="OK831" s="1"/>
      <c r="OL831" s="1"/>
      <c r="OM831" s="1"/>
      <c r="ON831" s="1"/>
      <c r="OO831" s="1"/>
      <c r="OP831" s="1"/>
      <c r="OQ831" s="1"/>
      <c r="OR831" s="1"/>
      <c r="OS831" s="1"/>
      <c r="OT831" s="1"/>
      <c r="OU831" s="1"/>
      <c r="OV831" s="1"/>
      <c r="OW831" s="1"/>
      <c r="OX831" s="1"/>
      <c r="OY831" s="1"/>
      <c r="OZ831" s="1"/>
      <c r="PA831" s="1"/>
      <c r="PB831" s="1"/>
      <c r="PC831" s="1"/>
      <c r="PD831" s="1"/>
      <c r="PE831" s="1"/>
      <c r="PF831" s="1"/>
      <c r="PG831" s="1"/>
      <c r="PH831" s="1"/>
      <c r="PI831" s="1"/>
      <c r="PJ831" s="1"/>
      <c r="PK831" s="1"/>
      <c r="PL831" s="1"/>
      <c r="PM831" s="1"/>
      <c r="PN831" s="1"/>
      <c r="PO831" s="1"/>
      <c r="PP831" s="1"/>
      <c r="PQ831" s="1"/>
      <c r="PR831" s="1"/>
      <c r="PS831" s="1"/>
      <c r="PT831" s="1"/>
      <c r="PU831" s="1"/>
      <c r="PV831" s="1"/>
      <c r="PW831" s="1"/>
      <c r="PX831" s="1"/>
      <c r="PY831" s="1"/>
      <c r="PZ831" s="1"/>
    </row>
    <row r="832" spans="1:442" s="38" customFormat="1" ht="86.1" customHeight="1" x14ac:dyDescent="0.3">
      <c r="B832" s="224"/>
      <c r="C832" s="224"/>
      <c r="D832" s="224"/>
      <c r="E832" s="248"/>
      <c r="F832" s="248"/>
      <c r="G832" s="248"/>
      <c r="H832" s="224"/>
      <c r="I832" s="224"/>
      <c r="J832" s="11" t="s">
        <v>163</v>
      </c>
      <c r="K832" s="7" t="s">
        <v>164</v>
      </c>
      <c r="L832" s="7" t="s">
        <v>106</v>
      </c>
      <c r="M832" s="7">
        <v>2</v>
      </c>
      <c r="N832" s="230"/>
      <c r="O832" s="224"/>
      <c r="P832" s="224"/>
      <c r="Q832" s="224"/>
      <c r="R832" s="251"/>
      <c r="S832" s="251"/>
      <c r="T832" s="254"/>
      <c r="U832" s="254"/>
      <c r="V832" s="257"/>
      <c r="W832" s="257"/>
      <c r="X832" s="257"/>
      <c r="Y832" s="257"/>
      <c r="Z832" s="257"/>
      <c r="AA832" s="257"/>
      <c r="AB832" s="257"/>
      <c r="AC832" s="230"/>
      <c r="AD832" s="260"/>
      <c r="AE832" s="260"/>
      <c r="AF832" s="224"/>
      <c r="AG832" s="230"/>
      <c r="AH832" s="230"/>
      <c r="AI832" s="230"/>
      <c r="AJ832" s="224"/>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c r="JT832" s="1"/>
      <c r="JU832" s="1"/>
      <c r="JV832" s="1"/>
      <c r="JW832" s="1"/>
      <c r="JX832" s="1"/>
      <c r="JY832" s="1"/>
      <c r="JZ832" s="1"/>
      <c r="KA832" s="1"/>
      <c r="KB832" s="1"/>
      <c r="KC832" s="1"/>
      <c r="KD832" s="1"/>
      <c r="KE832" s="1"/>
      <c r="KF832" s="1"/>
      <c r="KG832" s="1"/>
      <c r="KH832" s="1"/>
      <c r="KI832" s="1"/>
      <c r="KJ832" s="1"/>
      <c r="KK832" s="1"/>
      <c r="KL832" s="1"/>
      <c r="KM832" s="1"/>
      <c r="KN832" s="1"/>
      <c r="KO832" s="1"/>
      <c r="KP832" s="1"/>
      <c r="KQ832" s="1"/>
      <c r="KR832" s="1"/>
      <c r="KS832" s="1"/>
      <c r="KT832" s="1"/>
      <c r="KU832" s="1"/>
      <c r="KV832" s="1"/>
      <c r="KW832" s="1"/>
      <c r="KX832" s="1"/>
      <c r="KY832" s="1"/>
      <c r="KZ832" s="1"/>
      <c r="LA832" s="1"/>
      <c r="LB832" s="1"/>
      <c r="LC832" s="1"/>
      <c r="LD832" s="1"/>
      <c r="LE832" s="1"/>
      <c r="LF832" s="1"/>
      <c r="LG832" s="1"/>
      <c r="LH832" s="1"/>
      <c r="LI832" s="1"/>
      <c r="LJ832" s="1"/>
      <c r="LK832" s="1"/>
      <c r="LL832" s="1"/>
      <c r="LM832" s="1"/>
      <c r="LN832" s="1"/>
      <c r="LO832" s="1"/>
      <c r="LP832" s="1"/>
      <c r="LQ832" s="1"/>
      <c r="LR832" s="1"/>
      <c r="LS832" s="1"/>
      <c r="LT832" s="1"/>
      <c r="LU832" s="1"/>
      <c r="LV832" s="1"/>
      <c r="LW832" s="1"/>
      <c r="LX832" s="1"/>
      <c r="LY832" s="1"/>
      <c r="LZ832" s="1"/>
      <c r="MA832" s="1"/>
      <c r="MB832" s="1"/>
      <c r="MC832" s="1"/>
      <c r="MD832" s="1"/>
      <c r="ME832" s="1"/>
      <c r="MF832" s="1"/>
      <c r="MG832" s="1"/>
      <c r="MH832" s="1"/>
      <c r="MI832" s="1"/>
      <c r="MJ832" s="1"/>
      <c r="MK832" s="1"/>
      <c r="ML832" s="1"/>
      <c r="MM832" s="1"/>
      <c r="MN832" s="1"/>
      <c r="MO832" s="1"/>
      <c r="MP832" s="1"/>
      <c r="MQ832" s="1"/>
      <c r="MR832" s="1"/>
      <c r="MS832" s="1"/>
      <c r="MT832" s="1"/>
      <c r="MU832" s="1"/>
      <c r="MV832" s="1"/>
      <c r="MW832" s="1"/>
      <c r="MX832" s="1"/>
      <c r="MY832" s="1"/>
      <c r="MZ832" s="1"/>
      <c r="NA832" s="1"/>
      <c r="NB832" s="1"/>
      <c r="NC832" s="1"/>
      <c r="ND832" s="1"/>
      <c r="NE832" s="1"/>
      <c r="NF832" s="1"/>
      <c r="NG832" s="1"/>
      <c r="NH832" s="1"/>
      <c r="NI832" s="1"/>
      <c r="NJ832" s="1"/>
      <c r="NK832" s="1"/>
      <c r="NL832" s="1"/>
      <c r="NM832" s="1"/>
      <c r="NN832" s="1"/>
      <c r="NO832" s="1"/>
      <c r="NP832" s="1"/>
      <c r="NQ832" s="1"/>
      <c r="NR832" s="1"/>
      <c r="NS832" s="1"/>
      <c r="NT832" s="1"/>
      <c r="NU832" s="1"/>
      <c r="NV832" s="1"/>
      <c r="NW832" s="1"/>
      <c r="NX832" s="1"/>
      <c r="NY832" s="1"/>
      <c r="NZ832" s="1"/>
      <c r="OA832" s="1"/>
      <c r="OB832" s="1"/>
      <c r="OC832" s="1"/>
      <c r="OD832" s="1"/>
      <c r="OE832" s="1"/>
      <c r="OF832" s="1"/>
      <c r="OG832" s="1"/>
      <c r="OH832" s="1"/>
      <c r="OI832" s="1"/>
      <c r="OJ832" s="1"/>
      <c r="OK832" s="1"/>
      <c r="OL832" s="1"/>
      <c r="OM832" s="1"/>
      <c r="ON832" s="1"/>
      <c r="OO832" s="1"/>
      <c r="OP832" s="1"/>
      <c r="OQ832" s="1"/>
      <c r="OR832" s="1"/>
      <c r="OS832" s="1"/>
      <c r="OT832" s="1"/>
      <c r="OU832" s="1"/>
      <c r="OV832" s="1"/>
      <c r="OW832" s="1"/>
      <c r="OX832" s="1"/>
      <c r="OY832" s="1"/>
      <c r="OZ832" s="1"/>
      <c r="PA832" s="1"/>
      <c r="PB832" s="1"/>
      <c r="PC832" s="1"/>
      <c r="PD832" s="1"/>
      <c r="PE832" s="1"/>
      <c r="PF832" s="1"/>
      <c r="PG832" s="1"/>
      <c r="PH832" s="1"/>
      <c r="PI832" s="1"/>
      <c r="PJ832" s="1"/>
      <c r="PK832" s="1"/>
      <c r="PL832" s="1"/>
      <c r="PM832" s="1"/>
      <c r="PN832" s="1"/>
      <c r="PO832" s="1"/>
      <c r="PP832" s="1"/>
      <c r="PQ832" s="1"/>
      <c r="PR832" s="1"/>
      <c r="PS832" s="1"/>
      <c r="PT832" s="1"/>
      <c r="PU832" s="1"/>
      <c r="PV832" s="1"/>
      <c r="PW832" s="1"/>
      <c r="PX832" s="1"/>
      <c r="PY832" s="1"/>
      <c r="PZ832" s="1"/>
    </row>
    <row r="833" spans="2:442" s="38" customFormat="1" ht="51.6" customHeight="1" x14ac:dyDescent="0.3">
      <c r="B833" s="225"/>
      <c r="C833" s="225"/>
      <c r="D833" s="225"/>
      <c r="E833" s="249"/>
      <c r="F833" s="249"/>
      <c r="G833" s="249"/>
      <c r="H833" s="225"/>
      <c r="I833" s="225"/>
      <c r="J833" s="11" t="s">
        <v>179</v>
      </c>
      <c r="K833" s="7" t="s">
        <v>180</v>
      </c>
      <c r="L833" s="7" t="s">
        <v>106</v>
      </c>
      <c r="M833" s="71">
        <v>100</v>
      </c>
      <c r="N833" s="231"/>
      <c r="O833" s="225"/>
      <c r="P833" s="225"/>
      <c r="Q833" s="225"/>
      <c r="R833" s="252"/>
      <c r="S833" s="252"/>
      <c r="T833" s="255"/>
      <c r="U833" s="255"/>
      <c r="V833" s="258"/>
      <c r="W833" s="258"/>
      <c r="X833" s="258"/>
      <c r="Y833" s="258"/>
      <c r="Z833" s="258"/>
      <c r="AA833" s="258"/>
      <c r="AB833" s="258"/>
      <c r="AC833" s="231"/>
      <c r="AD833" s="261"/>
      <c r="AE833" s="261"/>
      <c r="AF833" s="225"/>
      <c r="AG833" s="231"/>
      <c r="AH833" s="231"/>
      <c r="AI833" s="231"/>
      <c r="AJ833" s="225"/>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c r="JT833" s="1"/>
      <c r="JU833" s="1"/>
      <c r="JV833" s="1"/>
      <c r="JW833" s="1"/>
      <c r="JX833" s="1"/>
      <c r="JY833" s="1"/>
      <c r="JZ833" s="1"/>
      <c r="KA833" s="1"/>
      <c r="KB833" s="1"/>
      <c r="KC833" s="1"/>
      <c r="KD833" s="1"/>
      <c r="KE833" s="1"/>
      <c r="KF833" s="1"/>
      <c r="KG833" s="1"/>
      <c r="KH833" s="1"/>
      <c r="KI833" s="1"/>
      <c r="KJ833" s="1"/>
      <c r="KK833" s="1"/>
      <c r="KL833" s="1"/>
      <c r="KM833" s="1"/>
      <c r="KN833" s="1"/>
      <c r="KO833" s="1"/>
      <c r="KP833" s="1"/>
      <c r="KQ833" s="1"/>
      <c r="KR833" s="1"/>
      <c r="KS833" s="1"/>
      <c r="KT833" s="1"/>
      <c r="KU833" s="1"/>
      <c r="KV833" s="1"/>
      <c r="KW833" s="1"/>
      <c r="KX833" s="1"/>
      <c r="KY833" s="1"/>
      <c r="KZ833" s="1"/>
      <c r="LA833" s="1"/>
      <c r="LB833" s="1"/>
      <c r="LC833" s="1"/>
      <c r="LD833" s="1"/>
      <c r="LE833" s="1"/>
      <c r="LF833" s="1"/>
      <c r="LG833" s="1"/>
      <c r="LH833" s="1"/>
      <c r="LI833" s="1"/>
      <c r="LJ833" s="1"/>
      <c r="LK833" s="1"/>
      <c r="LL833" s="1"/>
      <c r="LM833" s="1"/>
      <c r="LN833" s="1"/>
      <c r="LO833" s="1"/>
      <c r="LP833" s="1"/>
      <c r="LQ833" s="1"/>
      <c r="LR833" s="1"/>
      <c r="LS833" s="1"/>
      <c r="LT833" s="1"/>
      <c r="LU833" s="1"/>
      <c r="LV833" s="1"/>
      <c r="LW833" s="1"/>
      <c r="LX833" s="1"/>
      <c r="LY833" s="1"/>
      <c r="LZ833" s="1"/>
      <c r="MA833" s="1"/>
      <c r="MB833" s="1"/>
      <c r="MC833" s="1"/>
      <c r="MD833" s="1"/>
      <c r="ME833" s="1"/>
      <c r="MF833" s="1"/>
      <c r="MG833" s="1"/>
      <c r="MH833" s="1"/>
      <c r="MI833" s="1"/>
      <c r="MJ833" s="1"/>
      <c r="MK833" s="1"/>
      <c r="ML833" s="1"/>
      <c r="MM833" s="1"/>
      <c r="MN833" s="1"/>
      <c r="MO833" s="1"/>
      <c r="MP833" s="1"/>
      <c r="MQ833" s="1"/>
      <c r="MR833" s="1"/>
      <c r="MS833" s="1"/>
      <c r="MT833" s="1"/>
      <c r="MU833" s="1"/>
      <c r="MV833" s="1"/>
      <c r="MW833" s="1"/>
      <c r="MX833" s="1"/>
      <c r="MY833" s="1"/>
      <c r="MZ833" s="1"/>
      <c r="NA833" s="1"/>
      <c r="NB833" s="1"/>
      <c r="NC833" s="1"/>
      <c r="ND833" s="1"/>
      <c r="NE833" s="1"/>
      <c r="NF833" s="1"/>
      <c r="NG833" s="1"/>
      <c r="NH833" s="1"/>
      <c r="NI833" s="1"/>
      <c r="NJ833" s="1"/>
      <c r="NK833" s="1"/>
      <c r="NL833" s="1"/>
      <c r="NM833" s="1"/>
      <c r="NN833" s="1"/>
      <c r="NO833" s="1"/>
      <c r="NP833" s="1"/>
      <c r="NQ833" s="1"/>
      <c r="NR833" s="1"/>
      <c r="NS833" s="1"/>
      <c r="NT833" s="1"/>
      <c r="NU833" s="1"/>
      <c r="NV833" s="1"/>
      <c r="NW833" s="1"/>
      <c r="NX833" s="1"/>
      <c r="NY833" s="1"/>
      <c r="NZ833" s="1"/>
      <c r="OA833" s="1"/>
      <c r="OB833" s="1"/>
      <c r="OC833" s="1"/>
      <c r="OD833" s="1"/>
      <c r="OE833" s="1"/>
      <c r="OF833" s="1"/>
      <c r="OG833" s="1"/>
      <c r="OH833" s="1"/>
      <c r="OI833" s="1"/>
      <c r="OJ833" s="1"/>
      <c r="OK833" s="1"/>
      <c r="OL833" s="1"/>
      <c r="OM833" s="1"/>
      <c r="ON833" s="1"/>
      <c r="OO833" s="1"/>
      <c r="OP833" s="1"/>
      <c r="OQ833" s="1"/>
      <c r="OR833" s="1"/>
      <c r="OS833" s="1"/>
      <c r="OT833" s="1"/>
      <c r="OU833" s="1"/>
      <c r="OV833" s="1"/>
      <c r="OW833" s="1"/>
      <c r="OX833" s="1"/>
      <c r="OY833" s="1"/>
      <c r="OZ833" s="1"/>
      <c r="PA833" s="1"/>
      <c r="PB833" s="1"/>
      <c r="PC833" s="1"/>
      <c r="PD833" s="1"/>
      <c r="PE833" s="1"/>
      <c r="PF833" s="1"/>
      <c r="PG833" s="1"/>
      <c r="PH833" s="1"/>
      <c r="PI833" s="1"/>
      <c r="PJ833" s="1"/>
      <c r="PK833" s="1"/>
      <c r="PL833" s="1"/>
      <c r="PM833" s="1"/>
      <c r="PN833" s="1"/>
      <c r="PO833" s="1"/>
      <c r="PP833" s="1"/>
      <c r="PQ833" s="1"/>
      <c r="PR833" s="1"/>
      <c r="PS833" s="1"/>
      <c r="PT833" s="1"/>
      <c r="PU833" s="1"/>
      <c r="PV833" s="1"/>
      <c r="PW833" s="1"/>
      <c r="PX833" s="1"/>
      <c r="PY833" s="1"/>
      <c r="PZ833" s="1"/>
    </row>
    <row r="834" spans="2:442" s="38" customFormat="1" ht="105.6" customHeight="1" x14ac:dyDescent="0.3">
      <c r="B834" s="223" t="s">
        <v>468</v>
      </c>
      <c r="C834" s="223" t="s">
        <v>467</v>
      </c>
      <c r="D834" s="223" t="s">
        <v>158</v>
      </c>
      <c r="E834" s="247" t="s">
        <v>68</v>
      </c>
      <c r="F834" s="278" t="s">
        <v>186</v>
      </c>
      <c r="G834" s="247" t="s">
        <v>202</v>
      </c>
      <c r="H834" s="279" t="s">
        <v>71</v>
      </c>
      <c r="I834" s="279" t="s">
        <v>80</v>
      </c>
      <c r="J834" s="11" t="s">
        <v>263</v>
      </c>
      <c r="K834" s="7" t="s">
        <v>159</v>
      </c>
      <c r="L834" s="14" t="s">
        <v>116</v>
      </c>
      <c r="M834" s="14">
        <v>40</v>
      </c>
      <c r="N834" s="280" t="s">
        <v>160</v>
      </c>
      <c r="O834" s="223" t="s">
        <v>399</v>
      </c>
      <c r="P834" s="223" t="s">
        <v>76</v>
      </c>
      <c r="Q834" s="223" t="s">
        <v>77</v>
      </c>
      <c r="R834" s="250" t="s">
        <v>78</v>
      </c>
      <c r="S834" s="250" t="s">
        <v>161</v>
      </c>
      <c r="T834" s="253">
        <f>V834+Y834</f>
        <v>187000</v>
      </c>
      <c r="U834" s="253" t="s">
        <v>80</v>
      </c>
      <c r="V834" s="256">
        <v>158950</v>
      </c>
      <c r="W834" s="256" t="s">
        <v>80</v>
      </c>
      <c r="X834" s="256" t="s">
        <v>80</v>
      </c>
      <c r="Y834" s="256">
        <v>28050</v>
      </c>
      <c r="Z834" s="256" t="s">
        <v>135</v>
      </c>
      <c r="AA834" s="256" t="s">
        <v>80</v>
      </c>
      <c r="AB834" s="256">
        <v>33000</v>
      </c>
      <c r="AC834" s="229" t="s">
        <v>204</v>
      </c>
      <c r="AD834" s="259" t="s">
        <v>80</v>
      </c>
      <c r="AE834" s="259">
        <f>V834+Y834</f>
        <v>187000</v>
      </c>
      <c r="AF834" s="229" t="s">
        <v>80</v>
      </c>
      <c r="AG834" s="229" t="s">
        <v>34</v>
      </c>
      <c r="AH834" s="229" t="s">
        <v>212</v>
      </c>
      <c r="AI834" s="229" t="s">
        <v>213</v>
      </c>
      <c r="AJ834" s="229"/>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c r="JT834" s="1"/>
      <c r="JU834" s="1"/>
      <c r="JV834" s="1"/>
      <c r="JW834" s="1"/>
      <c r="JX834" s="1"/>
      <c r="JY834" s="1"/>
      <c r="JZ834" s="1"/>
      <c r="KA834" s="1"/>
      <c r="KB834" s="1"/>
      <c r="KC834" s="1"/>
      <c r="KD834" s="1"/>
      <c r="KE834" s="1"/>
      <c r="KF834" s="1"/>
      <c r="KG834" s="1"/>
      <c r="KH834" s="1"/>
      <c r="KI834" s="1"/>
      <c r="KJ834" s="1"/>
      <c r="KK834" s="1"/>
      <c r="KL834" s="1"/>
      <c r="KM834" s="1"/>
      <c r="KN834" s="1"/>
      <c r="KO834" s="1"/>
      <c r="KP834" s="1"/>
      <c r="KQ834" s="1"/>
      <c r="KR834" s="1"/>
      <c r="KS834" s="1"/>
      <c r="KT834" s="1"/>
      <c r="KU834" s="1"/>
      <c r="KV834" s="1"/>
      <c r="KW834" s="1"/>
      <c r="KX834" s="1"/>
      <c r="KY834" s="1"/>
      <c r="KZ834" s="1"/>
      <c r="LA834" s="1"/>
      <c r="LB834" s="1"/>
      <c r="LC834" s="1"/>
      <c r="LD834" s="1"/>
      <c r="LE834" s="1"/>
      <c r="LF834" s="1"/>
      <c r="LG834" s="1"/>
      <c r="LH834" s="1"/>
      <c r="LI834" s="1"/>
      <c r="LJ834" s="1"/>
      <c r="LK834" s="1"/>
      <c r="LL834" s="1"/>
      <c r="LM834" s="1"/>
      <c r="LN834" s="1"/>
      <c r="LO834" s="1"/>
      <c r="LP834" s="1"/>
      <c r="LQ834" s="1"/>
      <c r="LR834" s="1"/>
      <c r="LS834" s="1"/>
      <c r="LT834" s="1"/>
      <c r="LU834" s="1"/>
      <c r="LV834" s="1"/>
      <c r="LW834" s="1"/>
      <c r="LX834" s="1"/>
      <c r="LY834" s="1"/>
      <c r="LZ834" s="1"/>
      <c r="MA834" s="1"/>
      <c r="MB834" s="1"/>
      <c r="MC834" s="1"/>
      <c r="MD834" s="1"/>
      <c r="ME834" s="1"/>
      <c r="MF834" s="1"/>
      <c r="MG834" s="1"/>
      <c r="MH834" s="1"/>
      <c r="MI834" s="1"/>
      <c r="MJ834" s="1"/>
      <c r="MK834" s="1"/>
      <c r="ML834" s="1"/>
      <c r="MM834" s="1"/>
      <c r="MN834" s="1"/>
      <c r="MO834" s="1"/>
      <c r="MP834" s="1"/>
      <c r="MQ834" s="1"/>
      <c r="MR834" s="1"/>
      <c r="MS834" s="1"/>
      <c r="MT834" s="1"/>
      <c r="MU834" s="1"/>
      <c r="MV834" s="1"/>
      <c r="MW834" s="1"/>
      <c r="MX834" s="1"/>
      <c r="MY834" s="1"/>
      <c r="MZ834" s="1"/>
      <c r="NA834" s="1"/>
      <c r="NB834" s="1"/>
      <c r="NC834" s="1"/>
      <c r="ND834" s="1"/>
      <c r="NE834" s="1"/>
      <c r="NF834" s="1"/>
      <c r="NG834" s="1"/>
      <c r="NH834" s="1"/>
      <c r="NI834" s="1"/>
      <c r="NJ834" s="1"/>
      <c r="NK834" s="1"/>
      <c r="NL834" s="1"/>
      <c r="NM834" s="1"/>
      <c r="NN834" s="1"/>
      <c r="NO834" s="1"/>
      <c r="NP834" s="1"/>
      <c r="NQ834" s="1"/>
      <c r="NR834" s="1"/>
      <c r="NS834" s="1"/>
      <c r="NT834" s="1"/>
      <c r="NU834" s="1"/>
      <c r="NV834" s="1"/>
      <c r="NW834" s="1"/>
      <c r="NX834" s="1"/>
      <c r="NY834" s="1"/>
      <c r="NZ834" s="1"/>
      <c r="OA834" s="1"/>
      <c r="OB834" s="1"/>
      <c r="OC834" s="1"/>
      <c r="OD834" s="1"/>
      <c r="OE834" s="1"/>
      <c r="OF834" s="1"/>
      <c r="OG834" s="1"/>
      <c r="OH834" s="1"/>
      <c r="OI834" s="1"/>
      <c r="OJ834" s="1"/>
      <c r="OK834" s="1"/>
      <c r="OL834" s="1"/>
      <c r="OM834" s="1"/>
      <c r="ON834" s="1"/>
      <c r="OO834" s="1"/>
      <c r="OP834" s="1"/>
      <c r="OQ834" s="1"/>
      <c r="OR834" s="1"/>
      <c r="OS834" s="1"/>
      <c r="OT834" s="1"/>
      <c r="OU834" s="1"/>
      <c r="OV834" s="1"/>
      <c r="OW834" s="1"/>
      <c r="OX834" s="1"/>
      <c r="OY834" s="1"/>
      <c r="OZ834" s="1"/>
      <c r="PA834" s="1"/>
      <c r="PB834" s="1"/>
      <c r="PC834" s="1"/>
      <c r="PD834" s="1"/>
      <c r="PE834" s="1"/>
      <c r="PF834" s="1"/>
      <c r="PG834" s="1"/>
      <c r="PH834" s="1"/>
      <c r="PI834" s="1"/>
      <c r="PJ834" s="1"/>
      <c r="PK834" s="1"/>
      <c r="PL834" s="1"/>
      <c r="PM834" s="1"/>
      <c r="PN834" s="1"/>
      <c r="PO834" s="1"/>
      <c r="PP834" s="1"/>
      <c r="PQ834" s="1"/>
      <c r="PR834" s="1"/>
      <c r="PS834" s="1"/>
      <c r="PT834" s="1"/>
      <c r="PU834" s="1"/>
      <c r="PV834" s="1"/>
      <c r="PW834" s="1"/>
      <c r="PX834" s="1"/>
      <c r="PY834" s="1"/>
      <c r="PZ834" s="1"/>
    </row>
    <row r="835" spans="2:442" s="38" customFormat="1" ht="86.1" customHeight="1" x14ac:dyDescent="0.3">
      <c r="B835" s="224"/>
      <c r="C835" s="224"/>
      <c r="D835" s="224"/>
      <c r="E835" s="248"/>
      <c r="F835" s="248"/>
      <c r="G835" s="248"/>
      <c r="H835" s="224"/>
      <c r="I835" s="224"/>
      <c r="J835" s="11" t="s">
        <v>163</v>
      </c>
      <c r="K835" s="7" t="s">
        <v>164</v>
      </c>
      <c r="L835" s="7" t="s">
        <v>106</v>
      </c>
      <c r="M835" s="7">
        <v>1</v>
      </c>
      <c r="N835" s="230"/>
      <c r="O835" s="224"/>
      <c r="P835" s="224"/>
      <c r="Q835" s="224"/>
      <c r="R835" s="251"/>
      <c r="S835" s="251"/>
      <c r="T835" s="254"/>
      <c r="U835" s="254"/>
      <c r="V835" s="257"/>
      <c r="W835" s="257"/>
      <c r="X835" s="257"/>
      <c r="Y835" s="257"/>
      <c r="Z835" s="257"/>
      <c r="AA835" s="257"/>
      <c r="AB835" s="257"/>
      <c r="AC835" s="230"/>
      <c r="AD835" s="260"/>
      <c r="AE835" s="260"/>
      <c r="AF835" s="224"/>
      <c r="AG835" s="230"/>
      <c r="AH835" s="230"/>
      <c r="AI835" s="230"/>
      <c r="AJ835" s="224"/>
      <c r="AK835" s="1"/>
      <c r="AL835" s="1"/>
    </row>
    <row r="836" spans="2:442" s="38" customFormat="1" ht="51.6" customHeight="1" x14ac:dyDescent="0.3">
      <c r="B836" s="225"/>
      <c r="C836" s="225"/>
      <c r="D836" s="225"/>
      <c r="E836" s="249"/>
      <c r="F836" s="249"/>
      <c r="G836" s="249"/>
      <c r="H836" s="225"/>
      <c r="I836" s="225"/>
      <c r="J836" s="11" t="s">
        <v>179</v>
      </c>
      <c r="K836" s="7" t="s">
        <v>180</v>
      </c>
      <c r="L836" s="7" t="s">
        <v>106</v>
      </c>
      <c r="M836" s="71">
        <v>136</v>
      </c>
      <c r="N836" s="231"/>
      <c r="O836" s="225"/>
      <c r="P836" s="225"/>
      <c r="Q836" s="225"/>
      <c r="R836" s="252"/>
      <c r="S836" s="252"/>
      <c r="T836" s="255"/>
      <c r="U836" s="255"/>
      <c r="V836" s="258"/>
      <c r="W836" s="258"/>
      <c r="X836" s="258"/>
      <c r="Y836" s="258"/>
      <c r="Z836" s="258"/>
      <c r="AA836" s="258"/>
      <c r="AB836" s="258"/>
      <c r="AC836" s="231"/>
      <c r="AD836" s="261"/>
      <c r="AE836" s="261"/>
      <c r="AF836" s="225"/>
      <c r="AG836" s="231"/>
      <c r="AH836" s="231"/>
      <c r="AI836" s="231"/>
      <c r="AJ836" s="225"/>
    </row>
    <row r="837" spans="2:442" s="38" customFormat="1" ht="105.6" customHeight="1" x14ac:dyDescent="0.3">
      <c r="B837" s="284" t="s">
        <v>1142</v>
      </c>
      <c r="C837" s="284" t="s">
        <v>469</v>
      </c>
      <c r="D837" s="284" t="s">
        <v>158</v>
      </c>
      <c r="E837" s="385" t="s">
        <v>68</v>
      </c>
      <c r="F837" s="388" t="s">
        <v>186</v>
      </c>
      <c r="G837" s="385" t="s">
        <v>202</v>
      </c>
      <c r="H837" s="441" t="s">
        <v>71</v>
      </c>
      <c r="I837" s="441" t="s">
        <v>80</v>
      </c>
      <c r="J837" s="20" t="s">
        <v>263</v>
      </c>
      <c r="K837" s="27" t="s">
        <v>159</v>
      </c>
      <c r="L837" s="65" t="s">
        <v>116</v>
      </c>
      <c r="M837" s="65">
        <v>40</v>
      </c>
      <c r="N837" s="398" t="s">
        <v>160</v>
      </c>
      <c r="O837" s="284" t="s">
        <v>399</v>
      </c>
      <c r="P837" s="284" t="s">
        <v>76</v>
      </c>
      <c r="Q837" s="284" t="s">
        <v>77</v>
      </c>
      <c r="R837" s="287" t="s">
        <v>78</v>
      </c>
      <c r="S837" s="287" t="s">
        <v>161</v>
      </c>
      <c r="T837" s="402">
        <f>V837+Y837</f>
        <v>80792.5</v>
      </c>
      <c r="U837" s="402" t="s">
        <v>80</v>
      </c>
      <c r="V837" s="379">
        <v>68673.63</v>
      </c>
      <c r="W837" s="379" t="s">
        <v>80</v>
      </c>
      <c r="X837" s="379" t="s">
        <v>80</v>
      </c>
      <c r="Y837" s="379">
        <v>12118.87</v>
      </c>
      <c r="Z837" s="379" t="s">
        <v>135</v>
      </c>
      <c r="AA837" s="379" t="s">
        <v>80</v>
      </c>
      <c r="AB837" s="379">
        <v>14257.5</v>
      </c>
      <c r="AC837" s="338" t="s">
        <v>204</v>
      </c>
      <c r="AD837" s="370" t="s">
        <v>80</v>
      </c>
      <c r="AE837" s="370">
        <f>V837+Y837</f>
        <v>80792.5</v>
      </c>
      <c r="AF837" s="338" t="s">
        <v>80</v>
      </c>
      <c r="AG837" s="338" t="s">
        <v>34</v>
      </c>
      <c r="AH837" s="398" t="s">
        <v>212</v>
      </c>
      <c r="AI837" s="338" t="s">
        <v>213</v>
      </c>
      <c r="AJ837" s="338"/>
    </row>
    <row r="838" spans="2:442" s="38" customFormat="1" ht="86.1" customHeight="1" x14ac:dyDescent="0.3">
      <c r="B838" s="285"/>
      <c r="C838" s="285"/>
      <c r="D838" s="285"/>
      <c r="E838" s="386"/>
      <c r="F838" s="386"/>
      <c r="G838" s="386"/>
      <c r="H838" s="285"/>
      <c r="I838" s="285"/>
      <c r="J838" s="20" t="s">
        <v>163</v>
      </c>
      <c r="K838" s="27" t="s">
        <v>164</v>
      </c>
      <c r="L838" s="27" t="s">
        <v>106</v>
      </c>
      <c r="M838" s="27">
        <v>2</v>
      </c>
      <c r="N838" s="339"/>
      <c r="O838" s="285"/>
      <c r="P838" s="285"/>
      <c r="Q838" s="285"/>
      <c r="R838" s="288"/>
      <c r="S838" s="288"/>
      <c r="T838" s="403"/>
      <c r="U838" s="403"/>
      <c r="V838" s="381"/>
      <c r="W838" s="381"/>
      <c r="X838" s="381"/>
      <c r="Y838" s="381"/>
      <c r="Z838" s="381"/>
      <c r="AA838" s="381"/>
      <c r="AB838" s="381"/>
      <c r="AC838" s="339"/>
      <c r="AD838" s="377"/>
      <c r="AE838" s="377"/>
      <c r="AF838" s="285"/>
      <c r="AG838" s="339"/>
      <c r="AH838" s="339"/>
      <c r="AI838" s="339"/>
      <c r="AJ838" s="285"/>
    </row>
    <row r="839" spans="2:442" s="38" customFormat="1" ht="51.6" customHeight="1" x14ac:dyDescent="0.3">
      <c r="B839" s="286"/>
      <c r="C839" s="286"/>
      <c r="D839" s="286"/>
      <c r="E839" s="387"/>
      <c r="F839" s="387"/>
      <c r="G839" s="387"/>
      <c r="H839" s="286"/>
      <c r="I839" s="286"/>
      <c r="J839" s="20" t="s">
        <v>179</v>
      </c>
      <c r="K839" s="27" t="s">
        <v>180</v>
      </c>
      <c r="L839" s="27" t="s">
        <v>106</v>
      </c>
      <c r="M839" s="69">
        <v>38</v>
      </c>
      <c r="N839" s="340"/>
      <c r="O839" s="286"/>
      <c r="P839" s="286"/>
      <c r="Q839" s="286"/>
      <c r="R839" s="289"/>
      <c r="S839" s="289"/>
      <c r="T839" s="360"/>
      <c r="U839" s="360"/>
      <c r="V839" s="382"/>
      <c r="W839" s="382"/>
      <c r="X839" s="382"/>
      <c r="Y839" s="382"/>
      <c r="Z839" s="382"/>
      <c r="AA839" s="382"/>
      <c r="AB839" s="382"/>
      <c r="AC839" s="340"/>
      <c r="AD839" s="378"/>
      <c r="AE839" s="378"/>
      <c r="AF839" s="286"/>
      <c r="AG839" s="340"/>
      <c r="AH839" s="340"/>
      <c r="AI839" s="340"/>
      <c r="AJ839" s="286"/>
    </row>
    <row r="840" spans="2:442" s="38" customFormat="1" ht="105.6" customHeight="1" x14ac:dyDescent="0.3">
      <c r="B840" s="284" t="s">
        <v>1143</v>
      </c>
      <c r="C840" s="284" t="s">
        <v>470</v>
      </c>
      <c r="D840" s="284" t="s">
        <v>158</v>
      </c>
      <c r="E840" s="385" t="s">
        <v>68</v>
      </c>
      <c r="F840" s="388" t="s">
        <v>186</v>
      </c>
      <c r="G840" s="385" t="s">
        <v>202</v>
      </c>
      <c r="H840" s="441" t="s">
        <v>71</v>
      </c>
      <c r="I840" s="441" t="s">
        <v>80</v>
      </c>
      <c r="J840" s="20" t="s">
        <v>263</v>
      </c>
      <c r="K840" s="27" t="s">
        <v>159</v>
      </c>
      <c r="L840" s="65" t="s">
        <v>116</v>
      </c>
      <c r="M840" s="65">
        <v>40</v>
      </c>
      <c r="N840" s="398" t="s">
        <v>160</v>
      </c>
      <c r="O840" s="284" t="s">
        <v>399</v>
      </c>
      <c r="P840" s="284" t="s">
        <v>76</v>
      </c>
      <c r="Q840" s="284" t="s">
        <v>77</v>
      </c>
      <c r="R840" s="287" t="s">
        <v>78</v>
      </c>
      <c r="S840" s="287" t="s">
        <v>161</v>
      </c>
      <c r="T840" s="402">
        <f>V840+Y840</f>
        <v>127500</v>
      </c>
      <c r="U840" s="402" t="s">
        <v>80</v>
      </c>
      <c r="V840" s="379">
        <v>108375</v>
      </c>
      <c r="W840" s="379" t="s">
        <v>80</v>
      </c>
      <c r="X840" s="379" t="s">
        <v>80</v>
      </c>
      <c r="Y840" s="379">
        <v>19125</v>
      </c>
      <c r="Z840" s="379" t="s">
        <v>135</v>
      </c>
      <c r="AA840" s="379" t="s">
        <v>80</v>
      </c>
      <c r="AB840" s="379">
        <v>22500</v>
      </c>
      <c r="AC840" s="338" t="s">
        <v>204</v>
      </c>
      <c r="AD840" s="370" t="s">
        <v>80</v>
      </c>
      <c r="AE840" s="370">
        <f>V840+Y840</f>
        <v>127500</v>
      </c>
      <c r="AF840" s="338" t="s">
        <v>80</v>
      </c>
      <c r="AG840" s="338" t="s">
        <v>34</v>
      </c>
      <c r="AH840" s="398" t="s">
        <v>212</v>
      </c>
      <c r="AI840" s="338" t="s">
        <v>213</v>
      </c>
      <c r="AJ840" s="338"/>
    </row>
    <row r="841" spans="2:442" s="38" customFormat="1" ht="86.1" customHeight="1" x14ac:dyDescent="0.3">
      <c r="B841" s="285"/>
      <c r="C841" s="285"/>
      <c r="D841" s="285"/>
      <c r="E841" s="386"/>
      <c r="F841" s="386"/>
      <c r="G841" s="386"/>
      <c r="H841" s="285"/>
      <c r="I841" s="285"/>
      <c r="J841" s="20" t="s">
        <v>163</v>
      </c>
      <c r="K841" s="27" t="s">
        <v>164</v>
      </c>
      <c r="L841" s="27" t="s">
        <v>106</v>
      </c>
      <c r="M841" s="27">
        <v>2</v>
      </c>
      <c r="N841" s="339"/>
      <c r="O841" s="285"/>
      <c r="P841" s="285"/>
      <c r="Q841" s="285"/>
      <c r="R841" s="288"/>
      <c r="S841" s="288"/>
      <c r="T841" s="403"/>
      <c r="U841" s="403"/>
      <c r="V841" s="381"/>
      <c r="W841" s="381"/>
      <c r="X841" s="381"/>
      <c r="Y841" s="381"/>
      <c r="Z841" s="381"/>
      <c r="AA841" s="381"/>
      <c r="AB841" s="381"/>
      <c r="AC841" s="339"/>
      <c r="AD841" s="377"/>
      <c r="AE841" s="377"/>
      <c r="AF841" s="285"/>
      <c r="AG841" s="339"/>
      <c r="AH841" s="339"/>
      <c r="AI841" s="339"/>
      <c r="AJ841" s="285"/>
    </row>
    <row r="842" spans="2:442" s="38" customFormat="1" ht="51.6" customHeight="1" x14ac:dyDescent="0.3">
      <c r="B842" s="286"/>
      <c r="C842" s="286"/>
      <c r="D842" s="286"/>
      <c r="E842" s="387"/>
      <c r="F842" s="387"/>
      <c r="G842" s="387"/>
      <c r="H842" s="286"/>
      <c r="I842" s="286"/>
      <c r="J842" s="20" t="s">
        <v>179</v>
      </c>
      <c r="K842" s="27" t="s">
        <v>180</v>
      </c>
      <c r="L842" s="27" t="s">
        <v>106</v>
      </c>
      <c r="M842" s="69">
        <v>10</v>
      </c>
      <c r="N842" s="340"/>
      <c r="O842" s="286"/>
      <c r="P842" s="286"/>
      <c r="Q842" s="286"/>
      <c r="R842" s="289"/>
      <c r="S842" s="289"/>
      <c r="T842" s="360"/>
      <c r="U842" s="360"/>
      <c r="V842" s="382"/>
      <c r="W842" s="382"/>
      <c r="X842" s="382"/>
      <c r="Y842" s="382"/>
      <c r="Z842" s="382"/>
      <c r="AA842" s="382"/>
      <c r="AB842" s="382"/>
      <c r="AC842" s="340"/>
      <c r="AD842" s="378"/>
      <c r="AE842" s="378"/>
      <c r="AF842" s="286"/>
      <c r="AG842" s="340"/>
      <c r="AH842" s="340"/>
      <c r="AI842" s="340"/>
      <c r="AJ842" s="286"/>
    </row>
    <row r="843" spans="2:442" s="38" customFormat="1" ht="105.6" customHeight="1" x14ac:dyDescent="0.3">
      <c r="B843" s="223" t="s">
        <v>471</v>
      </c>
      <c r="C843" s="223" t="s">
        <v>472</v>
      </c>
      <c r="D843" s="223" t="s">
        <v>158</v>
      </c>
      <c r="E843" s="247" t="s">
        <v>68</v>
      </c>
      <c r="F843" s="278" t="s">
        <v>186</v>
      </c>
      <c r="G843" s="247" t="s">
        <v>202</v>
      </c>
      <c r="H843" s="279" t="s">
        <v>71</v>
      </c>
      <c r="I843" s="279" t="s">
        <v>80</v>
      </c>
      <c r="J843" s="11" t="s">
        <v>263</v>
      </c>
      <c r="K843" s="7" t="s">
        <v>159</v>
      </c>
      <c r="L843" s="14" t="s">
        <v>116</v>
      </c>
      <c r="M843" s="14">
        <v>40</v>
      </c>
      <c r="N843" s="280" t="s">
        <v>160</v>
      </c>
      <c r="O843" s="223" t="s">
        <v>399</v>
      </c>
      <c r="P843" s="223" t="s">
        <v>76</v>
      </c>
      <c r="Q843" s="223" t="s">
        <v>77</v>
      </c>
      <c r="R843" s="250" t="s">
        <v>78</v>
      </c>
      <c r="S843" s="250" t="s">
        <v>161</v>
      </c>
      <c r="T843" s="253">
        <f>V843+Y843</f>
        <v>51000</v>
      </c>
      <c r="U843" s="253" t="s">
        <v>80</v>
      </c>
      <c r="V843" s="256">
        <v>43350</v>
      </c>
      <c r="W843" s="256" t="s">
        <v>80</v>
      </c>
      <c r="X843" s="256" t="s">
        <v>80</v>
      </c>
      <c r="Y843" s="256">
        <v>7650</v>
      </c>
      <c r="Z843" s="256" t="s">
        <v>135</v>
      </c>
      <c r="AA843" s="256" t="s">
        <v>80</v>
      </c>
      <c r="AB843" s="256">
        <v>9000</v>
      </c>
      <c r="AC843" s="229" t="s">
        <v>204</v>
      </c>
      <c r="AD843" s="259" t="s">
        <v>80</v>
      </c>
      <c r="AE843" s="259">
        <f>V843+Y843</f>
        <v>51000</v>
      </c>
      <c r="AF843" s="229" t="s">
        <v>80</v>
      </c>
      <c r="AG843" s="229" t="s">
        <v>34</v>
      </c>
      <c r="AH843" s="280" t="s">
        <v>213</v>
      </c>
      <c r="AI843" s="229" t="s">
        <v>231</v>
      </c>
      <c r="AJ843" s="229"/>
    </row>
    <row r="844" spans="2:442" s="38" customFormat="1" ht="86.1" customHeight="1" x14ac:dyDescent="0.3">
      <c r="B844" s="224"/>
      <c r="C844" s="224"/>
      <c r="D844" s="224"/>
      <c r="E844" s="248"/>
      <c r="F844" s="248"/>
      <c r="G844" s="248"/>
      <c r="H844" s="224"/>
      <c r="I844" s="224"/>
      <c r="J844" s="11" t="s">
        <v>163</v>
      </c>
      <c r="K844" s="7" t="s">
        <v>164</v>
      </c>
      <c r="L844" s="7" t="s">
        <v>106</v>
      </c>
      <c r="M844" s="7">
        <v>1</v>
      </c>
      <c r="N844" s="230"/>
      <c r="O844" s="224"/>
      <c r="P844" s="224"/>
      <c r="Q844" s="224"/>
      <c r="R844" s="251"/>
      <c r="S844" s="251"/>
      <c r="T844" s="254"/>
      <c r="U844" s="254"/>
      <c r="V844" s="257"/>
      <c r="W844" s="257"/>
      <c r="X844" s="257"/>
      <c r="Y844" s="257"/>
      <c r="Z844" s="257"/>
      <c r="AA844" s="257"/>
      <c r="AB844" s="257"/>
      <c r="AC844" s="230"/>
      <c r="AD844" s="260"/>
      <c r="AE844" s="260"/>
      <c r="AF844" s="224"/>
      <c r="AG844" s="230"/>
      <c r="AH844" s="230"/>
      <c r="AI844" s="230"/>
      <c r="AJ844" s="224"/>
    </row>
    <row r="845" spans="2:442" s="38" customFormat="1" ht="51.6" customHeight="1" x14ac:dyDescent="0.3">
      <c r="B845" s="225"/>
      <c r="C845" s="225"/>
      <c r="D845" s="225"/>
      <c r="E845" s="249"/>
      <c r="F845" s="249"/>
      <c r="G845" s="249"/>
      <c r="H845" s="225"/>
      <c r="I845" s="225"/>
      <c r="J845" s="11" t="s">
        <v>179</v>
      </c>
      <c r="K845" s="7" t="s">
        <v>180</v>
      </c>
      <c r="L845" s="7" t="s">
        <v>106</v>
      </c>
      <c r="M845" s="71">
        <v>30</v>
      </c>
      <c r="N845" s="231"/>
      <c r="O845" s="225"/>
      <c r="P845" s="225"/>
      <c r="Q845" s="225"/>
      <c r="R845" s="252"/>
      <c r="S845" s="252"/>
      <c r="T845" s="255"/>
      <c r="U845" s="255"/>
      <c r="V845" s="258"/>
      <c r="W845" s="258"/>
      <c r="X845" s="258"/>
      <c r="Y845" s="258"/>
      <c r="Z845" s="258"/>
      <c r="AA845" s="258"/>
      <c r="AB845" s="258"/>
      <c r="AC845" s="231"/>
      <c r="AD845" s="261"/>
      <c r="AE845" s="261"/>
      <c r="AF845" s="225"/>
      <c r="AG845" s="231"/>
      <c r="AH845" s="231"/>
      <c r="AI845" s="231"/>
      <c r="AJ845" s="225"/>
    </row>
    <row r="846" spans="2:442" s="38" customFormat="1" ht="105.6" customHeight="1" x14ac:dyDescent="0.3">
      <c r="B846" s="223" t="s">
        <v>473</v>
      </c>
      <c r="C846" s="223" t="s">
        <v>474</v>
      </c>
      <c r="D846" s="223" t="s">
        <v>158</v>
      </c>
      <c r="E846" s="247" t="s">
        <v>68</v>
      </c>
      <c r="F846" s="278" t="s">
        <v>186</v>
      </c>
      <c r="G846" s="247" t="s">
        <v>202</v>
      </c>
      <c r="H846" s="279" t="s">
        <v>71</v>
      </c>
      <c r="I846" s="279" t="s">
        <v>80</v>
      </c>
      <c r="J846" s="11" t="s">
        <v>263</v>
      </c>
      <c r="K846" s="7" t="s">
        <v>159</v>
      </c>
      <c r="L846" s="14" t="s">
        <v>116</v>
      </c>
      <c r="M846" s="14">
        <v>40</v>
      </c>
      <c r="N846" s="280" t="s">
        <v>160</v>
      </c>
      <c r="O846" s="223" t="s">
        <v>399</v>
      </c>
      <c r="P846" s="223" t="s">
        <v>76</v>
      </c>
      <c r="Q846" s="223" t="s">
        <v>77</v>
      </c>
      <c r="R846" s="250" t="s">
        <v>78</v>
      </c>
      <c r="S846" s="250" t="s">
        <v>161</v>
      </c>
      <c r="T846" s="253">
        <f>V846+Y846</f>
        <v>74041.8</v>
      </c>
      <c r="U846" s="253" t="s">
        <v>80</v>
      </c>
      <c r="V846" s="256">
        <v>62935.53</v>
      </c>
      <c r="W846" s="256" t="s">
        <v>80</v>
      </c>
      <c r="X846" s="256" t="s">
        <v>80</v>
      </c>
      <c r="Y846" s="256">
        <v>11106.27</v>
      </c>
      <c r="Z846" s="256" t="s">
        <v>135</v>
      </c>
      <c r="AA846" s="256" t="s">
        <v>80</v>
      </c>
      <c r="AB846" s="256">
        <v>13066.2</v>
      </c>
      <c r="AC846" s="229" t="s">
        <v>204</v>
      </c>
      <c r="AD846" s="259" t="s">
        <v>80</v>
      </c>
      <c r="AE846" s="259">
        <f>V846+Y846</f>
        <v>74041.8</v>
      </c>
      <c r="AF846" s="229" t="s">
        <v>80</v>
      </c>
      <c r="AG846" s="229" t="s">
        <v>34</v>
      </c>
      <c r="AH846" s="280" t="s">
        <v>303</v>
      </c>
      <c r="AI846" s="229" t="s">
        <v>306</v>
      </c>
      <c r="AJ846" s="229"/>
    </row>
    <row r="847" spans="2:442" s="38" customFormat="1" ht="86.1" customHeight="1" x14ac:dyDescent="0.3">
      <c r="B847" s="224"/>
      <c r="C847" s="224"/>
      <c r="D847" s="224"/>
      <c r="E847" s="248"/>
      <c r="F847" s="248"/>
      <c r="G847" s="248"/>
      <c r="H847" s="224"/>
      <c r="I847" s="224"/>
      <c r="J847" s="11" t="s">
        <v>163</v>
      </c>
      <c r="K847" s="7" t="s">
        <v>164</v>
      </c>
      <c r="L847" s="7" t="s">
        <v>106</v>
      </c>
      <c r="M847" s="7">
        <v>1</v>
      </c>
      <c r="N847" s="230"/>
      <c r="O847" s="224"/>
      <c r="P847" s="224"/>
      <c r="Q847" s="224"/>
      <c r="R847" s="251"/>
      <c r="S847" s="251"/>
      <c r="T847" s="254"/>
      <c r="U847" s="254"/>
      <c r="V847" s="257"/>
      <c r="W847" s="257"/>
      <c r="X847" s="257"/>
      <c r="Y847" s="257"/>
      <c r="Z847" s="257"/>
      <c r="AA847" s="257"/>
      <c r="AB847" s="257"/>
      <c r="AC847" s="230"/>
      <c r="AD847" s="260"/>
      <c r="AE847" s="260"/>
      <c r="AF847" s="224"/>
      <c r="AG847" s="230"/>
      <c r="AH847" s="230"/>
      <c r="AI847" s="230"/>
      <c r="AJ847" s="224"/>
    </row>
    <row r="848" spans="2:442" s="38" customFormat="1" ht="51.6" customHeight="1" x14ac:dyDescent="0.3">
      <c r="B848" s="225"/>
      <c r="C848" s="225"/>
      <c r="D848" s="225"/>
      <c r="E848" s="249"/>
      <c r="F848" s="249"/>
      <c r="G848" s="249"/>
      <c r="H848" s="225"/>
      <c r="I848" s="225"/>
      <c r="J848" s="11" t="s">
        <v>179</v>
      </c>
      <c r="K848" s="7" t="s">
        <v>180</v>
      </c>
      <c r="L848" s="7" t="s">
        <v>106</v>
      </c>
      <c r="M848" s="71">
        <v>36</v>
      </c>
      <c r="N848" s="231"/>
      <c r="O848" s="225"/>
      <c r="P848" s="225"/>
      <c r="Q848" s="225"/>
      <c r="R848" s="252"/>
      <c r="S848" s="252"/>
      <c r="T848" s="255"/>
      <c r="U848" s="255"/>
      <c r="V848" s="258"/>
      <c r="W848" s="258"/>
      <c r="X848" s="258"/>
      <c r="Y848" s="258"/>
      <c r="Z848" s="258"/>
      <c r="AA848" s="258"/>
      <c r="AB848" s="258"/>
      <c r="AC848" s="231"/>
      <c r="AD848" s="261"/>
      <c r="AE848" s="261"/>
      <c r="AF848" s="225"/>
      <c r="AG848" s="231"/>
      <c r="AH848" s="231"/>
      <c r="AI848" s="231"/>
      <c r="AJ848" s="225"/>
    </row>
    <row r="849" spans="2:442" ht="52.2" customHeight="1" x14ac:dyDescent="0.3">
      <c r="B849" s="300" t="s">
        <v>1249</v>
      </c>
      <c r="C849" s="300" t="s">
        <v>475</v>
      </c>
      <c r="D849" s="300" t="s">
        <v>67</v>
      </c>
      <c r="E849" s="317" t="s">
        <v>68</v>
      </c>
      <c r="F849" s="317" t="s">
        <v>184</v>
      </c>
      <c r="G849" s="317" t="s">
        <v>70</v>
      </c>
      <c r="H849" s="300" t="s">
        <v>71</v>
      </c>
      <c r="I849" s="300" t="s">
        <v>80</v>
      </c>
      <c r="J849" s="20" t="s">
        <v>165</v>
      </c>
      <c r="K849" s="27" t="s">
        <v>166</v>
      </c>
      <c r="L849" s="27" t="s">
        <v>167</v>
      </c>
      <c r="M849" s="27">
        <v>4</v>
      </c>
      <c r="N849" s="282" t="s">
        <v>160</v>
      </c>
      <c r="O849" s="300" t="s">
        <v>399</v>
      </c>
      <c r="P849" s="300" t="s">
        <v>76</v>
      </c>
      <c r="Q849" s="300" t="s">
        <v>77</v>
      </c>
      <c r="R849" s="337" t="s">
        <v>78</v>
      </c>
      <c r="S849" s="337" t="s">
        <v>161</v>
      </c>
      <c r="T849" s="361">
        <f>V849+Y849</f>
        <v>299710</v>
      </c>
      <c r="U849" s="361" t="s">
        <v>80</v>
      </c>
      <c r="V849" s="365">
        <v>254753.5</v>
      </c>
      <c r="W849" s="365" t="s">
        <v>80</v>
      </c>
      <c r="X849" s="365" t="s">
        <v>80</v>
      </c>
      <c r="Y849" s="365">
        <v>44956.5</v>
      </c>
      <c r="Z849" s="365" t="s">
        <v>80</v>
      </c>
      <c r="AA849" s="365" t="s">
        <v>80</v>
      </c>
      <c r="AB849" s="365">
        <v>52890</v>
      </c>
      <c r="AC849" s="282" t="s">
        <v>81</v>
      </c>
      <c r="AD849" s="319" t="s">
        <v>80</v>
      </c>
      <c r="AE849" s="319">
        <f>V849+Y849</f>
        <v>299710</v>
      </c>
      <c r="AF849" s="282" t="s">
        <v>80</v>
      </c>
      <c r="AG849" s="282" t="s">
        <v>34</v>
      </c>
      <c r="AH849" s="282" t="s">
        <v>306</v>
      </c>
      <c r="AI849" s="282" t="s">
        <v>309</v>
      </c>
      <c r="AJ849" s="282"/>
    </row>
    <row r="850" spans="2:442" ht="55.2" x14ac:dyDescent="0.3">
      <c r="B850" s="300"/>
      <c r="C850" s="300"/>
      <c r="D850" s="300"/>
      <c r="E850" s="317"/>
      <c r="F850" s="317"/>
      <c r="G850" s="317"/>
      <c r="H850" s="300"/>
      <c r="I850" s="300"/>
      <c r="J850" s="20" t="s">
        <v>168</v>
      </c>
      <c r="K850" s="27" t="s">
        <v>169</v>
      </c>
      <c r="L850" s="27" t="s">
        <v>106</v>
      </c>
      <c r="M850" s="27">
        <v>2</v>
      </c>
      <c r="N850" s="282"/>
      <c r="O850" s="300"/>
      <c r="P850" s="300"/>
      <c r="Q850" s="300"/>
      <c r="R850" s="337"/>
      <c r="S850" s="337"/>
      <c r="T850" s="361"/>
      <c r="U850" s="361"/>
      <c r="V850" s="365"/>
      <c r="W850" s="365"/>
      <c r="X850" s="365"/>
      <c r="Y850" s="365"/>
      <c r="Z850" s="365"/>
      <c r="AA850" s="365"/>
      <c r="AB850" s="365"/>
      <c r="AC850" s="282"/>
      <c r="AD850" s="319"/>
      <c r="AE850" s="319"/>
      <c r="AF850" s="300"/>
      <c r="AG850" s="282"/>
      <c r="AH850" s="282"/>
      <c r="AI850" s="282"/>
      <c r="AJ850" s="300"/>
    </row>
    <row r="851" spans="2:442" ht="41.4" x14ac:dyDescent="0.3">
      <c r="B851" s="300"/>
      <c r="C851" s="300"/>
      <c r="D851" s="300"/>
      <c r="E851" s="317"/>
      <c r="F851" s="317"/>
      <c r="G851" s="317"/>
      <c r="H851" s="300"/>
      <c r="I851" s="300"/>
      <c r="J851" s="20" t="s">
        <v>264</v>
      </c>
      <c r="K851" s="27" t="s">
        <v>170</v>
      </c>
      <c r="L851" s="27" t="s">
        <v>171</v>
      </c>
      <c r="M851" s="27">
        <v>2</v>
      </c>
      <c r="N851" s="282"/>
      <c r="O851" s="300"/>
      <c r="P851" s="300"/>
      <c r="Q851" s="300"/>
      <c r="R851" s="337"/>
      <c r="S851" s="337"/>
      <c r="T851" s="361"/>
      <c r="U851" s="361"/>
      <c r="V851" s="365"/>
      <c r="W851" s="365"/>
      <c r="X851" s="365"/>
      <c r="Y851" s="365"/>
      <c r="Z851" s="365"/>
      <c r="AA851" s="365"/>
      <c r="AB851" s="365"/>
      <c r="AC851" s="282"/>
      <c r="AD851" s="319"/>
      <c r="AE851" s="319"/>
      <c r="AF851" s="300"/>
      <c r="AG851" s="282"/>
      <c r="AH851" s="282"/>
      <c r="AI851" s="282"/>
      <c r="AJ851" s="300"/>
    </row>
    <row r="852" spans="2:442" ht="27.6" x14ac:dyDescent="0.3">
      <c r="B852" s="300"/>
      <c r="C852" s="300"/>
      <c r="D852" s="300"/>
      <c r="E852" s="317"/>
      <c r="F852" s="317"/>
      <c r="G852" s="317"/>
      <c r="H852" s="300"/>
      <c r="I852" s="300"/>
      <c r="J852" s="20" t="s">
        <v>172</v>
      </c>
      <c r="K852" s="27" t="s">
        <v>173</v>
      </c>
      <c r="L852" s="27" t="s">
        <v>171</v>
      </c>
      <c r="M852" s="69">
        <v>2</v>
      </c>
      <c r="N852" s="282"/>
      <c r="O852" s="300"/>
      <c r="P852" s="300"/>
      <c r="Q852" s="300"/>
      <c r="R852" s="337"/>
      <c r="S852" s="337"/>
      <c r="T852" s="361"/>
      <c r="U852" s="361"/>
      <c r="V852" s="365"/>
      <c r="W852" s="365"/>
      <c r="X852" s="365"/>
      <c r="Y852" s="365"/>
      <c r="Z852" s="365"/>
      <c r="AA852" s="365"/>
      <c r="AB852" s="365"/>
      <c r="AC852" s="282"/>
      <c r="AD852" s="319"/>
      <c r="AE852" s="319"/>
      <c r="AF852" s="300"/>
      <c r="AG852" s="282"/>
      <c r="AH852" s="282"/>
      <c r="AI852" s="282"/>
      <c r="AJ852" s="300"/>
    </row>
    <row r="853" spans="2:442" s="38" customFormat="1" ht="105.6" customHeight="1" x14ac:dyDescent="0.3">
      <c r="B853" s="284" t="s">
        <v>1250</v>
      </c>
      <c r="C853" s="284" t="s">
        <v>469</v>
      </c>
      <c r="D853" s="284" t="s">
        <v>158</v>
      </c>
      <c r="E853" s="385" t="s">
        <v>68</v>
      </c>
      <c r="F853" s="388" t="s">
        <v>186</v>
      </c>
      <c r="G853" s="385" t="s">
        <v>202</v>
      </c>
      <c r="H853" s="441" t="s">
        <v>71</v>
      </c>
      <c r="I853" s="441" t="s">
        <v>80</v>
      </c>
      <c r="J853" s="20" t="s">
        <v>263</v>
      </c>
      <c r="K853" s="27" t="s">
        <v>159</v>
      </c>
      <c r="L853" s="65" t="s">
        <v>116</v>
      </c>
      <c r="M853" s="65">
        <v>40</v>
      </c>
      <c r="N853" s="398" t="s">
        <v>160</v>
      </c>
      <c r="O853" s="284" t="s">
        <v>399</v>
      </c>
      <c r="P853" s="284" t="s">
        <v>76</v>
      </c>
      <c r="Q853" s="284" t="s">
        <v>77</v>
      </c>
      <c r="R853" s="287" t="s">
        <v>78</v>
      </c>
      <c r="S853" s="287" t="s">
        <v>161</v>
      </c>
      <c r="T853" s="402">
        <f>V853+Y853</f>
        <v>80792.5</v>
      </c>
      <c r="U853" s="402" t="s">
        <v>80</v>
      </c>
      <c r="V853" s="379">
        <v>68673.63</v>
      </c>
      <c r="W853" s="379" t="s">
        <v>80</v>
      </c>
      <c r="X853" s="379" t="s">
        <v>80</v>
      </c>
      <c r="Y853" s="379">
        <v>12118.87</v>
      </c>
      <c r="Z853" s="379" t="s">
        <v>135</v>
      </c>
      <c r="AA853" s="379" t="s">
        <v>80</v>
      </c>
      <c r="AB853" s="379">
        <v>14257.5</v>
      </c>
      <c r="AC853" s="338" t="s">
        <v>204</v>
      </c>
      <c r="AD853" s="370" t="s">
        <v>80</v>
      </c>
      <c r="AE853" s="370">
        <f>V853+Y853</f>
        <v>80792.5</v>
      </c>
      <c r="AF853" s="338" t="s">
        <v>80</v>
      </c>
      <c r="AG853" s="338" t="s">
        <v>34</v>
      </c>
      <c r="AH853" s="398" t="s">
        <v>303</v>
      </c>
      <c r="AI853" s="338" t="s">
        <v>306</v>
      </c>
      <c r="AJ853" s="338"/>
    </row>
    <row r="854" spans="2:442" s="38" customFormat="1" ht="86.1" customHeight="1" x14ac:dyDescent="0.3">
      <c r="B854" s="285"/>
      <c r="C854" s="285"/>
      <c r="D854" s="285"/>
      <c r="E854" s="386"/>
      <c r="F854" s="386"/>
      <c r="G854" s="386"/>
      <c r="H854" s="285"/>
      <c r="I854" s="285"/>
      <c r="J854" s="20" t="s">
        <v>163</v>
      </c>
      <c r="K854" s="27" t="s">
        <v>164</v>
      </c>
      <c r="L854" s="27" t="s">
        <v>106</v>
      </c>
      <c r="M854" s="27">
        <v>2</v>
      </c>
      <c r="N854" s="339"/>
      <c r="O854" s="285"/>
      <c r="P854" s="285"/>
      <c r="Q854" s="285"/>
      <c r="R854" s="288"/>
      <c r="S854" s="288"/>
      <c r="T854" s="403"/>
      <c r="U854" s="403"/>
      <c r="V854" s="381"/>
      <c r="W854" s="381"/>
      <c r="X854" s="381"/>
      <c r="Y854" s="381"/>
      <c r="Z854" s="381"/>
      <c r="AA854" s="381"/>
      <c r="AB854" s="381"/>
      <c r="AC854" s="339"/>
      <c r="AD854" s="377"/>
      <c r="AE854" s="377"/>
      <c r="AF854" s="285"/>
      <c r="AG854" s="339"/>
      <c r="AH854" s="339"/>
      <c r="AI854" s="339"/>
      <c r="AJ854" s="285"/>
    </row>
    <row r="855" spans="2:442" s="38" customFormat="1" ht="51.6" customHeight="1" x14ac:dyDescent="0.3">
      <c r="B855" s="286"/>
      <c r="C855" s="286"/>
      <c r="D855" s="286"/>
      <c r="E855" s="387"/>
      <c r="F855" s="387"/>
      <c r="G855" s="387"/>
      <c r="H855" s="286"/>
      <c r="I855" s="286"/>
      <c r="J855" s="20" t="s">
        <v>179</v>
      </c>
      <c r="K855" s="27" t="s">
        <v>180</v>
      </c>
      <c r="L855" s="27" t="s">
        <v>106</v>
      </c>
      <c r="M855" s="69">
        <v>38</v>
      </c>
      <c r="N855" s="340"/>
      <c r="O855" s="286"/>
      <c r="P855" s="286"/>
      <c r="Q855" s="286"/>
      <c r="R855" s="289"/>
      <c r="S855" s="289"/>
      <c r="T855" s="360"/>
      <c r="U855" s="360"/>
      <c r="V855" s="382"/>
      <c r="W855" s="382"/>
      <c r="X855" s="382"/>
      <c r="Y855" s="382"/>
      <c r="Z855" s="382"/>
      <c r="AA855" s="382"/>
      <c r="AB855" s="382"/>
      <c r="AC855" s="340"/>
      <c r="AD855" s="378"/>
      <c r="AE855" s="378"/>
      <c r="AF855" s="286"/>
      <c r="AG855" s="340"/>
      <c r="AH855" s="340"/>
      <c r="AI855" s="340"/>
      <c r="AJ855" s="286"/>
    </row>
    <row r="856" spans="2:442" s="38" customFormat="1" ht="105.6" customHeight="1" x14ac:dyDescent="0.3">
      <c r="B856" s="284" t="s">
        <v>1251</v>
      </c>
      <c r="C856" s="284" t="s">
        <v>470</v>
      </c>
      <c r="D856" s="284" t="s">
        <v>158</v>
      </c>
      <c r="E856" s="385" t="s">
        <v>68</v>
      </c>
      <c r="F856" s="388" t="s">
        <v>186</v>
      </c>
      <c r="G856" s="385" t="s">
        <v>202</v>
      </c>
      <c r="H856" s="441" t="s">
        <v>71</v>
      </c>
      <c r="I856" s="441" t="s">
        <v>80</v>
      </c>
      <c r="J856" s="20" t="s">
        <v>263</v>
      </c>
      <c r="K856" s="27" t="s">
        <v>159</v>
      </c>
      <c r="L856" s="65" t="s">
        <v>116</v>
      </c>
      <c r="M856" s="65">
        <v>40</v>
      </c>
      <c r="N856" s="398" t="s">
        <v>160</v>
      </c>
      <c r="O856" s="284" t="s">
        <v>399</v>
      </c>
      <c r="P856" s="284" t="s">
        <v>76</v>
      </c>
      <c r="Q856" s="284" t="s">
        <v>77</v>
      </c>
      <c r="R856" s="287" t="s">
        <v>78</v>
      </c>
      <c r="S856" s="287" t="s">
        <v>161</v>
      </c>
      <c r="T856" s="402">
        <f>V856+Y856</f>
        <v>127500</v>
      </c>
      <c r="U856" s="402" t="s">
        <v>80</v>
      </c>
      <c r="V856" s="379">
        <v>108375</v>
      </c>
      <c r="W856" s="379" t="s">
        <v>80</v>
      </c>
      <c r="X856" s="379" t="s">
        <v>80</v>
      </c>
      <c r="Y856" s="379">
        <v>19125</v>
      </c>
      <c r="Z856" s="379" t="s">
        <v>135</v>
      </c>
      <c r="AA856" s="379" t="s">
        <v>80</v>
      </c>
      <c r="AB856" s="379">
        <v>22500</v>
      </c>
      <c r="AC856" s="338" t="s">
        <v>204</v>
      </c>
      <c r="AD856" s="370" t="s">
        <v>80</v>
      </c>
      <c r="AE856" s="370">
        <f>V856+Y856</f>
        <v>127500</v>
      </c>
      <c r="AF856" s="338" t="s">
        <v>80</v>
      </c>
      <c r="AG856" s="338" t="s">
        <v>34</v>
      </c>
      <c r="AH856" s="398" t="s">
        <v>303</v>
      </c>
      <c r="AI856" s="338" t="s">
        <v>306</v>
      </c>
      <c r="AJ856" s="338"/>
    </row>
    <row r="857" spans="2:442" s="38" customFormat="1" ht="86.1" customHeight="1" x14ac:dyDescent="0.3">
      <c r="B857" s="285"/>
      <c r="C857" s="285"/>
      <c r="D857" s="285"/>
      <c r="E857" s="386"/>
      <c r="F857" s="386"/>
      <c r="G857" s="386"/>
      <c r="H857" s="285"/>
      <c r="I857" s="285"/>
      <c r="J857" s="20" t="s">
        <v>163</v>
      </c>
      <c r="K857" s="27" t="s">
        <v>164</v>
      </c>
      <c r="L857" s="27" t="s">
        <v>106</v>
      </c>
      <c r="M857" s="27">
        <v>2</v>
      </c>
      <c r="N857" s="339"/>
      <c r="O857" s="285"/>
      <c r="P857" s="285"/>
      <c r="Q857" s="285"/>
      <c r="R857" s="288"/>
      <c r="S857" s="288"/>
      <c r="T857" s="403"/>
      <c r="U857" s="403"/>
      <c r="V857" s="381"/>
      <c r="W857" s="381"/>
      <c r="X857" s="381"/>
      <c r="Y857" s="381"/>
      <c r="Z857" s="381"/>
      <c r="AA857" s="381"/>
      <c r="AB857" s="381"/>
      <c r="AC857" s="339"/>
      <c r="AD857" s="377"/>
      <c r="AE857" s="377"/>
      <c r="AF857" s="285"/>
      <c r="AG857" s="339"/>
      <c r="AH857" s="339"/>
      <c r="AI857" s="339"/>
      <c r="AJ857" s="285"/>
    </row>
    <row r="858" spans="2:442" s="38" customFormat="1" ht="51.6" customHeight="1" x14ac:dyDescent="0.3">
      <c r="B858" s="286"/>
      <c r="C858" s="286"/>
      <c r="D858" s="286"/>
      <c r="E858" s="387"/>
      <c r="F858" s="387"/>
      <c r="G858" s="387"/>
      <c r="H858" s="286"/>
      <c r="I858" s="286"/>
      <c r="J858" s="20" t="s">
        <v>179</v>
      </c>
      <c r="K858" s="27" t="s">
        <v>180</v>
      </c>
      <c r="L858" s="27" t="s">
        <v>106</v>
      </c>
      <c r="M858" s="69">
        <v>10</v>
      </c>
      <c r="N858" s="340"/>
      <c r="O858" s="286"/>
      <c r="P858" s="286"/>
      <c r="Q858" s="286"/>
      <c r="R858" s="289"/>
      <c r="S858" s="289"/>
      <c r="T858" s="360"/>
      <c r="U858" s="360"/>
      <c r="V858" s="382"/>
      <c r="W858" s="382"/>
      <c r="X858" s="382"/>
      <c r="Y858" s="382"/>
      <c r="Z858" s="382"/>
      <c r="AA858" s="382"/>
      <c r="AB858" s="382"/>
      <c r="AC858" s="340"/>
      <c r="AD858" s="378"/>
      <c r="AE858" s="378"/>
      <c r="AF858" s="286"/>
      <c r="AG858" s="340"/>
      <c r="AH858" s="340"/>
      <c r="AI858" s="340"/>
      <c r="AJ858" s="286"/>
    </row>
    <row r="859" spans="2:442" s="38" customFormat="1" ht="105.6" customHeight="1" x14ac:dyDescent="0.3">
      <c r="B859" s="223" t="s">
        <v>1076</v>
      </c>
      <c r="C859" s="223" t="s">
        <v>467</v>
      </c>
      <c r="D859" s="223" t="s">
        <v>158</v>
      </c>
      <c r="E859" s="247" t="s">
        <v>68</v>
      </c>
      <c r="F859" s="278" t="s">
        <v>186</v>
      </c>
      <c r="G859" s="247" t="s">
        <v>202</v>
      </c>
      <c r="H859" s="279" t="s">
        <v>71</v>
      </c>
      <c r="I859" s="279" t="s">
        <v>80</v>
      </c>
      <c r="J859" s="11" t="s">
        <v>263</v>
      </c>
      <c r="K859" s="7" t="s">
        <v>159</v>
      </c>
      <c r="L859" s="14" t="s">
        <v>116</v>
      </c>
      <c r="M859" s="14">
        <v>40</v>
      </c>
      <c r="N859" s="280" t="s">
        <v>160</v>
      </c>
      <c r="O859" s="223" t="s">
        <v>399</v>
      </c>
      <c r="P859" s="223" t="s">
        <v>76</v>
      </c>
      <c r="Q859" s="223" t="s">
        <v>77</v>
      </c>
      <c r="R859" s="250" t="s">
        <v>78</v>
      </c>
      <c r="S859" s="250" t="s">
        <v>161</v>
      </c>
      <c r="T859" s="253">
        <f>V859+Y859</f>
        <v>114515.79999999999</v>
      </c>
      <c r="U859" s="253" t="s">
        <v>80</v>
      </c>
      <c r="V859" s="256">
        <v>97338.43</v>
      </c>
      <c r="W859" s="256" t="s">
        <v>80</v>
      </c>
      <c r="X859" s="256" t="s">
        <v>80</v>
      </c>
      <c r="Y859" s="256">
        <v>17177.37</v>
      </c>
      <c r="Z859" s="256" t="s">
        <v>135</v>
      </c>
      <c r="AA859" s="256" t="s">
        <v>80</v>
      </c>
      <c r="AB859" s="256">
        <v>20209.849999999999</v>
      </c>
      <c r="AC859" s="229" t="s">
        <v>204</v>
      </c>
      <c r="AD859" s="259" t="s">
        <v>80</v>
      </c>
      <c r="AE859" s="259">
        <f>V859+Y859</f>
        <v>114515.79999999999</v>
      </c>
      <c r="AF859" s="229" t="s">
        <v>80</v>
      </c>
      <c r="AG859" s="229" t="s">
        <v>34</v>
      </c>
      <c r="AH859" s="229" t="s">
        <v>222</v>
      </c>
      <c r="AI859" s="229" t="s">
        <v>288</v>
      </c>
      <c r="AJ859" s="229"/>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c r="JT859" s="1"/>
      <c r="JU859" s="1"/>
      <c r="JV859" s="1"/>
      <c r="JW859" s="1"/>
      <c r="JX859" s="1"/>
      <c r="JY859" s="1"/>
      <c r="JZ859" s="1"/>
      <c r="KA859" s="1"/>
      <c r="KB859" s="1"/>
      <c r="KC859" s="1"/>
      <c r="KD859" s="1"/>
      <c r="KE859" s="1"/>
      <c r="KF859" s="1"/>
      <c r="KG859" s="1"/>
      <c r="KH859" s="1"/>
      <c r="KI859" s="1"/>
      <c r="KJ859" s="1"/>
      <c r="KK859" s="1"/>
      <c r="KL859" s="1"/>
      <c r="KM859" s="1"/>
      <c r="KN859" s="1"/>
      <c r="KO859" s="1"/>
      <c r="KP859" s="1"/>
      <c r="KQ859" s="1"/>
      <c r="KR859" s="1"/>
      <c r="KS859" s="1"/>
      <c r="KT859" s="1"/>
      <c r="KU859" s="1"/>
      <c r="KV859" s="1"/>
      <c r="KW859" s="1"/>
      <c r="KX859" s="1"/>
      <c r="KY859" s="1"/>
      <c r="KZ859" s="1"/>
      <c r="LA859" s="1"/>
      <c r="LB859" s="1"/>
      <c r="LC859" s="1"/>
      <c r="LD859" s="1"/>
      <c r="LE859" s="1"/>
      <c r="LF859" s="1"/>
      <c r="LG859" s="1"/>
      <c r="LH859" s="1"/>
      <c r="LI859" s="1"/>
      <c r="LJ859" s="1"/>
      <c r="LK859" s="1"/>
      <c r="LL859" s="1"/>
      <c r="LM859" s="1"/>
      <c r="LN859" s="1"/>
      <c r="LO859" s="1"/>
      <c r="LP859" s="1"/>
      <c r="LQ859" s="1"/>
      <c r="LR859" s="1"/>
      <c r="LS859" s="1"/>
      <c r="LT859" s="1"/>
      <c r="LU859" s="1"/>
      <c r="LV859" s="1"/>
      <c r="LW859" s="1"/>
      <c r="LX859" s="1"/>
      <c r="LY859" s="1"/>
      <c r="LZ859" s="1"/>
      <c r="MA859" s="1"/>
      <c r="MB859" s="1"/>
      <c r="MC859" s="1"/>
      <c r="MD859" s="1"/>
      <c r="ME859" s="1"/>
      <c r="MF859" s="1"/>
      <c r="MG859" s="1"/>
      <c r="MH859" s="1"/>
      <c r="MI859" s="1"/>
      <c r="MJ859" s="1"/>
      <c r="MK859" s="1"/>
      <c r="ML859" s="1"/>
      <c r="MM859" s="1"/>
      <c r="MN859" s="1"/>
      <c r="MO859" s="1"/>
      <c r="MP859" s="1"/>
      <c r="MQ859" s="1"/>
      <c r="MR859" s="1"/>
      <c r="MS859" s="1"/>
      <c r="MT859" s="1"/>
      <c r="MU859" s="1"/>
      <c r="MV859" s="1"/>
      <c r="MW859" s="1"/>
      <c r="MX859" s="1"/>
      <c r="MY859" s="1"/>
      <c r="MZ859" s="1"/>
      <c r="NA859" s="1"/>
      <c r="NB859" s="1"/>
      <c r="NC859" s="1"/>
      <c r="ND859" s="1"/>
      <c r="NE859" s="1"/>
      <c r="NF859" s="1"/>
      <c r="NG859" s="1"/>
      <c r="NH859" s="1"/>
      <c r="NI859" s="1"/>
      <c r="NJ859" s="1"/>
      <c r="NK859" s="1"/>
      <c r="NL859" s="1"/>
      <c r="NM859" s="1"/>
      <c r="NN859" s="1"/>
      <c r="NO859" s="1"/>
      <c r="NP859" s="1"/>
      <c r="NQ859" s="1"/>
      <c r="NR859" s="1"/>
      <c r="NS859" s="1"/>
      <c r="NT859" s="1"/>
      <c r="NU859" s="1"/>
      <c r="NV859" s="1"/>
      <c r="NW859" s="1"/>
      <c r="NX859" s="1"/>
      <c r="NY859" s="1"/>
      <c r="NZ859" s="1"/>
      <c r="OA859" s="1"/>
      <c r="OB859" s="1"/>
      <c r="OC859" s="1"/>
      <c r="OD859" s="1"/>
      <c r="OE859" s="1"/>
      <c r="OF859" s="1"/>
      <c r="OG859" s="1"/>
      <c r="OH859" s="1"/>
      <c r="OI859" s="1"/>
      <c r="OJ859" s="1"/>
      <c r="OK859" s="1"/>
      <c r="OL859" s="1"/>
      <c r="OM859" s="1"/>
      <c r="ON859" s="1"/>
      <c r="OO859" s="1"/>
      <c r="OP859" s="1"/>
      <c r="OQ859" s="1"/>
      <c r="OR859" s="1"/>
      <c r="OS859" s="1"/>
      <c r="OT859" s="1"/>
      <c r="OU859" s="1"/>
      <c r="OV859" s="1"/>
      <c r="OW859" s="1"/>
      <c r="OX859" s="1"/>
      <c r="OY859" s="1"/>
      <c r="OZ859" s="1"/>
      <c r="PA859" s="1"/>
      <c r="PB859" s="1"/>
      <c r="PC859" s="1"/>
      <c r="PD859" s="1"/>
      <c r="PE859" s="1"/>
      <c r="PF859" s="1"/>
      <c r="PG859" s="1"/>
      <c r="PH859" s="1"/>
      <c r="PI859" s="1"/>
      <c r="PJ859" s="1"/>
      <c r="PK859" s="1"/>
      <c r="PL859" s="1"/>
      <c r="PM859" s="1"/>
      <c r="PN859" s="1"/>
      <c r="PO859" s="1"/>
      <c r="PP859" s="1"/>
      <c r="PQ859" s="1"/>
      <c r="PR859" s="1"/>
      <c r="PS859" s="1"/>
      <c r="PT859" s="1"/>
      <c r="PU859" s="1"/>
      <c r="PV859" s="1"/>
      <c r="PW859" s="1"/>
      <c r="PX859" s="1"/>
      <c r="PY859" s="1"/>
      <c r="PZ859" s="1"/>
    </row>
    <row r="860" spans="2:442" s="38" customFormat="1" ht="86.1" customHeight="1" x14ac:dyDescent="0.3">
      <c r="B860" s="224"/>
      <c r="C860" s="224"/>
      <c r="D860" s="224"/>
      <c r="E860" s="248"/>
      <c r="F860" s="248"/>
      <c r="G860" s="248"/>
      <c r="H860" s="224"/>
      <c r="I860" s="224"/>
      <c r="J860" s="11" t="s">
        <v>163</v>
      </c>
      <c r="K860" s="7" t="s">
        <v>164</v>
      </c>
      <c r="L860" s="7" t="s">
        <v>106</v>
      </c>
      <c r="M860" s="7">
        <v>1</v>
      </c>
      <c r="N860" s="230"/>
      <c r="O860" s="224"/>
      <c r="P860" s="224"/>
      <c r="Q860" s="224"/>
      <c r="R860" s="251"/>
      <c r="S860" s="251"/>
      <c r="T860" s="254"/>
      <c r="U860" s="254"/>
      <c r="V860" s="257"/>
      <c r="W860" s="257"/>
      <c r="X860" s="257"/>
      <c r="Y860" s="257"/>
      <c r="Z860" s="257"/>
      <c r="AA860" s="257"/>
      <c r="AB860" s="257"/>
      <c r="AC860" s="230"/>
      <c r="AD860" s="260"/>
      <c r="AE860" s="260"/>
      <c r="AF860" s="224"/>
      <c r="AG860" s="230"/>
      <c r="AH860" s="230"/>
      <c r="AI860" s="230"/>
      <c r="AJ860" s="224"/>
      <c r="AK860" s="1"/>
      <c r="AL860" s="1"/>
    </row>
    <row r="861" spans="2:442" s="38" customFormat="1" ht="90" customHeight="1" x14ac:dyDescent="0.3">
      <c r="B861" s="225"/>
      <c r="C861" s="225"/>
      <c r="D861" s="225"/>
      <c r="E861" s="249"/>
      <c r="F861" s="249"/>
      <c r="G861" s="249"/>
      <c r="H861" s="225"/>
      <c r="I861" s="225"/>
      <c r="J861" s="11" t="s">
        <v>179</v>
      </c>
      <c r="K861" s="7" t="s">
        <v>180</v>
      </c>
      <c r="L861" s="7" t="s">
        <v>106</v>
      </c>
      <c r="M861" s="71">
        <v>58</v>
      </c>
      <c r="N861" s="231"/>
      <c r="O861" s="225"/>
      <c r="P861" s="225"/>
      <c r="Q861" s="225"/>
      <c r="R861" s="252"/>
      <c r="S861" s="252"/>
      <c r="T861" s="255"/>
      <c r="U861" s="255"/>
      <c r="V861" s="258"/>
      <c r="W861" s="258"/>
      <c r="X861" s="258"/>
      <c r="Y861" s="258"/>
      <c r="Z861" s="258"/>
      <c r="AA861" s="258"/>
      <c r="AB861" s="258"/>
      <c r="AC861" s="231"/>
      <c r="AD861" s="261"/>
      <c r="AE861" s="261"/>
      <c r="AF861" s="225"/>
      <c r="AG861" s="231"/>
      <c r="AH861" s="231"/>
      <c r="AI861" s="231"/>
      <c r="AJ861" s="225"/>
    </row>
    <row r="862" spans="2:442" ht="52.2" customHeight="1" x14ac:dyDescent="0.3">
      <c r="B862" s="272" t="s">
        <v>1230</v>
      </c>
      <c r="C862" s="272" t="s">
        <v>475</v>
      </c>
      <c r="D862" s="272" t="s">
        <v>67</v>
      </c>
      <c r="E862" s="269" t="s">
        <v>68</v>
      </c>
      <c r="F862" s="269" t="s">
        <v>184</v>
      </c>
      <c r="G862" s="269" t="s">
        <v>70</v>
      </c>
      <c r="H862" s="272" t="s">
        <v>71</v>
      </c>
      <c r="I862" s="272" t="s">
        <v>80</v>
      </c>
      <c r="J862" s="11" t="s">
        <v>165</v>
      </c>
      <c r="K862" s="7" t="s">
        <v>166</v>
      </c>
      <c r="L862" s="7" t="s">
        <v>167</v>
      </c>
      <c r="M862" s="7">
        <v>4</v>
      </c>
      <c r="N862" s="273" t="s">
        <v>160</v>
      </c>
      <c r="O862" s="272" t="s">
        <v>399</v>
      </c>
      <c r="P862" s="272" t="s">
        <v>76</v>
      </c>
      <c r="Q862" s="272" t="s">
        <v>77</v>
      </c>
      <c r="R862" s="297" t="s">
        <v>78</v>
      </c>
      <c r="S862" s="297" t="s">
        <v>161</v>
      </c>
      <c r="T862" s="283">
        <f>V862+Y862</f>
        <v>299710</v>
      </c>
      <c r="U862" s="283" t="s">
        <v>80</v>
      </c>
      <c r="V862" s="281">
        <v>254753.5</v>
      </c>
      <c r="W862" s="281" t="s">
        <v>80</v>
      </c>
      <c r="X862" s="281" t="s">
        <v>80</v>
      </c>
      <c r="Y862" s="281">
        <v>44956.5</v>
      </c>
      <c r="Z862" s="281" t="s">
        <v>80</v>
      </c>
      <c r="AA862" s="281" t="s">
        <v>80</v>
      </c>
      <c r="AB862" s="281">
        <v>52890</v>
      </c>
      <c r="AC862" s="273" t="s">
        <v>81</v>
      </c>
      <c r="AD862" s="296" t="s">
        <v>80</v>
      </c>
      <c r="AE862" s="296">
        <f>V862+Y862</f>
        <v>299710</v>
      </c>
      <c r="AF862" s="273" t="s">
        <v>80</v>
      </c>
      <c r="AG862" s="273" t="s">
        <v>34</v>
      </c>
      <c r="AH862" s="273" t="s">
        <v>231</v>
      </c>
      <c r="AI862" s="273" t="s">
        <v>463</v>
      </c>
      <c r="AJ862" s="273"/>
    </row>
    <row r="863" spans="2:442" ht="55.2" x14ac:dyDescent="0.3">
      <c r="B863" s="272"/>
      <c r="C863" s="272"/>
      <c r="D863" s="272"/>
      <c r="E863" s="269"/>
      <c r="F863" s="269"/>
      <c r="G863" s="269"/>
      <c r="H863" s="272"/>
      <c r="I863" s="272"/>
      <c r="J863" s="11" t="s">
        <v>168</v>
      </c>
      <c r="K863" s="7" t="s">
        <v>169</v>
      </c>
      <c r="L863" s="7" t="s">
        <v>106</v>
      </c>
      <c r="M863" s="7">
        <v>2</v>
      </c>
      <c r="N863" s="273"/>
      <c r="O863" s="272"/>
      <c r="P863" s="272"/>
      <c r="Q863" s="272"/>
      <c r="R863" s="297"/>
      <c r="S863" s="297"/>
      <c r="T863" s="283"/>
      <c r="U863" s="283"/>
      <c r="V863" s="281"/>
      <c r="W863" s="281"/>
      <c r="X863" s="281"/>
      <c r="Y863" s="281"/>
      <c r="Z863" s="281"/>
      <c r="AA863" s="281"/>
      <c r="AB863" s="281"/>
      <c r="AC863" s="273"/>
      <c r="AD863" s="296"/>
      <c r="AE863" s="296"/>
      <c r="AF863" s="272"/>
      <c r="AG863" s="273"/>
      <c r="AH863" s="273"/>
      <c r="AI863" s="273"/>
      <c r="AJ863" s="272"/>
    </row>
    <row r="864" spans="2:442" ht="41.4" x14ac:dyDescent="0.3">
      <c r="B864" s="272"/>
      <c r="C864" s="272"/>
      <c r="D864" s="272"/>
      <c r="E864" s="269"/>
      <c r="F864" s="269"/>
      <c r="G864" s="269"/>
      <c r="H864" s="272"/>
      <c r="I864" s="272"/>
      <c r="J864" s="11" t="s">
        <v>264</v>
      </c>
      <c r="K864" s="7" t="s">
        <v>170</v>
      </c>
      <c r="L864" s="7" t="s">
        <v>171</v>
      </c>
      <c r="M864" s="7">
        <v>2</v>
      </c>
      <c r="N864" s="273"/>
      <c r="O864" s="272"/>
      <c r="P864" s="272"/>
      <c r="Q864" s="272"/>
      <c r="R864" s="297"/>
      <c r="S864" s="297"/>
      <c r="T864" s="283"/>
      <c r="U864" s="283"/>
      <c r="V864" s="281"/>
      <c r="W864" s="281"/>
      <c r="X864" s="281"/>
      <c r="Y864" s="281"/>
      <c r="Z864" s="281"/>
      <c r="AA864" s="281"/>
      <c r="AB864" s="281"/>
      <c r="AC864" s="273"/>
      <c r="AD864" s="296"/>
      <c r="AE864" s="296"/>
      <c r="AF864" s="272"/>
      <c r="AG864" s="273"/>
      <c r="AH864" s="273"/>
      <c r="AI864" s="273"/>
      <c r="AJ864" s="272"/>
    </row>
    <row r="865" spans="2:36" ht="27.6" x14ac:dyDescent="0.3">
      <c r="B865" s="272"/>
      <c r="C865" s="272"/>
      <c r="D865" s="272"/>
      <c r="E865" s="269"/>
      <c r="F865" s="269"/>
      <c r="G865" s="269"/>
      <c r="H865" s="272"/>
      <c r="I865" s="272"/>
      <c r="J865" s="11" t="s">
        <v>172</v>
      </c>
      <c r="K865" s="7" t="s">
        <v>173</v>
      </c>
      <c r="L865" s="7" t="s">
        <v>171</v>
      </c>
      <c r="M865" s="71">
        <v>2</v>
      </c>
      <c r="N865" s="273"/>
      <c r="O865" s="272"/>
      <c r="P865" s="272"/>
      <c r="Q865" s="272"/>
      <c r="R865" s="297"/>
      <c r="S865" s="297"/>
      <c r="T865" s="283"/>
      <c r="U865" s="283"/>
      <c r="V865" s="281"/>
      <c r="W865" s="281"/>
      <c r="X865" s="281"/>
      <c r="Y865" s="281"/>
      <c r="Z865" s="281"/>
      <c r="AA865" s="281"/>
      <c r="AB865" s="281"/>
      <c r="AC865" s="273"/>
      <c r="AD865" s="296"/>
      <c r="AE865" s="296"/>
      <c r="AF865" s="272"/>
      <c r="AG865" s="273"/>
      <c r="AH865" s="273"/>
      <c r="AI865" s="273"/>
      <c r="AJ865" s="272"/>
    </row>
    <row r="866" spans="2:36" s="38" customFormat="1" ht="105.6" customHeight="1" x14ac:dyDescent="0.3">
      <c r="B866" s="223" t="s">
        <v>1231</v>
      </c>
      <c r="C866" s="223" t="s">
        <v>469</v>
      </c>
      <c r="D866" s="223" t="s">
        <v>158</v>
      </c>
      <c r="E866" s="247" t="s">
        <v>68</v>
      </c>
      <c r="F866" s="278" t="s">
        <v>186</v>
      </c>
      <c r="G866" s="247" t="s">
        <v>202</v>
      </c>
      <c r="H866" s="279" t="s">
        <v>71</v>
      </c>
      <c r="I866" s="279" t="s">
        <v>80</v>
      </c>
      <c r="J866" s="11" t="s">
        <v>263</v>
      </c>
      <c r="K866" s="7" t="s">
        <v>159</v>
      </c>
      <c r="L866" s="14" t="s">
        <v>116</v>
      </c>
      <c r="M866" s="14">
        <v>40</v>
      </c>
      <c r="N866" s="280" t="s">
        <v>160</v>
      </c>
      <c r="O866" s="223" t="s">
        <v>399</v>
      </c>
      <c r="P866" s="223" t="s">
        <v>76</v>
      </c>
      <c r="Q866" s="223" t="s">
        <v>77</v>
      </c>
      <c r="R866" s="250" t="s">
        <v>78</v>
      </c>
      <c r="S866" s="250" t="s">
        <v>161</v>
      </c>
      <c r="T866" s="253">
        <f>V866+Y866</f>
        <v>80792.5</v>
      </c>
      <c r="U866" s="253" t="s">
        <v>80</v>
      </c>
      <c r="V866" s="256">
        <v>68673.63</v>
      </c>
      <c r="W866" s="256" t="s">
        <v>80</v>
      </c>
      <c r="X866" s="256" t="s">
        <v>80</v>
      </c>
      <c r="Y866" s="256">
        <v>12118.87</v>
      </c>
      <c r="Z866" s="256" t="s">
        <v>135</v>
      </c>
      <c r="AA866" s="256" t="s">
        <v>80</v>
      </c>
      <c r="AB866" s="256">
        <v>14257.5</v>
      </c>
      <c r="AC866" s="229" t="s">
        <v>204</v>
      </c>
      <c r="AD866" s="259" t="s">
        <v>80</v>
      </c>
      <c r="AE866" s="259">
        <f>V866+Y866</f>
        <v>80792.5</v>
      </c>
      <c r="AF866" s="229" t="s">
        <v>80</v>
      </c>
      <c r="AG866" s="229" t="s">
        <v>34</v>
      </c>
      <c r="AH866" s="280" t="s">
        <v>231</v>
      </c>
      <c r="AI866" s="229" t="s">
        <v>216</v>
      </c>
      <c r="AJ866" s="229"/>
    </row>
    <row r="867" spans="2:36" s="38" customFormat="1" ht="86.1" customHeight="1" x14ac:dyDescent="0.3">
      <c r="B867" s="224"/>
      <c r="C867" s="224"/>
      <c r="D867" s="224"/>
      <c r="E867" s="248"/>
      <c r="F867" s="248"/>
      <c r="G867" s="248"/>
      <c r="H867" s="224"/>
      <c r="I867" s="224"/>
      <c r="J867" s="11" t="s">
        <v>163</v>
      </c>
      <c r="K867" s="7" t="s">
        <v>164</v>
      </c>
      <c r="L867" s="7" t="s">
        <v>106</v>
      </c>
      <c r="M867" s="7">
        <v>2</v>
      </c>
      <c r="N867" s="230"/>
      <c r="O867" s="224"/>
      <c r="P867" s="224"/>
      <c r="Q867" s="224"/>
      <c r="R867" s="251"/>
      <c r="S867" s="251"/>
      <c r="T867" s="254"/>
      <c r="U867" s="254"/>
      <c r="V867" s="257"/>
      <c r="W867" s="257"/>
      <c r="X867" s="257"/>
      <c r="Y867" s="257"/>
      <c r="Z867" s="257"/>
      <c r="AA867" s="257"/>
      <c r="AB867" s="257"/>
      <c r="AC867" s="230"/>
      <c r="AD867" s="260"/>
      <c r="AE867" s="260"/>
      <c r="AF867" s="224"/>
      <c r="AG867" s="230"/>
      <c r="AH867" s="230"/>
      <c r="AI867" s="230"/>
      <c r="AJ867" s="224"/>
    </row>
    <row r="868" spans="2:36" s="38" customFormat="1" ht="51.6" customHeight="1" x14ac:dyDescent="0.3">
      <c r="B868" s="225"/>
      <c r="C868" s="225"/>
      <c r="D868" s="225"/>
      <c r="E868" s="249"/>
      <c r="F868" s="249"/>
      <c r="G868" s="249"/>
      <c r="H868" s="225"/>
      <c r="I868" s="225"/>
      <c r="J868" s="11" t="s">
        <v>179</v>
      </c>
      <c r="K868" s="7" t="s">
        <v>180</v>
      </c>
      <c r="L868" s="7" t="s">
        <v>106</v>
      </c>
      <c r="M868" s="71">
        <v>38</v>
      </c>
      <c r="N868" s="231"/>
      <c r="O868" s="225"/>
      <c r="P868" s="225"/>
      <c r="Q868" s="225"/>
      <c r="R868" s="252"/>
      <c r="S868" s="252"/>
      <c r="T868" s="255"/>
      <c r="U868" s="255"/>
      <c r="V868" s="258"/>
      <c r="W868" s="258"/>
      <c r="X868" s="258"/>
      <c r="Y868" s="258"/>
      <c r="Z868" s="258"/>
      <c r="AA868" s="258"/>
      <c r="AB868" s="258"/>
      <c r="AC868" s="231"/>
      <c r="AD868" s="261"/>
      <c r="AE868" s="261"/>
      <c r="AF868" s="225"/>
      <c r="AG868" s="231"/>
      <c r="AH868" s="231"/>
      <c r="AI868" s="231"/>
      <c r="AJ868" s="225"/>
    </row>
    <row r="869" spans="2:36" s="38" customFormat="1" ht="105.6" customHeight="1" x14ac:dyDescent="0.3">
      <c r="B869" s="223" t="s">
        <v>1232</v>
      </c>
      <c r="C869" s="223" t="s">
        <v>470</v>
      </c>
      <c r="D869" s="223" t="s">
        <v>158</v>
      </c>
      <c r="E869" s="247" t="s">
        <v>68</v>
      </c>
      <c r="F869" s="278" t="s">
        <v>186</v>
      </c>
      <c r="G869" s="247" t="s">
        <v>202</v>
      </c>
      <c r="H869" s="279" t="s">
        <v>71</v>
      </c>
      <c r="I869" s="279" t="s">
        <v>80</v>
      </c>
      <c r="J869" s="11" t="s">
        <v>263</v>
      </c>
      <c r="K869" s="7" t="s">
        <v>159</v>
      </c>
      <c r="L869" s="14" t="s">
        <v>116</v>
      </c>
      <c r="M869" s="14">
        <v>40</v>
      </c>
      <c r="N869" s="280" t="s">
        <v>160</v>
      </c>
      <c r="O869" s="223" t="s">
        <v>399</v>
      </c>
      <c r="P869" s="223" t="s">
        <v>76</v>
      </c>
      <c r="Q869" s="223" t="s">
        <v>77</v>
      </c>
      <c r="R869" s="250" t="s">
        <v>78</v>
      </c>
      <c r="S869" s="250" t="s">
        <v>161</v>
      </c>
      <c r="T869" s="253">
        <f>V869+Y869</f>
        <v>127500</v>
      </c>
      <c r="U869" s="253" t="s">
        <v>80</v>
      </c>
      <c r="V869" s="256">
        <v>108375</v>
      </c>
      <c r="W869" s="256" t="s">
        <v>80</v>
      </c>
      <c r="X869" s="256" t="s">
        <v>80</v>
      </c>
      <c r="Y869" s="256">
        <v>19125</v>
      </c>
      <c r="Z869" s="256" t="s">
        <v>135</v>
      </c>
      <c r="AA869" s="256" t="s">
        <v>80</v>
      </c>
      <c r="AB869" s="256">
        <v>22500</v>
      </c>
      <c r="AC869" s="229" t="s">
        <v>204</v>
      </c>
      <c r="AD869" s="259" t="s">
        <v>80</v>
      </c>
      <c r="AE869" s="259">
        <f>V869+Y869</f>
        <v>127500</v>
      </c>
      <c r="AF869" s="229" t="s">
        <v>80</v>
      </c>
      <c r="AG869" s="229" t="s">
        <v>34</v>
      </c>
      <c r="AH869" s="280" t="s">
        <v>231</v>
      </c>
      <c r="AI869" s="229" t="s">
        <v>216</v>
      </c>
      <c r="AJ869" s="229"/>
    </row>
    <row r="870" spans="2:36" s="38" customFormat="1" ht="86.1" customHeight="1" x14ac:dyDescent="0.3">
      <c r="B870" s="224"/>
      <c r="C870" s="224"/>
      <c r="D870" s="224"/>
      <c r="E870" s="248"/>
      <c r="F870" s="248"/>
      <c r="G870" s="248"/>
      <c r="H870" s="224"/>
      <c r="I870" s="224"/>
      <c r="J870" s="11" t="s">
        <v>163</v>
      </c>
      <c r="K870" s="7" t="s">
        <v>164</v>
      </c>
      <c r="L870" s="7" t="s">
        <v>106</v>
      </c>
      <c r="M870" s="7">
        <v>2</v>
      </c>
      <c r="N870" s="230"/>
      <c r="O870" s="224"/>
      <c r="P870" s="224"/>
      <c r="Q870" s="224"/>
      <c r="R870" s="251"/>
      <c r="S870" s="251"/>
      <c r="T870" s="254"/>
      <c r="U870" s="254"/>
      <c r="V870" s="257"/>
      <c r="W870" s="257"/>
      <c r="X870" s="257"/>
      <c r="Y870" s="257"/>
      <c r="Z870" s="257"/>
      <c r="AA870" s="257"/>
      <c r="AB870" s="257"/>
      <c r="AC870" s="230"/>
      <c r="AD870" s="260"/>
      <c r="AE870" s="260"/>
      <c r="AF870" s="224"/>
      <c r="AG870" s="230"/>
      <c r="AH870" s="230"/>
      <c r="AI870" s="230"/>
      <c r="AJ870" s="224"/>
    </row>
    <row r="871" spans="2:36" s="38" customFormat="1" ht="51.6" customHeight="1" x14ac:dyDescent="0.3">
      <c r="B871" s="225"/>
      <c r="C871" s="225"/>
      <c r="D871" s="225"/>
      <c r="E871" s="249"/>
      <c r="F871" s="249"/>
      <c r="G871" s="249"/>
      <c r="H871" s="225"/>
      <c r="I871" s="225"/>
      <c r="J871" s="11" t="s">
        <v>179</v>
      </c>
      <c r="K871" s="7" t="s">
        <v>180</v>
      </c>
      <c r="L871" s="7" t="s">
        <v>106</v>
      </c>
      <c r="M871" s="71">
        <v>10</v>
      </c>
      <c r="N871" s="231"/>
      <c r="O871" s="225"/>
      <c r="P871" s="225"/>
      <c r="Q871" s="225"/>
      <c r="R871" s="252"/>
      <c r="S871" s="252"/>
      <c r="T871" s="255"/>
      <c r="U871" s="255"/>
      <c r="V871" s="258"/>
      <c r="W871" s="258"/>
      <c r="X871" s="258"/>
      <c r="Y871" s="258"/>
      <c r="Z871" s="258"/>
      <c r="AA871" s="258"/>
      <c r="AB871" s="258"/>
      <c r="AC871" s="231"/>
      <c r="AD871" s="261"/>
      <c r="AE871" s="261"/>
      <c r="AF871" s="225"/>
      <c r="AG871" s="231"/>
      <c r="AH871" s="231"/>
      <c r="AI871" s="231"/>
      <c r="AJ871" s="225"/>
    </row>
    <row r="872" spans="2:36" s="38" customFormat="1" ht="76.2" customHeight="1" x14ac:dyDescent="0.3">
      <c r="B872" s="223" t="s">
        <v>385</v>
      </c>
      <c r="C872" s="223" t="s">
        <v>386</v>
      </c>
      <c r="D872" s="223" t="s">
        <v>158</v>
      </c>
      <c r="E872" s="247" t="s">
        <v>68</v>
      </c>
      <c r="F872" s="278" t="s">
        <v>186</v>
      </c>
      <c r="G872" s="247" t="s">
        <v>202</v>
      </c>
      <c r="H872" s="279" t="s">
        <v>71</v>
      </c>
      <c r="I872" s="279" t="s">
        <v>80</v>
      </c>
      <c r="J872" s="389" t="s">
        <v>163</v>
      </c>
      <c r="K872" s="223" t="s">
        <v>164</v>
      </c>
      <c r="L872" s="223" t="s">
        <v>106</v>
      </c>
      <c r="M872" s="223">
        <v>6</v>
      </c>
      <c r="N872" s="280" t="s">
        <v>160</v>
      </c>
      <c r="O872" s="223" t="s">
        <v>387</v>
      </c>
      <c r="P872" s="223" t="s">
        <v>76</v>
      </c>
      <c r="Q872" s="223" t="s">
        <v>77</v>
      </c>
      <c r="R872" s="250" t="s">
        <v>78</v>
      </c>
      <c r="S872" s="250" t="s">
        <v>161</v>
      </c>
      <c r="T872" s="253">
        <f>V872+Y872</f>
        <v>510378</v>
      </c>
      <c r="U872" s="253" t="s">
        <v>80</v>
      </c>
      <c r="V872" s="256">
        <v>433821.3</v>
      </c>
      <c r="W872" s="256" t="s">
        <v>80</v>
      </c>
      <c r="X872" s="256" t="s">
        <v>80</v>
      </c>
      <c r="Y872" s="256">
        <v>76556.7</v>
      </c>
      <c r="Z872" s="256" t="s">
        <v>135</v>
      </c>
      <c r="AA872" s="256" t="s">
        <v>80</v>
      </c>
      <c r="AB872" s="256">
        <v>41382</v>
      </c>
      <c r="AC872" s="229" t="s">
        <v>204</v>
      </c>
      <c r="AD872" s="259" t="s">
        <v>80</v>
      </c>
      <c r="AE872" s="259">
        <f>V872+Y872</f>
        <v>510378</v>
      </c>
      <c r="AF872" s="229" t="s">
        <v>80</v>
      </c>
      <c r="AG872" s="229" t="s">
        <v>34</v>
      </c>
      <c r="AH872" s="280" t="s">
        <v>229</v>
      </c>
      <c r="AI872" s="229" t="s">
        <v>212</v>
      </c>
      <c r="AJ872" s="229"/>
    </row>
    <row r="873" spans="2:36" s="38" customFormat="1" ht="86.1" customHeight="1" x14ac:dyDescent="0.3">
      <c r="B873" s="224"/>
      <c r="C873" s="224"/>
      <c r="D873" s="224"/>
      <c r="E873" s="248"/>
      <c r="F873" s="248"/>
      <c r="G873" s="248"/>
      <c r="H873" s="224"/>
      <c r="I873" s="224"/>
      <c r="J873" s="390"/>
      <c r="K873" s="225"/>
      <c r="L873" s="225"/>
      <c r="M873" s="225"/>
      <c r="N873" s="230"/>
      <c r="O873" s="224"/>
      <c r="P873" s="224"/>
      <c r="Q873" s="224"/>
      <c r="R873" s="251"/>
      <c r="S873" s="251"/>
      <c r="T873" s="254"/>
      <c r="U873" s="254"/>
      <c r="V873" s="257"/>
      <c r="W873" s="257"/>
      <c r="X873" s="257"/>
      <c r="Y873" s="257"/>
      <c r="Z873" s="257"/>
      <c r="AA873" s="257"/>
      <c r="AB873" s="257"/>
      <c r="AC873" s="230"/>
      <c r="AD873" s="260"/>
      <c r="AE873" s="260"/>
      <c r="AF873" s="224"/>
      <c r="AG873" s="230"/>
      <c r="AH873" s="230"/>
      <c r="AI873" s="230"/>
      <c r="AJ873" s="224"/>
    </row>
    <row r="874" spans="2:36" s="38" customFormat="1" ht="142.5" customHeight="1" x14ac:dyDescent="0.3">
      <c r="B874" s="225"/>
      <c r="C874" s="225"/>
      <c r="D874" s="225"/>
      <c r="E874" s="249"/>
      <c r="F874" s="249"/>
      <c r="G874" s="249"/>
      <c r="H874" s="225"/>
      <c r="I874" s="225"/>
      <c r="J874" s="11" t="s">
        <v>179</v>
      </c>
      <c r="K874" s="7" t="s">
        <v>180</v>
      </c>
      <c r="L874" s="7" t="s">
        <v>106</v>
      </c>
      <c r="M874" s="71">
        <v>270</v>
      </c>
      <c r="N874" s="231"/>
      <c r="O874" s="225"/>
      <c r="P874" s="225"/>
      <c r="Q874" s="225"/>
      <c r="R874" s="252"/>
      <c r="S874" s="252"/>
      <c r="T874" s="255"/>
      <c r="U874" s="255"/>
      <c r="V874" s="258"/>
      <c r="W874" s="258"/>
      <c r="X874" s="258"/>
      <c r="Y874" s="258"/>
      <c r="Z874" s="258"/>
      <c r="AA874" s="258"/>
      <c r="AB874" s="258"/>
      <c r="AC874" s="231"/>
      <c r="AD874" s="261"/>
      <c r="AE874" s="261"/>
      <c r="AF874" s="225"/>
      <c r="AG874" s="231"/>
      <c r="AH874" s="231"/>
      <c r="AI874" s="231"/>
      <c r="AJ874" s="225"/>
    </row>
    <row r="875" spans="2:36" ht="52.2" customHeight="1" x14ac:dyDescent="0.3">
      <c r="B875" s="272" t="s">
        <v>388</v>
      </c>
      <c r="C875" s="272" t="s">
        <v>389</v>
      </c>
      <c r="D875" s="272" t="s">
        <v>67</v>
      </c>
      <c r="E875" s="269" t="s">
        <v>68</v>
      </c>
      <c r="F875" s="269" t="s">
        <v>184</v>
      </c>
      <c r="G875" s="269" t="s">
        <v>70</v>
      </c>
      <c r="H875" s="272" t="s">
        <v>71</v>
      </c>
      <c r="I875" s="272" t="s">
        <v>80</v>
      </c>
      <c r="J875" s="11" t="s">
        <v>165</v>
      </c>
      <c r="K875" s="7" t="s">
        <v>166</v>
      </c>
      <c r="L875" s="7" t="s">
        <v>167</v>
      </c>
      <c r="M875" s="7">
        <v>2</v>
      </c>
      <c r="N875" s="273" t="s">
        <v>160</v>
      </c>
      <c r="O875" s="272" t="s">
        <v>390</v>
      </c>
      <c r="P875" s="272" t="s">
        <v>76</v>
      </c>
      <c r="Q875" s="272" t="s">
        <v>77</v>
      </c>
      <c r="R875" s="297" t="s">
        <v>78</v>
      </c>
      <c r="S875" s="297" t="s">
        <v>161</v>
      </c>
      <c r="T875" s="283">
        <f>V875+Y875</f>
        <v>140600</v>
      </c>
      <c r="U875" s="283" t="s">
        <v>80</v>
      </c>
      <c r="V875" s="281">
        <v>119510</v>
      </c>
      <c r="W875" s="281" t="s">
        <v>80</v>
      </c>
      <c r="X875" s="281" t="s">
        <v>80</v>
      </c>
      <c r="Y875" s="281">
        <v>21090</v>
      </c>
      <c r="Z875" s="281" t="s">
        <v>80</v>
      </c>
      <c r="AA875" s="281" t="s">
        <v>80</v>
      </c>
      <c r="AB875" s="281">
        <v>11400</v>
      </c>
      <c r="AC875" s="273" t="s">
        <v>81</v>
      </c>
      <c r="AD875" s="296" t="s">
        <v>80</v>
      </c>
      <c r="AE875" s="296">
        <f>V875+Y875</f>
        <v>140600</v>
      </c>
      <c r="AF875" s="273" t="s">
        <v>80</v>
      </c>
      <c r="AG875" s="273" t="s">
        <v>34</v>
      </c>
      <c r="AH875" s="273" t="s">
        <v>215</v>
      </c>
      <c r="AI875" s="273" t="s">
        <v>216</v>
      </c>
      <c r="AJ875" s="273"/>
    </row>
    <row r="876" spans="2:36" ht="55.2" x14ac:dyDescent="0.3">
      <c r="B876" s="272"/>
      <c r="C876" s="272"/>
      <c r="D876" s="272"/>
      <c r="E876" s="269"/>
      <c r="F876" s="269"/>
      <c r="G876" s="269"/>
      <c r="H876" s="272"/>
      <c r="I876" s="272"/>
      <c r="J876" s="11" t="s">
        <v>168</v>
      </c>
      <c r="K876" s="7" t="s">
        <v>169</v>
      </c>
      <c r="L876" s="7" t="s">
        <v>106</v>
      </c>
      <c r="M876" s="7">
        <v>1</v>
      </c>
      <c r="N876" s="273"/>
      <c r="O876" s="272"/>
      <c r="P876" s="272"/>
      <c r="Q876" s="272"/>
      <c r="R876" s="297"/>
      <c r="S876" s="297"/>
      <c r="T876" s="283"/>
      <c r="U876" s="283"/>
      <c r="V876" s="281"/>
      <c r="W876" s="281"/>
      <c r="X876" s="281"/>
      <c r="Y876" s="281"/>
      <c r="Z876" s="281"/>
      <c r="AA876" s="281"/>
      <c r="AB876" s="281"/>
      <c r="AC876" s="273"/>
      <c r="AD876" s="296"/>
      <c r="AE876" s="296"/>
      <c r="AF876" s="272"/>
      <c r="AG876" s="273"/>
      <c r="AH876" s="273"/>
      <c r="AI876" s="273"/>
      <c r="AJ876" s="272"/>
    </row>
    <row r="877" spans="2:36" ht="41.4" x14ac:dyDescent="0.3">
      <c r="B877" s="272"/>
      <c r="C877" s="272"/>
      <c r="D877" s="272"/>
      <c r="E877" s="269"/>
      <c r="F877" s="269"/>
      <c r="G877" s="269"/>
      <c r="H877" s="272"/>
      <c r="I877" s="272"/>
      <c r="J877" s="11" t="s">
        <v>264</v>
      </c>
      <c r="K877" s="7" t="s">
        <v>170</v>
      </c>
      <c r="L877" s="7" t="s">
        <v>171</v>
      </c>
      <c r="M877" s="7">
        <v>1</v>
      </c>
      <c r="N877" s="273"/>
      <c r="O877" s="272"/>
      <c r="P877" s="272"/>
      <c r="Q877" s="272"/>
      <c r="R877" s="297"/>
      <c r="S877" s="297"/>
      <c r="T877" s="283"/>
      <c r="U877" s="283"/>
      <c r="V877" s="281"/>
      <c r="W877" s="281"/>
      <c r="X877" s="281"/>
      <c r="Y877" s="281"/>
      <c r="Z877" s="281"/>
      <c r="AA877" s="281"/>
      <c r="AB877" s="281"/>
      <c r="AC877" s="273"/>
      <c r="AD877" s="296"/>
      <c r="AE877" s="296"/>
      <c r="AF877" s="272"/>
      <c r="AG877" s="273"/>
      <c r="AH877" s="273"/>
      <c r="AI877" s="273"/>
      <c r="AJ877" s="272"/>
    </row>
    <row r="878" spans="2:36" ht="47.25" customHeight="1" x14ac:dyDescent="0.3">
      <c r="B878" s="272"/>
      <c r="C878" s="272"/>
      <c r="D878" s="272"/>
      <c r="E878" s="269"/>
      <c r="F878" s="269"/>
      <c r="G878" s="269"/>
      <c r="H878" s="272"/>
      <c r="I878" s="272"/>
      <c r="J878" s="11" t="s">
        <v>172</v>
      </c>
      <c r="K878" s="7" t="s">
        <v>173</v>
      </c>
      <c r="L878" s="7" t="s">
        <v>171</v>
      </c>
      <c r="M878" s="71">
        <v>1</v>
      </c>
      <c r="N878" s="273"/>
      <c r="O878" s="272"/>
      <c r="P878" s="272"/>
      <c r="Q878" s="272"/>
      <c r="R878" s="297"/>
      <c r="S878" s="297"/>
      <c r="T878" s="283"/>
      <c r="U878" s="283"/>
      <c r="V878" s="281"/>
      <c r="W878" s="281"/>
      <c r="X878" s="281"/>
      <c r="Y878" s="281"/>
      <c r="Z878" s="281"/>
      <c r="AA878" s="281"/>
      <c r="AB878" s="281"/>
      <c r="AC878" s="273"/>
      <c r="AD878" s="296"/>
      <c r="AE878" s="296"/>
      <c r="AF878" s="272"/>
      <c r="AG878" s="273"/>
      <c r="AH878" s="273"/>
      <c r="AI878" s="273"/>
      <c r="AJ878" s="272"/>
    </row>
    <row r="879" spans="2:36" s="38" customFormat="1" ht="93" customHeight="1" x14ac:dyDescent="0.3">
      <c r="B879" s="272" t="s">
        <v>391</v>
      </c>
      <c r="C879" s="272" t="s">
        <v>392</v>
      </c>
      <c r="D879" s="272" t="s">
        <v>158</v>
      </c>
      <c r="E879" s="269" t="s">
        <v>68</v>
      </c>
      <c r="F879" s="269" t="s">
        <v>186</v>
      </c>
      <c r="G879" s="269" t="s">
        <v>202</v>
      </c>
      <c r="H879" s="272" t="s">
        <v>71</v>
      </c>
      <c r="I879" s="272" t="s">
        <v>80</v>
      </c>
      <c r="J879" s="389" t="s">
        <v>163</v>
      </c>
      <c r="K879" s="223" t="s">
        <v>164</v>
      </c>
      <c r="L879" s="223" t="s">
        <v>106</v>
      </c>
      <c r="M879" s="223">
        <v>1</v>
      </c>
      <c r="N879" s="273" t="s">
        <v>160</v>
      </c>
      <c r="O879" s="272" t="s">
        <v>387</v>
      </c>
      <c r="P879" s="272" t="s">
        <v>76</v>
      </c>
      <c r="Q879" s="272" t="s">
        <v>77</v>
      </c>
      <c r="R879" s="297" t="s">
        <v>78</v>
      </c>
      <c r="S879" s="297" t="s">
        <v>161</v>
      </c>
      <c r="T879" s="283">
        <f>V879+Y879</f>
        <v>29600</v>
      </c>
      <c r="U879" s="283" t="s">
        <v>80</v>
      </c>
      <c r="V879" s="256">
        <v>25160</v>
      </c>
      <c r="W879" s="281" t="s">
        <v>80</v>
      </c>
      <c r="X879" s="281" t="s">
        <v>80</v>
      </c>
      <c r="Y879" s="281">
        <v>4440</v>
      </c>
      <c r="Z879" s="281" t="s">
        <v>135</v>
      </c>
      <c r="AA879" s="281" t="s">
        <v>80</v>
      </c>
      <c r="AB879" s="281">
        <v>2400</v>
      </c>
      <c r="AC879" s="273" t="s">
        <v>204</v>
      </c>
      <c r="AD879" s="296" t="s">
        <v>80</v>
      </c>
      <c r="AE879" s="296">
        <f>V879+Y879</f>
        <v>29600</v>
      </c>
      <c r="AF879" s="273" t="s">
        <v>80</v>
      </c>
      <c r="AG879" s="273" t="s">
        <v>34</v>
      </c>
      <c r="AH879" s="273" t="s">
        <v>215</v>
      </c>
      <c r="AI879" s="273" t="s">
        <v>216</v>
      </c>
      <c r="AJ879" s="273"/>
    </row>
    <row r="880" spans="2:36" s="38" customFormat="1" ht="33.75" customHeight="1" x14ac:dyDescent="0.3">
      <c r="B880" s="272"/>
      <c r="C880" s="272"/>
      <c r="D880" s="272"/>
      <c r="E880" s="269"/>
      <c r="F880" s="269"/>
      <c r="G880" s="269"/>
      <c r="H880" s="272"/>
      <c r="I880" s="272"/>
      <c r="J880" s="390"/>
      <c r="K880" s="225"/>
      <c r="L880" s="225"/>
      <c r="M880" s="225"/>
      <c r="N880" s="273"/>
      <c r="O880" s="272"/>
      <c r="P880" s="272"/>
      <c r="Q880" s="272"/>
      <c r="R880" s="297"/>
      <c r="S880" s="297"/>
      <c r="T880" s="283"/>
      <c r="U880" s="283"/>
      <c r="V880" s="257"/>
      <c r="W880" s="281"/>
      <c r="X880" s="281"/>
      <c r="Y880" s="281"/>
      <c r="Z880" s="281"/>
      <c r="AA880" s="281"/>
      <c r="AB880" s="281"/>
      <c r="AC880" s="273"/>
      <c r="AD880" s="296"/>
      <c r="AE880" s="296"/>
      <c r="AF880" s="272"/>
      <c r="AG880" s="273"/>
      <c r="AH880" s="273"/>
      <c r="AI880" s="273"/>
      <c r="AJ880" s="272"/>
    </row>
    <row r="881" spans="2:36" s="38" customFormat="1" ht="155.25" customHeight="1" x14ac:dyDescent="0.3">
      <c r="B881" s="272"/>
      <c r="C881" s="272"/>
      <c r="D881" s="272"/>
      <c r="E881" s="269"/>
      <c r="F881" s="269"/>
      <c r="G881" s="269"/>
      <c r="H881" s="272"/>
      <c r="I881" s="272"/>
      <c r="J881" s="11" t="s">
        <v>179</v>
      </c>
      <c r="K881" s="7" t="s">
        <v>180</v>
      </c>
      <c r="L881" s="7" t="s">
        <v>106</v>
      </c>
      <c r="M881" s="71">
        <v>20</v>
      </c>
      <c r="N881" s="273"/>
      <c r="O881" s="272"/>
      <c r="P881" s="272"/>
      <c r="Q881" s="272"/>
      <c r="R881" s="297"/>
      <c r="S881" s="297"/>
      <c r="T881" s="283"/>
      <c r="U881" s="283"/>
      <c r="V881" s="258"/>
      <c r="W881" s="281"/>
      <c r="X881" s="281"/>
      <c r="Y881" s="281"/>
      <c r="Z881" s="281"/>
      <c r="AA881" s="281"/>
      <c r="AB881" s="281"/>
      <c r="AC881" s="273"/>
      <c r="AD881" s="296"/>
      <c r="AE881" s="296"/>
      <c r="AF881" s="272"/>
      <c r="AG881" s="273"/>
      <c r="AH881" s="273"/>
      <c r="AI881" s="273"/>
      <c r="AJ881" s="272"/>
    </row>
    <row r="882" spans="2:36" s="38" customFormat="1" ht="132" customHeight="1" x14ac:dyDescent="0.3">
      <c r="B882" s="272" t="s">
        <v>393</v>
      </c>
      <c r="C882" s="272" t="s">
        <v>394</v>
      </c>
      <c r="D882" s="272" t="s">
        <v>158</v>
      </c>
      <c r="E882" s="269" t="s">
        <v>68</v>
      </c>
      <c r="F882" s="269" t="s">
        <v>186</v>
      </c>
      <c r="G882" s="269" t="s">
        <v>202</v>
      </c>
      <c r="H882" s="272" t="s">
        <v>71</v>
      </c>
      <c r="I882" s="272" t="s">
        <v>80</v>
      </c>
      <c r="J882" s="389" t="s">
        <v>179</v>
      </c>
      <c r="K882" s="223" t="s">
        <v>180</v>
      </c>
      <c r="L882" s="223" t="s">
        <v>106</v>
      </c>
      <c r="M882" s="447">
        <v>20</v>
      </c>
      <c r="N882" s="273" t="s">
        <v>160</v>
      </c>
      <c r="O882" s="272" t="s">
        <v>387</v>
      </c>
      <c r="P882" s="272" t="s">
        <v>76</v>
      </c>
      <c r="Q882" s="272" t="s">
        <v>77</v>
      </c>
      <c r="R882" s="297" t="s">
        <v>78</v>
      </c>
      <c r="S882" s="297" t="s">
        <v>161</v>
      </c>
      <c r="T882" s="283">
        <f>V882+Y882</f>
        <v>78625</v>
      </c>
      <c r="U882" s="283" t="s">
        <v>80</v>
      </c>
      <c r="V882" s="256">
        <v>66831.25</v>
      </c>
      <c r="W882" s="281" t="s">
        <v>80</v>
      </c>
      <c r="X882" s="281" t="s">
        <v>80</v>
      </c>
      <c r="Y882" s="281">
        <v>11793.75</v>
      </c>
      <c r="Z882" s="281" t="s">
        <v>135</v>
      </c>
      <c r="AA882" s="281" t="s">
        <v>80</v>
      </c>
      <c r="AB882" s="281">
        <v>6375</v>
      </c>
      <c r="AC882" s="273" t="s">
        <v>204</v>
      </c>
      <c r="AD882" s="296" t="s">
        <v>80</v>
      </c>
      <c r="AE882" s="296">
        <f>V882+Y882</f>
        <v>78625</v>
      </c>
      <c r="AF882" s="273" t="s">
        <v>80</v>
      </c>
      <c r="AG882" s="273" t="s">
        <v>34</v>
      </c>
      <c r="AH882" s="273" t="s">
        <v>215</v>
      </c>
      <c r="AI882" s="273" t="s">
        <v>216</v>
      </c>
      <c r="AJ882" s="273"/>
    </row>
    <row r="883" spans="2:36" s="38" customFormat="1" ht="85.2" customHeight="1" x14ac:dyDescent="0.3">
      <c r="B883" s="272"/>
      <c r="C883" s="272"/>
      <c r="D883" s="272"/>
      <c r="E883" s="269"/>
      <c r="F883" s="269"/>
      <c r="G883" s="269"/>
      <c r="H883" s="272"/>
      <c r="I883" s="272"/>
      <c r="J883" s="515"/>
      <c r="K883" s="224"/>
      <c r="L883" s="224"/>
      <c r="M883" s="448"/>
      <c r="N883" s="273"/>
      <c r="O883" s="272"/>
      <c r="P883" s="272"/>
      <c r="Q883" s="272"/>
      <c r="R883" s="297"/>
      <c r="S883" s="297"/>
      <c r="T883" s="283"/>
      <c r="U883" s="283"/>
      <c r="V883" s="257"/>
      <c r="W883" s="281"/>
      <c r="X883" s="281"/>
      <c r="Y883" s="281"/>
      <c r="Z883" s="281"/>
      <c r="AA883" s="281"/>
      <c r="AB883" s="281"/>
      <c r="AC883" s="273"/>
      <c r="AD883" s="296"/>
      <c r="AE883" s="296"/>
      <c r="AF883" s="272"/>
      <c r="AG883" s="273"/>
      <c r="AH883" s="273"/>
      <c r="AI883" s="273"/>
      <c r="AJ883" s="272"/>
    </row>
    <row r="884" spans="2:36" s="38" customFormat="1" ht="59.1" customHeight="1" x14ac:dyDescent="0.3">
      <c r="B884" s="272"/>
      <c r="C884" s="272"/>
      <c r="D884" s="272"/>
      <c r="E884" s="269"/>
      <c r="F884" s="269"/>
      <c r="G884" s="269"/>
      <c r="H884" s="272"/>
      <c r="I884" s="272"/>
      <c r="J884" s="390"/>
      <c r="K884" s="225"/>
      <c r="L884" s="225"/>
      <c r="M884" s="449"/>
      <c r="N884" s="273"/>
      <c r="O884" s="272"/>
      <c r="P884" s="272"/>
      <c r="Q884" s="272"/>
      <c r="R884" s="297"/>
      <c r="S884" s="297"/>
      <c r="T884" s="283"/>
      <c r="U884" s="283"/>
      <c r="V884" s="258"/>
      <c r="W884" s="281"/>
      <c r="X884" s="281"/>
      <c r="Y884" s="281"/>
      <c r="Z884" s="281"/>
      <c r="AA884" s="281"/>
      <c r="AB884" s="281"/>
      <c r="AC884" s="273"/>
      <c r="AD884" s="296"/>
      <c r="AE884" s="296"/>
      <c r="AF884" s="272"/>
      <c r="AG884" s="273"/>
      <c r="AH884" s="273"/>
      <c r="AI884" s="273"/>
      <c r="AJ884" s="272"/>
    </row>
    <row r="885" spans="2:36" s="38" customFormat="1" ht="131.69999999999999" customHeight="1" x14ac:dyDescent="0.3">
      <c r="B885" s="272" t="s">
        <v>395</v>
      </c>
      <c r="C885" s="272" t="s">
        <v>396</v>
      </c>
      <c r="D885" s="272" t="s">
        <v>158</v>
      </c>
      <c r="E885" s="269" t="s">
        <v>68</v>
      </c>
      <c r="F885" s="269" t="s">
        <v>186</v>
      </c>
      <c r="G885" s="269" t="s">
        <v>202</v>
      </c>
      <c r="H885" s="272" t="s">
        <v>71</v>
      </c>
      <c r="I885" s="272" t="s">
        <v>80</v>
      </c>
      <c r="J885" s="28" t="s">
        <v>163</v>
      </c>
      <c r="K885" s="14" t="s">
        <v>164</v>
      </c>
      <c r="L885" s="14" t="s">
        <v>106</v>
      </c>
      <c r="M885" s="14">
        <v>2</v>
      </c>
      <c r="N885" s="273" t="s">
        <v>160</v>
      </c>
      <c r="O885" s="272" t="s">
        <v>387</v>
      </c>
      <c r="P885" s="272" t="s">
        <v>76</v>
      </c>
      <c r="Q885" s="272" t="s">
        <v>77</v>
      </c>
      <c r="R885" s="297" t="s">
        <v>78</v>
      </c>
      <c r="S885" s="297"/>
      <c r="T885" s="283">
        <f>V885+Y885</f>
        <v>65900.930000000008</v>
      </c>
      <c r="U885" s="283" t="s">
        <v>80</v>
      </c>
      <c r="V885" s="256">
        <v>56015.83</v>
      </c>
      <c r="W885" s="281" t="s">
        <v>80</v>
      </c>
      <c r="X885" s="281" t="s">
        <v>80</v>
      </c>
      <c r="Y885" s="281">
        <v>9885.1</v>
      </c>
      <c r="Z885" s="281" t="s">
        <v>135</v>
      </c>
      <c r="AA885" s="281" t="s">
        <v>80</v>
      </c>
      <c r="AB885" s="281">
        <v>5343.32</v>
      </c>
      <c r="AC885" s="273" t="s">
        <v>204</v>
      </c>
      <c r="AD885" s="296" t="s">
        <v>80</v>
      </c>
      <c r="AE885" s="296">
        <f>V885+Y885</f>
        <v>65900.930000000008</v>
      </c>
      <c r="AF885" s="273" t="s">
        <v>80</v>
      </c>
      <c r="AG885" s="273" t="s">
        <v>34</v>
      </c>
      <c r="AH885" s="273" t="s">
        <v>288</v>
      </c>
      <c r="AI885" s="273" t="s">
        <v>463</v>
      </c>
      <c r="AJ885" s="273"/>
    </row>
    <row r="886" spans="2:36" s="38" customFormat="1" ht="159.6" customHeight="1" x14ac:dyDescent="0.3">
      <c r="B886" s="223"/>
      <c r="C886" s="223"/>
      <c r="D886" s="223"/>
      <c r="E886" s="247"/>
      <c r="F886" s="247"/>
      <c r="G886" s="247"/>
      <c r="H886" s="223"/>
      <c r="I886" s="223"/>
      <c r="J886" s="28" t="s">
        <v>179</v>
      </c>
      <c r="K886" s="14" t="s">
        <v>180</v>
      </c>
      <c r="L886" s="14" t="s">
        <v>106</v>
      </c>
      <c r="M886" s="79">
        <v>40</v>
      </c>
      <c r="N886" s="229"/>
      <c r="O886" s="223"/>
      <c r="P886" s="223"/>
      <c r="Q886" s="223"/>
      <c r="R886" s="250"/>
      <c r="S886" s="250"/>
      <c r="T886" s="253"/>
      <c r="U886" s="253"/>
      <c r="V886" s="257"/>
      <c r="W886" s="281"/>
      <c r="X886" s="281"/>
      <c r="Y886" s="281"/>
      <c r="Z886" s="281"/>
      <c r="AA886" s="281"/>
      <c r="AB886" s="281"/>
      <c r="AC886" s="273"/>
      <c r="AD886" s="296"/>
      <c r="AE886" s="259"/>
      <c r="AF886" s="223"/>
      <c r="AG886" s="229"/>
      <c r="AH886" s="229"/>
      <c r="AI886" s="229"/>
      <c r="AJ886" s="272"/>
    </row>
    <row r="887" spans="2:36" s="38" customFormat="1" ht="79.5" customHeight="1" x14ac:dyDescent="0.3">
      <c r="B887" s="272" t="s">
        <v>715</v>
      </c>
      <c r="C887" s="272" t="s">
        <v>704</v>
      </c>
      <c r="D887" s="272" t="s">
        <v>125</v>
      </c>
      <c r="E887" s="270" t="s">
        <v>68</v>
      </c>
      <c r="F887" s="270" t="s">
        <v>184</v>
      </c>
      <c r="G887" s="269" t="s">
        <v>705</v>
      </c>
      <c r="H887" s="223" t="s">
        <v>71</v>
      </c>
      <c r="I887" s="223" t="s">
        <v>135</v>
      </c>
      <c r="J887" s="11" t="s">
        <v>165</v>
      </c>
      <c r="K887" s="7" t="s">
        <v>166</v>
      </c>
      <c r="L887" s="7" t="s">
        <v>167</v>
      </c>
      <c r="M887" s="7">
        <v>3</v>
      </c>
      <c r="N887" s="273" t="s">
        <v>160</v>
      </c>
      <c r="O887" s="272" t="s">
        <v>390</v>
      </c>
      <c r="P887" s="272" t="s">
        <v>76</v>
      </c>
      <c r="Q887" s="272" t="s">
        <v>77</v>
      </c>
      <c r="R887" s="297" t="s">
        <v>78</v>
      </c>
      <c r="S887" s="297" t="s">
        <v>161</v>
      </c>
      <c r="T887" s="283">
        <f>V887+Y887</f>
        <v>203300.75</v>
      </c>
      <c r="U887" s="283">
        <f>+T887/M888</f>
        <v>203300.75</v>
      </c>
      <c r="V887" s="281">
        <v>172805.64</v>
      </c>
      <c r="W887" s="281" t="s">
        <v>80</v>
      </c>
      <c r="X887" s="281" t="s">
        <v>80</v>
      </c>
      <c r="Y887" s="344">
        <v>30495.11</v>
      </c>
      <c r="Z887" s="281" t="s">
        <v>80</v>
      </c>
      <c r="AA887" s="281" t="s">
        <v>80</v>
      </c>
      <c r="AB887" s="344">
        <v>51143.24</v>
      </c>
      <c r="AC887" s="273" t="s">
        <v>81</v>
      </c>
      <c r="AD887" s="296" t="s">
        <v>80</v>
      </c>
      <c r="AE887" s="296">
        <f>V887+Y887</f>
        <v>203300.75</v>
      </c>
      <c r="AF887" s="273" t="s">
        <v>80</v>
      </c>
      <c r="AG887" s="273" t="s">
        <v>34</v>
      </c>
      <c r="AH887" s="273" t="s">
        <v>229</v>
      </c>
      <c r="AI887" s="273" t="s">
        <v>213</v>
      </c>
      <c r="AJ887" s="273"/>
    </row>
    <row r="888" spans="2:36" s="38" customFormat="1" ht="78" customHeight="1" x14ac:dyDescent="0.3">
      <c r="B888" s="267"/>
      <c r="C888" s="267"/>
      <c r="D888" s="267"/>
      <c r="E888" s="270"/>
      <c r="F888" s="270"/>
      <c r="G888" s="270"/>
      <c r="H888" s="224"/>
      <c r="I888" s="224"/>
      <c r="J888" s="11" t="s">
        <v>168</v>
      </c>
      <c r="K888" s="7" t="s">
        <v>169</v>
      </c>
      <c r="L888" s="7" t="s">
        <v>106</v>
      </c>
      <c r="M888" s="7">
        <v>1</v>
      </c>
      <c r="N888" s="273"/>
      <c r="O888" s="272"/>
      <c r="P888" s="272"/>
      <c r="Q888" s="272"/>
      <c r="R888" s="297"/>
      <c r="S888" s="297"/>
      <c r="T888" s="283"/>
      <c r="U888" s="283"/>
      <c r="V888" s="281"/>
      <c r="W888" s="281"/>
      <c r="X888" s="281"/>
      <c r="Y888" s="405"/>
      <c r="Z888" s="281"/>
      <c r="AA888" s="281"/>
      <c r="AB888" s="405"/>
      <c r="AC888" s="273"/>
      <c r="AD888" s="296"/>
      <c r="AE888" s="296"/>
      <c r="AF888" s="272"/>
      <c r="AG888" s="273"/>
      <c r="AH888" s="273"/>
      <c r="AI888" s="273"/>
      <c r="AJ888" s="272"/>
    </row>
    <row r="889" spans="2:36" s="38" customFormat="1" ht="57.6" customHeight="1" x14ac:dyDescent="0.3">
      <c r="B889" s="267"/>
      <c r="C889" s="267"/>
      <c r="D889" s="267"/>
      <c r="E889" s="270"/>
      <c r="F889" s="270"/>
      <c r="G889" s="270"/>
      <c r="H889" s="224"/>
      <c r="I889" s="224"/>
      <c r="J889" s="11" t="s">
        <v>264</v>
      </c>
      <c r="K889" s="7" t="s">
        <v>170</v>
      </c>
      <c r="L889" s="7" t="s">
        <v>171</v>
      </c>
      <c r="M889" s="7">
        <v>1</v>
      </c>
      <c r="N889" s="273"/>
      <c r="O889" s="272"/>
      <c r="P889" s="272"/>
      <c r="Q889" s="272"/>
      <c r="R889" s="297"/>
      <c r="S889" s="297"/>
      <c r="T889" s="283"/>
      <c r="U889" s="283"/>
      <c r="V889" s="281"/>
      <c r="W889" s="281"/>
      <c r="X889" s="281"/>
      <c r="Y889" s="405"/>
      <c r="Z889" s="281"/>
      <c r="AA889" s="281"/>
      <c r="AB889" s="405"/>
      <c r="AC889" s="273"/>
      <c r="AD889" s="296"/>
      <c r="AE889" s="296"/>
      <c r="AF889" s="272"/>
      <c r="AG889" s="273"/>
      <c r="AH889" s="273"/>
      <c r="AI889" s="273"/>
      <c r="AJ889" s="272"/>
    </row>
    <row r="890" spans="2:36" s="38" customFormat="1" ht="59.7" customHeight="1" thickBot="1" x14ac:dyDescent="0.35">
      <c r="B890" s="267"/>
      <c r="C890" s="267"/>
      <c r="D890" s="267"/>
      <c r="E890" s="270"/>
      <c r="F890" s="270"/>
      <c r="G890" s="270"/>
      <c r="H890" s="225"/>
      <c r="I890" s="225"/>
      <c r="J890" s="11" t="s">
        <v>172</v>
      </c>
      <c r="K890" s="7" t="s">
        <v>173</v>
      </c>
      <c r="L890" s="7" t="s">
        <v>171</v>
      </c>
      <c r="M890" s="71">
        <v>1</v>
      </c>
      <c r="N890" s="273"/>
      <c r="O890" s="272"/>
      <c r="P890" s="272"/>
      <c r="Q890" s="272"/>
      <c r="R890" s="297"/>
      <c r="S890" s="297"/>
      <c r="T890" s="283"/>
      <c r="U890" s="283"/>
      <c r="V890" s="281"/>
      <c r="W890" s="281"/>
      <c r="X890" s="281"/>
      <c r="Y890" s="405"/>
      <c r="Z890" s="281"/>
      <c r="AA890" s="281"/>
      <c r="AB890" s="405"/>
      <c r="AC890" s="273"/>
      <c r="AD890" s="296"/>
      <c r="AE890" s="296"/>
      <c r="AF890" s="272"/>
      <c r="AG890" s="273"/>
      <c r="AH890" s="273"/>
      <c r="AI890" s="273"/>
      <c r="AJ890" s="272"/>
    </row>
    <row r="891" spans="2:36" s="38" customFormat="1" ht="132.6" customHeight="1" x14ac:dyDescent="0.3">
      <c r="B891" s="272" t="s">
        <v>716</v>
      </c>
      <c r="C891" s="272" t="s">
        <v>706</v>
      </c>
      <c r="D891" s="272" t="s">
        <v>125</v>
      </c>
      <c r="E891" s="270" t="s">
        <v>68</v>
      </c>
      <c r="F891" s="270" t="s">
        <v>186</v>
      </c>
      <c r="G891" s="269" t="s">
        <v>691</v>
      </c>
      <c r="H891" s="223" t="s">
        <v>71</v>
      </c>
      <c r="I891" s="223" t="s">
        <v>135</v>
      </c>
      <c r="J891" s="102" t="s">
        <v>697</v>
      </c>
      <c r="K891" s="103" t="s">
        <v>159</v>
      </c>
      <c r="L891" s="104" t="s">
        <v>116</v>
      </c>
      <c r="M891" s="105">
        <v>40</v>
      </c>
      <c r="N891" s="625" t="s">
        <v>712</v>
      </c>
      <c r="O891" s="614" t="s">
        <v>713</v>
      </c>
      <c r="P891" s="223" t="s">
        <v>76</v>
      </c>
      <c r="Q891" s="223" t="s">
        <v>77</v>
      </c>
      <c r="R891" s="223" t="s">
        <v>78</v>
      </c>
      <c r="S891" s="250" t="s">
        <v>161</v>
      </c>
      <c r="T891" s="253">
        <f>V891+Y891</f>
        <v>141240.83000000002</v>
      </c>
      <c r="U891" s="254">
        <f>+T891/M892</f>
        <v>47080.276666666672</v>
      </c>
      <c r="V891" s="404">
        <v>120054.71</v>
      </c>
      <c r="W891" s="257" t="s">
        <v>135</v>
      </c>
      <c r="X891" s="257" t="s">
        <v>135</v>
      </c>
      <c r="Y891" s="404">
        <v>21186.12</v>
      </c>
      <c r="Z891" s="257" t="s">
        <v>135</v>
      </c>
      <c r="AA891" s="257" t="s">
        <v>135</v>
      </c>
      <c r="AB891" s="404">
        <v>35531.17</v>
      </c>
      <c r="AC891" s="230" t="s">
        <v>204</v>
      </c>
      <c r="AD891" s="260" t="s">
        <v>80</v>
      </c>
      <c r="AE891" s="260">
        <f>V891+Y891</f>
        <v>141240.83000000002</v>
      </c>
      <c r="AF891" s="229" t="s">
        <v>80</v>
      </c>
      <c r="AG891" s="229" t="s">
        <v>34</v>
      </c>
      <c r="AH891" s="280" t="s">
        <v>212</v>
      </c>
      <c r="AI891" s="229" t="s">
        <v>213</v>
      </c>
      <c r="AJ891" s="229"/>
    </row>
    <row r="892" spans="2:36" s="38" customFormat="1" ht="95.1" customHeight="1" x14ac:dyDescent="0.3">
      <c r="B892" s="267"/>
      <c r="C892" s="267"/>
      <c r="D892" s="267"/>
      <c r="E892" s="270"/>
      <c r="F892" s="270"/>
      <c r="G892" s="270"/>
      <c r="H892" s="224"/>
      <c r="I892" s="224"/>
      <c r="J892" s="28" t="s">
        <v>163</v>
      </c>
      <c r="K892" s="88" t="s">
        <v>164</v>
      </c>
      <c r="L892" s="106" t="s">
        <v>106</v>
      </c>
      <c r="M892" s="95">
        <v>3</v>
      </c>
      <c r="N892" s="322"/>
      <c r="O892" s="565"/>
      <c r="P892" s="224"/>
      <c r="Q892" s="224"/>
      <c r="R892" s="224"/>
      <c r="S892" s="251"/>
      <c r="T892" s="254"/>
      <c r="U892" s="254"/>
      <c r="V892" s="405"/>
      <c r="W892" s="257"/>
      <c r="X892" s="257"/>
      <c r="Y892" s="405"/>
      <c r="Z892" s="257"/>
      <c r="AA892" s="257"/>
      <c r="AB892" s="405"/>
      <c r="AC892" s="230"/>
      <c r="AD892" s="260"/>
      <c r="AE892" s="260"/>
      <c r="AF892" s="224"/>
      <c r="AG892" s="230"/>
      <c r="AH892" s="230"/>
      <c r="AI892" s="230"/>
      <c r="AJ892" s="224"/>
    </row>
    <row r="893" spans="2:36" s="38" customFormat="1" ht="196.5" customHeight="1" thickBot="1" x14ac:dyDescent="0.35">
      <c r="B893" s="267"/>
      <c r="C893" s="267"/>
      <c r="D893" s="267"/>
      <c r="E893" s="270"/>
      <c r="F893" s="270"/>
      <c r="G893" s="270"/>
      <c r="H893" s="225"/>
      <c r="I893" s="225"/>
      <c r="J893" s="107" t="s">
        <v>711</v>
      </c>
      <c r="K893" s="108" t="s">
        <v>698</v>
      </c>
      <c r="L893" s="109" t="s">
        <v>106</v>
      </c>
      <c r="M893" s="110">
        <v>69</v>
      </c>
      <c r="N893" s="626"/>
      <c r="O893" s="615"/>
      <c r="P893" s="225"/>
      <c r="Q893" s="225"/>
      <c r="R893" s="225"/>
      <c r="S893" s="252"/>
      <c r="T893" s="255"/>
      <c r="U893" s="255"/>
      <c r="V893" s="405"/>
      <c r="W893" s="258"/>
      <c r="X893" s="258"/>
      <c r="Y893" s="405"/>
      <c r="Z893" s="258"/>
      <c r="AA893" s="258"/>
      <c r="AB893" s="405"/>
      <c r="AC893" s="231"/>
      <c r="AD893" s="261"/>
      <c r="AE893" s="261"/>
      <c r="AF893" s="225"/>
      <c r="AG893" s="231"/>
      <c r="AH893" s="231"/>
      <c r="AI893" s="231"/>
      <c r="AJ893" s="225"/>
    </row>
    <row r="894" spans="2:36" s="38" customFormat="1" ht="132.6" customHeight="1" x14ac:dyDescent="0.3">
      <c r="B894" s="272" t="s">
        <v>717</v>
      </c>
      <c r="C894" s="272" t="s">
        <v>707</v>
      </c>
      <c r="D894" s="272" t="s">
        <v>125</v>
      </c>
      <c r="E894" s="270" t="s">
        <v>68</v>
      </c>
      <c r="F894" s="270" t="s">
        <v>186</v>
      </c>
      <c r="G894" s="269" t="s">
        <v>691</v>
      </c>
      <c r="H894" s="223" t="s">
        <v>71</v>
      </c>
      <c r="I894" s="223" t="s">
        <v>135</v>
      </c>
      <c r="J894" s="102" t="s">
        <v>697</v>
      </c>
      <c r="K894" s="103" t="s">
        <v>159</v>
      </c>
      <c r="L894" s="104" t="s">
        <v>116</v>
      </c>
      <c r="M894" s="105">
        <v>40</v>
      </c>
      <c r="N894" s="341" t="s">
        <v>712</v>
      </c>
      <c r="O894" s="421" t="s">
        <v>713</v>
      </c>
      <c r="P894" s="223" t="s">
        <v>76</v>
      </c>
      <c r="Q894" s="223" t="s">
        <v>77</v>
      </c>
      <c r="R894" s="223" t="s">
        <v>78</v>
      </c>
      <c r="S894" s="250" t="s">
        <v>161</v>
      </c>
      <c r="T894" s="254">
        <f>V894+Y894</f>
        <v>310306.32</v>
      </c>
      <c r="U894" s="254">
        <f>+T894/M895</f>
        <v>31030.632000000001</v>
      </c>
      <c r="V894" s="261">
        <v>263760.37</v>
      </c>
      <c r="W894" s="257" t="s">
        <v>135</v>
      </c>
      <c r="X894" s="257" t="s">
        <v>135</v>
      </c>
      <c r="Y894" s="261">
        <v>46545.95</v>
      </c>
      <c r="Z894" s="257" t="s">
        <v>135</v>
      </c>
      <c r="AA894" s="257" t="s">
        <v>135</v>
      </c>
      <c r="AB894" s="261">
        <v>78062.039999999994</v>
      </c>
      <c r="AC894" s="230" t="s">
        <v>204</v>
      </c>
      <c r="AD894" s="260" t="s">
        <v>80</v>
      </c>
      <c r="AE894" s="259">
        <f>V894+Y894</f>
        <v>310306.32</v>
      </c>
      <c r="AF894" s="229" t="s">
        <v>80</v>
      </c>
      <c r="AG894" s="229" t="s">
        <v>34</v>
      </c>
      <c r="AH894" s="280" t="s">
        <v>212</v>
      </c>
      <c r="AI894" s="229" t="s">
        <v>231</v>
      </c>
      <c r="AJ894" s="229"/>
    </row>
    <row r="895" spans="2:36" s="38" customFormat="1" ht="108.6" customHeight="1" x14ac:dyDescent="0.3">
      <c r="B895" s="267"/>
      <c r="C895" s="267"/>
      <c r="D895" s="267"/>
      <c r="E895" s="270"/>
      <c r="F895" s="270"/>
      <c r="G895" s="270"/>
      <c r="H895" s="224"/>
      <c r="I895" s="224"/>
      <c r="J895" s="28" t="s">
        <v>163</v>
      </c>
      <c r="K895" s="88" t="s">
        <v>164</v>
      </c>
      <c r="L895" s="106" t="s">
        <v>106</v>
      </c>
      <c r="M895" s="95">
        <v>10</v>
      </c>
      <c r="N895" s="342"/>
      <c r="O895" s="270"/>
      <c r="P895" s="224"/>
      <c r="Q895" s="224"/>
      <c r="R895" s="224"/>
      <c r="S895" s="251"/>
      <c r="T895" s="254"/>
      <c r="U895" s="254"/>
      <c r="V895" s="416"/>
      <c r="W895" s="257"/>
      <c r="X895" s="257"/>
      <c r="Y895" s="416"/>
      <c r="Z895" s="257"/>
      <c r="AA895" s="257"/>
      <c r="AB895" s="416"/>
      <c r="AC895" s="230"/>
      <c r="AD895" s="260"/>
      <c r="AE895" s="260"/>
      <c r="AF895" s="224"/>
      <c r="AG895" s="230"/>
      <c r="AH895" s="230"/>
      <c r="AI895" s="230"/>
      <c r="AJ895" s="224"/>
    </row>
    <row r="896" spans="2:36" s="38" customFormat="1" ht="90.6" customHeight="1" thickBot="1" x14ac:dyDescent="0.35">
      <c r="B896" s="267"/>
      <c r="C896" s="267"/>
      <c r="D896" s="267"/>
      <c r="E896" s="270"/>
      <c r="F896" s="270"/>
      <c r="G896" s="270"/>
      <c r="H896" s="225"/>
      <c r="I896" s="225"/>
      <c r="J896" s="107" t="s">
        <v>711</v>
      </c>
      <c r="K896" s="108" t="s">
        <v>698</v>
      </c>
      <c r="L896" s="109" t="s">
        <v>106</v>
      </c>
      <c r="M896" s="110">
        <v>230</v>
      </c>
      <c r="N896" s="343"/>
      <c r="O896" s="422"/>
      <c r="P896" s="225"/>
      <c r="Q896" s="225"/>
      <c r="R896" s="225"/>
      <c r="S896" s="252"/>
      <c r="T896" s="255"/>
      <c r="U896" s="255"/>
      <c r="V896" s="416"/>
      <c r="W896" s="258"/>
      <c r="X896" s="258"/>
      <c r="Y896" s="416"/>
      <c r="Z896" s="258"/>
      <c r="AA896" s="258"/>
      <c r="AB896" s="416"/>
      <c r="AC896" s="231"/>
      <c r="AD896" s="261"/>
      <c r="AE896" s="261"/>
      <c r="AF896" s="225"/>
      <c r="AG896" s="231"/>
      <c r="AH896" s="231"/>
      <c r="AI896" s="231"/>
      <c r="AJ896" s="225"/>
    </row>
    <row r="897" spans="2:36" s="38" customFormat="1" ht="152.1" customHeight="1" x14ac:dyDescent="0.3">
      <c r="B897" s="223" t="s">
        <v>718</v>
      </c>
      <c r="C897" s="223" t="s">
        <v>708</v>
      </c>
      <c r="D897" s="223" t="s">
        <v>67</v>
      </c>
      <c r="E897" s="223" t="s">
        <v>68</v>
      </c>
      <c r="F897" s="223" t="s">
        <v>186</v>
      </c>
      <c r="G897" s="223" t="s">
        <v>691</v>
      </c>
      <c r="H897" s="223" t="s">
        <v>71</v>
      </c>
      <c r="I897" s="223" t="s">
        <v>135</v>
      </c>
      <c r="J897" s="111" t="s">
        <v>711</v>
      </c>
      <c r="K897" s="112" t="s">
        <v>698</v>
      </c>
      <c r="L897" s="113" t="s">
        <v>106</v>
      </c>
      <c r="M897" s="113">
        <v>10</v>
      </c>
      <c r="N897" s="427" t="s">
        <v>712</v>
      </c>
      <c r="O897" s="429" t="s">
        <v>714</v>
      </c>
      <c r="P897" s="223" t="s">
        <v>76</v>
      </c>
      <c r="Q897" s="223" t="s">
        <v>77</v>
      </c>
      <c r="R897" s="250" t="s">
        <v>78</v>
      </c>
      <c r="S897" s="250" t="s">
        <v>161</v>
      </c>
      <c r="T897" s="25">
        <f>+V897+Y897</f>
        <v>117700.3</v>
      </c>
      <c r="U897" s="25">
        <f>+T897/1</f>
        <v>117700.3</v>
      </c>
      <c r="V897" s="94">
        <v>100045.25</v>
      </c>
      <c r="W897" s="26" t="s">
        <v>135</v>
      </c>
      <c r="X897" s="26" t="s">
        <v>135</v>
      </c>
      <c r="Y897" s="94">
        <v>17655.05</v>
      </c>
      <c r="Z897" s="26" t="s">
        <v>135</v>
      </c>
      <c r="AA897" s="26" t="s">
        <v>135</v>
      </c>
      <c r="AB897" s="94">
        <v>29609.21</v>
      </c>
      <c r="AC897" s="17"/>
      <c r="AD897" s="45"/>
      <c r="AE897" s="45">
        <f>+V897+Y897</f>
        <v>117700.3</v>
      </c>
      <c r="AF897" s="16"/>
      <c r="AG897" s="17" t="s">
        <v>34</v>
      </c>
      <c r="AH897" s="17" t="s">
        <v>303</v>
      </c>
      <c r="AI897" s="229" t="s">
        <v>306</v>
      </c>
      <c r="AJ897" s="223"/>
    </row>
    <row r="898" spans="2:36" s="38" customFormat="1" ht="95.1" customHeight="1" thickBot="1" x14ac:dyDescent="0.35">
      <c r="B898" s="225"/>
      <c r="C898" s="225"/>
      <c r="D898" s="225"/>
      <c r="E898" s="225"/>
      <c r="F898" s="225"/>
      <c r="G898" s="225"/>
      <c r="H898" s="225"/>
      <c r="I898" s="225"/>
      <c r="J898" s="28" t="s">
        <v>163</v>
      </c>
      <c r="K898" s="88" t="s">
        <v>164</v>
      </c>
      <c r="L898" s="106" t="s">
        <v>106</v>
      </c>
      <c r="M898" s="59">
        <v>0</v>
      </c>
      <c r="N898" s="428"/>
      <c r="O898" s="430"/>
      <c r="P898" s="225"/>
      <c r="Q898" s="225"/>
      <c r="R898" s="252"/>
      <c r="S898" s="252"/>
      <c r="T898" s="25"/>
      <c r="U898" s="25"/>
      <c r="V898" s="94"/>
      <c r="W898" s="26"/>
      <c r="X898" s="26"/>
      <c r="Y898" s="94"/>
      <c r="Z898" s="26"/>
      <c r="AA898" s="26"/>
      <c r="AB898" s="94"/>
      <c r="AC898" s="17"/>
      <c r="AD898" s="45"/>
      <c r="AE898" s="45"/>
      <c r="AF898" s="16"/>
      <c r="AG898" s="17"/>
      <c r="AH898" s="17"/>
      <c r="AI898" s="231"/>
      <c r="AJ898" s="225"/>
    </row>
    <row r="899" spans="2:36" s="38" customFormat="1" ht="111.6" customHeight="1" x14ac:dyDescent="0.3">
      <c r="B899" s="272" t="s">
        <v>719</v>
      </c>
      <c r="C899" s="272" t="s">
        <v>707</v>
      </c>
      <c r="D899" s="272" t="s">
        <v>125</v>
      </c>
      <c r="E899" s="270" t="s">
        <v>68</v>
      </c>
      <c r="F899" s="270" t="s">
        <v>186</v>
      </c>
      <c r="G899" s="269" t="s">
        <v>691</v>
      </c>
      <c r="H899" s="223" t="s">
        <v>71</v>
      </c>
      <c r="I899" s="223" t="s">
        <v>135</v>
      </c>
      <c r="J899" s="102" t="s">
        <v>697</v>
      </c>
      <c r="K899" s="103" t="s">
        <v>159</v>
      </c>
      <c r="L899" s="104" t="s">
        <v>116</v>
      </c>
      <c r="M899" s="105">
        <v>40</v>
      </c>
      <c r="N899" s="341" t="s">
        <v>712</v>
      </c>
      <c r="O899" s="421" t="s">
        <v>713</v>
      </c>
      <c r="P899" s="223" t="s">
        <v>76</v>
      </c>
      <c r="Q899" s="223" t="s">
        <v>77</v>
      </c>
      <c r="R899" s="272" t="s">
        <v>78</v>
      </c>
      <c r="S899" s="297" t="s">
        <v>161</v>
      </c>
      <c r="T899" s="283">
        <f>V899+Y899</f>
        <v>62061.26</v>
      </c>
      <c r="U899" s="283">
        <f>+T899/M900</f>
        <v>31030.63</v>
      </c>
      <c r="V899" s="296">
        <v>52752.07</v>
      </c>
      <c r="W899" s="281" t="s">
        <v>135</v>
      </c>
      <c r="X899" s="281" t="s">
        <v>135</v>
      </c>
      <c r="Y899" s="296">
        <v>9309.19</v>
      </c>
      <c r="Z899" s="281" t="s">
        <v>135</v>
      </c>
      <c r="AA899" s="281" t="s">
        <v>135</v>
      </c>
      <c r="AB899" s="296">
        <v>15612.41</v>
      </c>
      <c r="AC899" s="273" t="s">
        <v>204</v>
      </c>
      <c r="AD899" s="296" t="s">
        <v>80</v>
      </c>
      <c r="AE899" s="296">
        <f>V899+Y899</f>
        <v>62061.26</v>
      </c>
      <c r="AF899" s="273" t="s">
        <v>80</v>
      </c>
      <c r="AG899" s="273" t="s">
        <v>34</v>
      </c>
      <c r="AH899" s="273" t="s">
        <v>288</v>
      </c>
      <c r="AI899" s="229" t="s">
        <v>463</v>
      </c>
      <c r="AJ899" s="229"/>
    </row>
    <row r="900" spans="2:36" s="38" customFormat="1" ht="102" customHeight="1" x14ac:dyDescent="0.3">
      <c r="B900" s="267"/>
      <c r="C900" s="267"/>
      <c r="D900" s="267"/>
      <c r="E900" s="270"/>
      <c r="F900" s="270"/>
      <c r="G900" s="270"/>
      <c r="H900" s="224"/>
      <c r="I900" s="224"/>
      <c r="J900" s="28" t="s">
        <v>163</v>
      </c>
      <c r="K900" s="88" t="s">
        <v>164</v>
      </c>
      <c r="L900" s="106" t="s">
        <v>106</v>
      </c>
      <c r="M900" s="59">
        <v>2</v>
      </c>
      <c r="N900" s="342"/>
      <c r="O900" s="270"/>
      <c r="P900" s="224"/>
      <c r="Q900" s="224"/>
      <c r="R900" s="224"/>
      <c r="S900" s="251"/>
      <c r="T900" s="254"/>
      <c r="U900" s="254"/>
      <c r="V900" s="417"/>
      <c r="W900" s="257"/>
      <c r="X900" s="257"/>
      <c r="Y900" s="417"/>
      <c r="Z900" s="257"/>
      <c r="AA900" s="257"/>
      <c r="AB900" s="417"/>
      <c r="AC900" s="230"/>
      <c r="AD900" s="260"/>
      <c r="AE900" s="260"/>
      <c r="AF900" s="224"/>
      <c r="AG900" s="230"/>
      <c r="AH900" s="230"/>
      <c r="AI900" s="230"/>
      <c r="AJ900" s="224"/>
    </row>
    <row r="901" spans="2:36" s="38" customFormat="1" ht="117" customHeight="1" thickBot="1" x14ac:dyDescent="0.35">
      <c r="B901" s="226"/>
      <c r="C901" s="226"/>
      <c r="D901" s="226"/>
      <c r="E901" s="302"/>
      <c r="F901" s="302"/>
      <c r="G901" s="302"/>
      <c r="H901" s="225"/>
      <c r="I901" s="224"/>
      <c r="J901" s="28" t="s">
        <v>711</v>
      </c>
      <c r="K901" s="60" t="s">
        <v>698</v>
      </c>
      <c r="L901" s="202" t="s">
        <v>106</v>
      </c>
      <c r="M901" s="114">
        <v>46</v>
      </c>
      <c r="N901" s="423"/>
      <c r="O901" s="302"/>
      <c r="P901" s="224"/>
      <c r="Q901" s="225"/>
      <c r="R901" s="225"/>
      <c r="S901" s="252"/>
      <c r="T901" s="255"/>
      <c r="U901" s="255"/>
      <c r="V901" s="418"/>
      <c r="W901" s="258"/>
      <c r="X901" s="258"/>
      <c r="Y901" s="416"/>
      <c r="Z901" s="258"/>
      <c r="AA901" s="258"/>
      <c r="AB901" s="416"/>
      <c r="AC901" s="231"/>
      <c r="AD901" s="261"/>
      <c r="AE901" s="261"/>
      <c r="AF901" s="225"/>
      <c r="AG901" s="231"/>
      <c r="AH901" s="231"/>
      <c r="AI901" s="231"/>
      <c r="AJ901" s="225"/>
    </row>
    <row r="902" spans="2:36" s="38" customFormat="1" ht="166.5" customHeight="1" x14ac:dyDescent="0.3">
      <c r="B902" s="223" t="s">
        <v>709</v>
      </c>
      <c r="C902" s="223" t="s">
        <v>710</v>
      </c>
      <c r="D902" s="223" t="s">
        <v>67</v>
      </c>
      <c r="E902" s="223" t="s">
        <v>68</v>
      </c>
      <c r="F902" s="223" t="s">
        <v>186</v>
      </c>
      <c r="G902" s="223" t="s">
        <v>691</v>
      </c>
      <c r="H902" s="223" t="s">
        <v>71</v>
      </c>
      <c r="I902" s="223" t="s">
        <v>135</v>
      </c>
      <c r="J902" s="11" t="s">
        <v>711</v>
      </c>
      <c r="K902" s="88" t="s">
        <v>698</v>
      </c>
      <c r="L902" s="106" t="s">
        <v>106</v>
      </c>
      <c r="M902" s="59">
        <v>10</v>
      </c>
      <c r="N902" s="229" t="s">
        <v>712</v>
      </c>
      <c r="O902" s="223" t="s">
        <v>714</v>
      </c>
      <c r="P902" s="223" t="s">
        <v>76</v>
      </c>
      <c r="Q902" s="223" t="s">
        <v>77</v>
      </c>
      <c r="R902" s="250" t="s">
        <v>78</v>
      </c>
      <c r="S902" s="250" t="s">
        <v>161</v>
      </c>
      <c r="T902" s="253">
        <f>+V902+Y902</f>
        <v>117700.28</v>
      </c>
      <c r="U902" s="253">
        <f>+T902</f>
        <v>117700.28</v>
      </c>
      <c r="V902" s="203">
        <v>100045.24</v>
      </c>
      <c r="W902" s="256" t="s">
        <v>135</v>
      </c>
      <c r="X902" s="256" t="s">
        <v>135</v>
      </c>
      <c r="Y902" s="94">
        <v>17655.04</v>
      </c>
      <c r="Z902" s="257" t="s">
        <v>135</v>
      </c>
      <c r="AA902" s="257" t="s">
        <v>135</v>
      </c>
      <c r="AB902" s="308">
        <v>29609.21</v>
      </c>
      <c r="AC902" s="230"/>
      <c r="AD902" s="259"/>
      <c r="AE902" s="259">
        <f>+Y902+V902</f>
        <v>117700.28</v>
      </c>
      <c r="AF902" s="223"/>
      <c r="AG902" s="229" t="s">
        <v>34</v>
      </c>
      <c r="AH902" s="229" t="s">
        <v>288</v>
      </c>
      <c r="AI902" s="229" t="s">
        <v>463</v>
      </c>
      <c r="AJ902" s="223"/>
    </row>
    <row r="903" spans="2:36" s="38" customFormat="1" ht="105" customHeight="1" x14ac:dyDescent="0.3">
      <c r="B903" s="225"/>
      <c r="C903" s="225"/>
      <c r="D903" s="225"/>
      <c r="E903" s="225"/>
      <c r="F903" s="225"/>
      <c r="G903" s="225"/>
      <c r="H903" s="225"/>
      <c r="I903" s="225"/>
      <c r="J903" s="11" t="s">
        <v>163</v>
      </c>
      <c r="K903" s="88" t="s">
        <v>164</v>
      </c>
      <c r="L903" s="106" t="s">
        <v>106</v>
      </c>
      <c r="M903" s="59">
        <v>0</v>
      </c>
      <c r="N903" s="231"/>
      <c r="O903" s="225"/>
      <c r="P903" s="224"/>
      <c r="Q903" s="225"/>
      <c r="R903" s="252"/>
      <c r="S903" s="252"/>
      <c r="T903" s="255"/>
      <c r="U903" s="255"/>
      <c r="V903" s="94"/>
      <c r="W903" s="258"/>
      <c r="X903" s="258"/>
      <c r="Y903" s="94"/>
      <c r="Z903" s="258"/>
      <c r="AA903" s="258"/>
      <c r="AB903" s="309"/>
      <c r="AC903" s="231"/>
      <c r="AD903" s="261"/>
      <c r="AE903" s="261"/>
      <c r="AF903" s="225"/>
      <c r="AG903" s="231"/>
      <c r="AH903" s="231"/>
      <c r="AI903" s="231"/>
      <c r="AJ903" s="225"/>
    </row>
    <row r="904" spans="2:36" s="38" customFormat="1" ht="96.6" x14ac:dyDescent="0.3">
      <c r="B904" s="252" t="s">
        <v>690</v>
      </c>
      <c r="C904" s="225" t="s">
        <v>702</v>
      </c>
      <c r="D904" s="249" t="s">
        <v>67</v>
      </c>
      <c r="E904" s="249" t="s">
        <v>68</v>
      </c>
      <c r="F904" s="249" t="s">
        <v>186</v>
      </c>
      <c r="G904" s="249" t="s">
        <v>691</v>
      </c>
      <c r="H904" s="223" t="s">
        <v>71</v>
      </c>
      <c r="I904" s="228" t="s">
        <v>135</v>
      </c>
      <c r="J904" s="115" t="s">
        <v>697</v>
      </c>
      <c r="K904" s="63" t="s">
        <v>159</v>
      </c>
      <c r="L904" s="90" t="s">
        <v>116</v>
      </c>
      <c r="M904" s="96">
        <v>40</v>
      </c>
      <c r="N904" s="391" t="s">
        <v>701</v>
      </c>
      <c r="O904" s="489" t="s">
        <v>416</v>
      </c>
      <c r="P904" s="224" t="s">
        <v>76</v>
      </c>
      <c r="Q904" s="223" t="s">
        <v>77</v>
      </c>
      <c r="R904" s="223" t="s">
        <v>78</v>
      </c>
      <c r="S904" s="297" t="s">
        <v>161</v>
      </c>
      <c r="T904" s="283">
        <f>V904+Y904</f>
        <v>291040</v>
      </c>
      <c r="U904" s="283">
        <f>+T904/M905</f>
        <v>72760</v>
      </c>
      <c r="V904" s="296">
        <v>247384</v>
      </c>
      <c r="W904" s="281" t="s">
        <v>135</v>
      </c>
      <c r="X904" s="281" t="s">
        <v>135</v>
      </c>
      <c r="Y904" s="296">
        <v>43656</v>
      </c>
      <c r="Z904" s="281" t="s">
        <v>135</v>
      </c>
      <c r="AA904" s="281" t="s">
        <v>135</v>
      </c>
      <c r="AB904" s="419">
        <v>23597.84</v>
      </c>
      <c r="AC904" s="273" t="s">
        <v>204</v>
      </c>
      <c r="AD904" s="296" t="s">
        <v>80</v>
      </c>
      <c r="AE904" s="296">
        <f>V904+Y904</f>
        <v>291040</v>
      </c>
      <c r="AF904" s="273" t="s">
        <v>80</v>
      </c>
      <c r="AG904" s="273" t="s">
        <v>34</v>
      </c>
      <c r="AH904" s="273" t="s">
        <v>231</v>
      </c>
      <c r="AI904" s="273" t="s">
        <v>216</v>
      </c>
      <c r="AJ904" s="229"/>
    </row>
    <row r="905" spans="2:36" s="38" customFormat="1" ht="68.7" customHeight="1" x14ac:dyDescent="0.3">
      <c r="B905" s="297"/>
      <c r="C905" s="272"/>
      <c r="D905" s="269"/>
      <c r="E905" s="269"/>
      <c r="F905" s="269"/>
      <c r="G905" s="269"/>
      <c r="H905" s="224"/>
      <c r="I905" s="267"/>
      <c r="J905" s="28" t="s">
        <v>163</v>
      </c>
      <c r="K905" s="88" t="s">
        <v>164</v>
      </c>
      <c r="L905" s="106" t="s">
        <v>106</v>
      </c>
      <c r="M905" s="95">
        <v>4</v>
      </c>
      <c r="N905" s="342"/>
      <c r="O905" s="270"/>
      <c r="P905" s="224"/>
      <c r="Q905" s="224"/>
      <c r="R905" s="224"/>
      <c r="S905" s="297"/>
      <c r="T905" s="283"/>
      <c r="U905" s="283"/>
      <c r="V905" s="416"/>
      <c r="W905" s="281"/>
      <c r="X905" s="281"/>
      <c r="Y905" s="416"/>
      <c r="Z905" s="281"/>
      <c r="AA905" s="281"/>
      <c r="AB905" s="420"/>
      <c r="AC905" s="273"/>
      <c r="AD905" s="296"/>
      <c r="AE905" s="296"/>
      <c r="AF905" s="272"/>
      <c r="AG905" s="273"/>
      <c r="AH905" s="273"/>
      <c r="AI905" s="273"/>
      <c r="AJ905" s="224"/>
    </row>
    <row r="906" spans="2:36" s="38" customFormat="1" ht="87.6" customHeight="1" x14ac:dyDescent="0.3">
      <c r="B906" s="297"/>
      <c r="C906" s="272"/>
      <c r="D906" s="269"/>
      <c r="E906" s="269"/>
      <c r="F906" s="269"/>
      <c r="G906" s="269"/>
      <c r="H906" s="225"/>
      <c r="I906" s="267"/>
      <c r="J906" s="11" t="s">
        <v>179</v>
      </c>
      <c r="K906" s="88" t="s">
        <v>698</v>
      </c>
      <c r="L906" s="106" t="s">
        <v>106</v>
      </c>
      <c r="M906" s="95">
        <v>228</v>
      </c>
      <c r="N906" s="342"/>
      <c r="O906" s="270"/>
      <c r="P906" s="225"/>
      <c r="Q906" s="225"/>
      <c r="R906" s="225"/>
      <c r="S906" s="297"/>
      <c r="T906" s="283"/>
      <c r="U906" s="283"/>
      <c r="V906" s="416"/>
      <c r="W906" s="281"/>
      <c r="X906" s="281"/>
      <c r="Y906" s="416"/>
      <c r="Z906" s="281"/>
      <c r="AA906" s="281"/>
      <c r="AB906" s="420"/>
      <c r="AC906" s="273"/>
      <c r="AD906" s="296"/>
      <c r="AE906" s="296"/>
      <c r="AF906" s="272"/>
      <c r="AG906" s="273"/>
      <c r="AH906" s="273"/>
      <c r="AI906" s="273"/>
      <c r="AJ906" s="225"/>
    </row>
    <row r="907" spans="2:36" s="38" customFormat="1" ht="96.6" x14ac:dyDescent="0.3">
      <c r="B907" s="272" t="s">
        <v>692</v>
      </c>
      <c r="C907" s="272" t="s">
        <v>703</v>
      </c>
      <c r="D907" s="269" t="s">
        <v>67</v>
      </c>
      <c r="E907" s="269" t="s">
        <v>68</v>
      </c>
      <c r="F907" s="269" t="s">
        <v>186</v>
      </c>
      <c r="G907" s="269" t="s">
        <v>691</v>
      </c>
      <c r="H907" s="223" t="s">
        <v>71</v>
      </c>
      <c r="I907" s="267" t="s">
        <v>135</v>
      </c>
      <c r="J907" s="116" t="s">
        <v>697</v>
      </c>
      <c r="K907" s="88" t="s">
        <v>159</v>
      </c>
      <c r="L907" s="106" t="s">
        <v>116</v>
      </c>
      <c r="M907" s="95">
        <v>40</v>
      </c>
      <c r="N907" s="342" t="s">
        <v>701</v>
      </c>
      <c r="O907" s="270" t="s">
        <v>416</v>
      </c>
      <c r="P907" s="223" t="s">
        <v>76</v>
      </c>
      <c r="Q907" s="223" t="s">
        <v>77</v>
      </c>
      <c r="R907" s="223" t="s">
        <v>78</v>
      </c>
      <c r="S907" s="297" t="s">
        <v>664</v>
      </c>
      <c r="T907" s="283">
        <f>V907+Y907</f>
        <v>42799.99</v>
      </c>
      <c r="U907" s="283">
        <f>+T907/M908</f>
        <v>42799.99</v>
      </c>
      <c r="V907" s="415">
        <v>36379.99</v>
      </c>
      <c r="W907" s="281" t="s">
        <v>135</v>
      </c>
      <c r="X907" s="281" t="s">
        <v>135</v>
      </c>
      <c r="Y907" s="415">
        <v>6420</v>
      </c>
      <c r="Z907" s="281" t="s">
        <v>135</v>
      </c>
      <c r="AA907" s="281" t="s">
        <v>135</v>
      </c>
      <c r="AB907" s="345">
        <v>3470.27</v>
      </c>
      <c r="AC907" s="273" t="s">
        <v>204</v>
      </c>
      <c r="AD907" s="296" t="s">
        <v>80</v>
      </c>
      <c r="AE907" s="296">
        <f>V907+Y907</f>
        <v>42799.99</v>
      </c>
      <c r="AF907" s="273" t="s">
        <v>80</v>
      </c>
      <c r="AG907" s="273" t="s">
        <v>34</v>
      </c>
      <c r="AH907" s="273" t="s">
        <v>231</v>
      </c>
      <c r="AI907" s="273" t="s">
        <v>216</v>
      </c>
      <c r="AJ907" s="229"/>
    </row>
    <row r="908" spans="2:36" s="38" customFormat="1" ht="77.7" customHeight="1" x14ac:dyDescent="0.3">
      <c r="B908" s="461"/>
      <c r="C908" s="272"/>
      <c r="D908" s="270"/>
      <c r="E908" s="270"/>
      <c r="F908" s="269"/>
      <c r="G908" s="270"/>
      <c r="H908" s="224"/>
      <c r="I908" s="267"/>
      <c r="J908" s="28" t="s">
        <v>163</v>
      </c>
      <c r="K908" s="88" t="s">
        <v>164</v>
      </c>
      <c r="L908" s="106" t="s">
        <v>106</v>
      </c>
      <c r="M908" s="95">
        <v>1</v>
      </c>
      <c r="N908" s="342"/>
      <c r="O908" s="270"/>
      <c r="P908" s="224"/>
      <c r="Q908" s="224"/>
      <c r="R908" s="224"/>
      <c r="S908" s="297"/>
      <c r="T908" s="283"/>
      <c r="U908" s="283"/>
      <c r="V908" s="405"/>
      <c r="W908" s="281"/>
      <c r="X908" s="281"/>
      <c r="Y908" s="405"/>
      <c r="Z908" s="281"/>
      <c r="AA908" s="281"/>
      <c r="AB908" s="346"/>
      <c r="AC908" s="273"/>
      <c r="AD908" s="296"/>
      <c r="AE908" s="296"/>
      <c r="AF908" s="272"/>
      <c r="AG908" s="273"/>
      <c r="AH908" s="273"/>
      <c r="AI908" s="273"/>
      <c r="AJ908" s="224"/>
    </row>
    <row r="909" spans="2:36" s="38" customFormat="1" ht="87.6" customHeight="1" x14ac:dyDescent="0.3">
      <c r="B909" s="461"/>
      <c r="C909" s="272"/>
      <c r="D909" s="270"/>
      <c r="E909" s="270"/>
      <c r="F909" s="269"/>
      <c r="G909" s="270"/>
      <c r="H909" s="225"/>
      <c r="I909" s="267"/>
      <c r="J909" s="11" t="s">
        <v>179</v>
      </c>
      <c r="K909" s="88" t="s">
        <v>698</v>
      </c>
      <c r="L909" s="106" t="s">
        <v>106</v>
      </c>
      <c r="M909" s="95">
        <v>20</v>
      </c>
      <c r="N909" s="342"/>
      <c r="O909" s="270"/>
      <c r="P909" s="225"/>
      <c r="Q909" s="225"/>
      <c r="R909" s="225"/>
      <c r="S909" s="297"/>
      <c r="T909" s="283"/>
      <c r="U909" s="283"/>
      <c r="V909" s="405"/>
      <c r="W909" s="281"/>
      <c r="X909" s="281"/>
      <c r="Y909" s="405"/>
      <c r="Z909" s="281"/>
      <c r="AA909" s="281"/>
      <c r="AB909" s="346"/>
      <c r="AC909" s="273"/>
      <c r="AD909" s="296"/>
      <c r="AE909" s="296"/>
      <c r="AF909" s="272"/>
      <c r="AG909" s="273"/>
      <c r="AH909" s="273"/>
      <c r="AI909" s="273"/>
      <c r="AJ909" s="225"/>
    </row>
    <row r="910" spans="2:36" s="38" customFormat="1" ht="87.6" customHeight="1" x14ac:dyDescent="0.3">
      <c r="B910" s="272" t="s">
        <v>693</v>
      </c>
      <c r="C910" s="272" t="s">
        <v>694</v>
      </c>
      <c r="D910" s="269" t="s">
        <v>67</v>
      </c>
      <c r="E910" s="269" t="s">
        <v>68</v>
      </c>
      <c r="F910" s="269" t="s">
        <v>184</v>
      </c>
      <c r="G910" s="269" t="s">
        <v>695</v>
      </c>
      <c r="H910" s="223" t="s">
        <v>71</v>
      </c>
      <c r="I910" s="267" t="s">
        <v>135</v>
      </c>
      <c r="J910" s="116" t="s">
        <v>165</v>
      </c>
      <c r="K910" s="88" t="s">
        <v>166</v>
      </c>
      <c r="L910" s="7" t="s">
        <v>167</v>
      </c>
      <c r="M910" s="71">
        <v>1</v>
      </c>
      <c r="N910" s="342" t="s">
        <v>701</v>
      </c>
      <c r="O910" s="270" t="s">
        <v>416</v>
      </c>
      <c r="P910" s="223" t="s">
        <v>76</v>
      </c>
      <c r="Q910" s="223" t="s">
        <v>77</v>
      </c>
      <c r="R910" s="223" t="s">
        <v>78</v>
      </c>
      <c r="S910" s="297" t="s">
        <v>161</v>
      </c>
      <c r="T910" s="283">
        <f>V910+Y910</f>
        <v>75970</v>
      </c>
      <c r="U910" s="283">
        <f>+T910/M911</f>
        <v>75970</v>
      </c>
      <c r="V910" s="344">
        <v>64574.5</v>
      </c>
      <c r="W910" s="281" t="s">
        <v>135</v>
      </c>
      <c r="X910" s="281" t="s">
        <v>135</v>
      </c>
      <c r="Y910" s="344">
        <v>11395.5</v>
      </c>
      <c r="Z910" s="281" t="s">
        <v>135</v>
      </c>
      <c r="AA910" s="281" t="s">
        <v>135</v>
      </c>
      <c r="AB910" s="510">
        <v>6159.73</v>
      </c>
      <c r="AC910" s="273" t="s">
        <v>81</v>
      </c>
      <c r="AD910" s="296" t="s">
        <v>80</v>
      </c>
      <c r="AE910" s="296">
        <f>V910+Y910</f>
        <v>75970</v>
      </c>
      <c r="AF910" s="273" t="s">
        <v>80</v>
      </c>
      <c r="AG910" s="273" t="s">
        <v>34</v>
      </c>
      <c r="AH910" s="273" t="s">
        <v>221</v>
      </c>
      <c r="AI910" s="273" t="s">
        <v>222</v>
      </c>
      <c r="AJ910" s="273"/>
    </row>
    <row r="911" spans="2:36" s="38" customFormat="1" ht="106.5" customHeight="1" x14ac:dyDescent="0.3">
      <c r="B911" s="272"/>
      <c r="C911" s="272"/>
      <c r="D911" s="269"/>
      <c r="E911" s="269"/>
      <c r="F911" s="269"/>
      <c r="G911" s="269"/>
      <c r="H911" s="224"/>
      <c r="I911" s="267"/>
      <c r="J911" s="116" t="s">
        <v>699</v>
      </c>
      <c r="K911" s="88" t="s">
        <v>169</v>
      </c>
      <c r="L911" s="7" t="s">
        <v>106</v>
      </c>
      <c r="M911" s="71">
        <v>1</v>
      </c>
      <c r="N911" s="342"/>
      <c r="O911" s="270"/>
      <c r="P911" s="224"/>
      <c r="Q911" s="224"/>
      <c r="R911" s="224"/>
      <c r="S911" s="297"/>
      <c r="T911" s="283"/>
      <c r="U911" s="283"/>
      <c r="V911" s="344"/>
      <c r="W911" s="281"/>
      <c r="X911" s="281"/>
      <c r="Y911" s="344"/>
      <c r="Z911" s="281"/>
      <c r="AA911" s="281"/>
      <c r="AB911" s="510"/>
      <c r="AC911" s="273"/>
      <c r="AD911" s="296"/>
      <c r="AE911" s="296"/>
      <c r="AF911" s="272"/>
      <c r="AG911" s="273"/>
      <c r="AH911" s="273"/>
      <c r="AI911" s="273"/>
      <c r="AJ911" s="272"/>
    </row>
    <row r="912" spans="2:36" s="38" customFormat="1" ht="87.6" customHeight="1" x14ac:dyDescent="0.3">
      <c r="B912" s="272"/>
      <c r="C912" s="272"/>
      <c r="D912" s="269"/>
      <c r="E912" s="269"/>
      <c r="F912" s="269"/>
      <c r="G912" s="269"/>
      <c r="H912" s="224"/>
      <c r="I912" s="267"/>
      <c r="J912" s="116" t="s">
        <v>700</v>
      </c>
      <c r="K912" s="88" t="s">
        <v>170</v>
      </c>
      <c r="L912" s="7" t="s">
        <v>171</v>
      </c>
      <c r="M912" s="71">
        <v>1</v>
      </c>
      <c r="N912" s="342"/>
      <c r="O912" s="270"/>
      <c r="P912" s="224"/>
      <c r="Q912" s="224"/>
      <c r="R912" s="224"/>
      <c r="S912" s="297"/>
      <c r="T912" s="283"/>
      <c r="U912" s="283"/>
      <c r="V912" s="344"/>
      <c r="W912" s="281"/>
      <c r="X912" s="281"/>
      <c r="Y912" s="344"/>
      <c r="Z912" s="281"/>
      <c r="AA912" s="281"/>
      <c r="AB912" s="510"/>
      <c r="AC912" s="273"/>
      <c r="AD912" s="296"/>
      <c r="AE912" s="296"/>
      <c r="AF912" s="272"/>
      <c r="AG912" s="273"/>
      <c r="AH912" s="273"/>
      <c r="AI912" s="273"/>
      <c r="AJ912" s="272"/>
    </row>
    <row r="913" spans="2:36" s="38" customFormat="1" ht="87.6" customHeight="1" x14ac:dyDescent="0.3">
      <c r="B913" s="272"/>
      <c r="C913" s="272"/>
      <c r="D913" s="269"/>
      <c r="E913" s="269"/>
      <c r="F913" s="269"/>
      <c r="G913" s="269"/>
      <c r="H913" s="225"/>
      <c r="I913" s="267"/>
      <c r="J913" s="11" t="s">
        <v>172</v>
      </c>
      <c r="K913" s="88" t="s">
        <v>173</v>
      </c>
      <c r="L913" s="7" t="s">
        <v>171</v>
      </c>
      <c r="M913" s="71">
        <v>1</v>
      </c>
      <c r="N913" s="342"/>
      <c r="O913" s="270"/>
      <c r="P913" s="225"/>
      <c r="Q913" s="225"/>
      <c r="R913" s="225"/>
      <c r="S913" s="297"/>
      <c r="T913" s="283"/>
      <c r="U913" s="283"/>
      <c r="V913" s="344"/>
      <c r="W913" s="281"/>
      <c r="X913" s="281"/>
      <c r="Y913" s="344"/>
      <c r="Z913" s="281"/>
      <c r="AA913" s="281"/>
      <c r="AB913" s="510"/>
      <c r="AC913" s="273"/>
      <c r="AD913" s="296"/>
      <c r="AE913" s="296"/>
      <c r="AF913" s="272"/>
      <c r="AG913" s="273"/>
      <c r="AH913" s="273"/>
      <c r="AI913" s="273"/>
      <c r="AJ913" s="272"/>
    </row>
    <row r="914" spans="2:36" s="38" customFormat="1" ht="96.6" x14ac:dyDescent="0.3">
      <c r="B914" s="297" t="s">
        <v>696</v>
      </c>
      <c r="C914" s="272" t="s">
        <v>702</v>
      </c>
      <c r="D914" s="269" t="s">
        <v>67</v>
      </c>
      <c r="E914" s="269" t="s">
        <v>68</v>
      </c>
      <c r="F914" s="269" t="s">
        <v>186</v>
      </c>
      <c r="G914" s="269" t="s">
        <v>691</v>
      </c>
      <c r="H914" s="223" t="s">
        <v>71</v>
      </c>
      <c r="I914" s="267" t="s">
        <v>135</v>
      </c>
      <c r="J914" s="116" t="s">
        <v>697</v>
      </c>
      <c r="K914" s="88" t="s">
        <v>159</v>
      </c>
      <c r="L914" s="106" t="s">
        <v>116</v>
      </c>
      <c r="M914" s="95">
        <v>40</v>
      </c>
      <c r="N914" s="342" t="s">
        <v>701</v>
      </c>
      <c r="O914" s="270" t="s">
        <v>416</v>
      </c>
      <c r="P914" s="223" t="s">
        <v>76</v>
      </c>
      <c r="Q914" s="223" t="s">
        <v>77</v>
      </c>
      <c r="R914" s="223" t="s">
        <v>78</v>
      </c>
      <c r="S914" s="297" t="s">
        <v>161</v>
      </c>
      <c r="T914" s="283">
        <f>V914+Y914</f>
        <v>87570.450000000012</v>
      </c>
      <c r="U914" s="283" t="s">
        <v>80</v>
      </c>
      <c r="V914" s="296">
        <v>74434.91</v>
      </c>
      <c r="W914" s="281" t="s">
        <v>135</v>
      </c>
      <c r="X914" s="281" t="s">
        <v>135</v>
      </c>
      <c r="Y914" s="296">
        <v>13135.54</v>
      </c>
      <c r="Z914" s="281" t="s">
        <v>135</v>
      </c>
      <c r="AA914" s="281" t="s">
        <v>135</v>
      </c>
      <c r="AB914" s="419">
        <v>7100.19</v>
      </c>
      <c r="AC914" s="273" t="s">
        <v>204</v>
      </c>
      <c r="AD914" s="296" t="s">
        <v>80</v>
      </c>
      <c r="AE914" s="296">
        <f>V914+Y914</f>
        <v>87570.450000000012</v>
      </c>
      <c r="AF914" s="273" t="s">
        <v>80</v>
      </c>
      <c r="AG914" s="273" t="s">
        <v>34</v>
      </c>
      <c r="AH914" s="273" t="s">
        <v>221</v>
      </c>
      <c r="AI914" s="273" t="s">
        <v>222</v>
      </c>
      <c r="AJ914" s="229"/>
    </row>
    <row r="915" spans="2:36" s="38" customFormat="1" ht="69.599999999999994" customHeight="1" x14ac:dyDescent="0.3">
      <c r="B915" s="297"/>
      <c r="C915" s="272"/>
      <c r="D915" s="269"/>
      <c r="E915" s="269"/>
      <c r="F915" s="269"/>
      <c r="G915" s="269"/>
      <c r="H915" s="224"/>
      <c r="I915" s="267"/>
      <c r="J915" s="28" t="s">
        <v>163</v>
      </c>
      <c r="K915" s="88" t="s">
        <v>164</v>
      </c>
      <c r="L915" s="106" t="s">
        <v>106</v>
      </c>
      <c r="M915" s="95">
        <v>1</v>
      </c>
      <c r="N915" s="342"/>
      <c r="O915" s="270"/>
      <c r="P915" s="224"/>
      <c r="Q915" s="224"/>
      <c r="R915" s="224"/>
      <c r="S915" s="297"/>
      <c r="T915" s="283"/>
      <c r="U915" s="283"/>
      <c r="V915" s="416"/>
      <c r="W915" s="281"/>
      <c r="X915" s="281"/>
      <c r="Y915" s="416"/>
      <c r="Z915" s="281"/>
      <c r="AA915" s="281"/>
      <c r="AB915" s="420"/>
      <c r="AC915" s="273"/>
      <c r="AD915" s="296"/>
      <c r="AE915" s="296"/>
      <c r="AF915" s="272"/>
      <c r="AG915" s="273"/>
      <c r="AH915" s="273"/>
      <c r="AI915" s="273"/>
      <c r="AJ915" s="224"/>
    </row>
    <row r="916" spans="2:36" s="38" customFormat="1" ht="58.5" customHeight="1" x14ac:dyDescent="0.3">
      <c r="B916" s="297"/>
      <c r="C916" s="272"/>
      <c r="D916" s="269"/>
      <c r="E916" s="269"/>
      <c r="F916" s="269"/>
      <c r="G916" s="269"/>
      <c r="H916" s="225"/>
      <c r="I916" s="267"/>
      <c r="J916" s="11" t="s">
        <v>179</v>
      </c>
      <c r="K916" s="88" t="s">
        <v>698</v>
      </c>
      <c r="L916" s="106" t="s">
        <v>106</v>
      </c>
      <c r="M916" s="95">
        <v>56</v>
      </c>
      <c r="N916" s="342"/>
      <c r="O916" s="270"/>
      <c r="P916" s="225"/>
      <c r="Q916" s="225"/>
      <c r="R916" s="225"/>
      <c r="S916" s="297"/>
      <c r="T916" s="283"/>
      <c r="U916" s="283"/>
      <c r="V916" s="416"/>
      <c r="W916" s="281"/>
      <c r="X916" s="281"/>
      <c r="Y916" s="416"/>
      <c r="Z916" s="281"/>
      <c r="AA916" s="281"/>
      <c r="AB916" s="420"/>
      <c r="AC916" s="273"/>
      <c r="AD916" s="296"/>
      <c r="AE916" s="296"/>
      <c r="AF916" s="272"/>
      <c r="AG916" s="273"/>
      <c r="AH916" s="273"/>
      <c r="AI916" s="273"/>
      <c r="AJ916" s="225"/>
    </row>
    <row r="917" spans="2:36" s="38" customFormat="1" ht="132" customHeight="1" x14ac:dyDescent="0.3">
      <c r="B917" s="224" t="s">
        <v>223</v>
      </c>
      <c r="C917" s="224" t="s">
        <v>224</v>
      </c>
      <c r="D917" s="224" t="s">
        <v>158</v>
      </c>
      <c r="E917" s="248" t="s">
        <v>68</v>
      </c>
      <c r="F917" s="248" t="s">
        <v>186</v>
      </c>
      <c r="G917" s="248" t="s">
        <v>202</v>
      </c>
      <c r="H917" s="224" t="s">
        <v>71</v>
      </c>
      <c r="I917" s="224" t="s">
        <v>80</v>
      </c>
      <c r="J917" s="80" t="s">
        <v>263</v>
      </c>
      <c r="K917" s="22" t="s">
        <v>159</v>
      </c>
      <c r="L917" s="22" t="s">
        <v>116</v>
      </c>
      <c r="M917" s="22">
        <v>40</v>
      </c>
      <c r="N917" s="230" t="s">
        <v>160</v>
      </c>
      <c r="O917" s="224" t="s">
        <v>225</v>
      </c>
      <c r="P917" s="224" t="s">
        <v>76</v>
      </c>
      <c r="Q917" s="224" t="s">
        <v>77</v>
      </c>
      <c r="R917" s="251" t="s">
        <v>78</v>
      </c>
      <c r="S917" s="251" t="s">
        <v>161</v>
      </c>
      <c r="T917" s="254">
        <f>V917+Y917</f>
        <v>351052.49</v>
      </c>
      <c r="U917" s="254">
        <f>T917/M918</f>
        <v>70210.497999999992</v>
      </c>
      <c r="V917" s="257">
        <v>298394.62</v>
      </c>
      <c r="W917" s="257" t="s">
        <v>80</v>
      </c>
      <c r="X917" s="257" t="s">
        <v>80</v>
      </c>
      <c r="Y917" s="257">
        <v>52657.87</v>
      </c>
      <c r="Z917" s="257" t="s">
        <v>135</v>
      </c>
      <c r="AA917" s="257" t="s">
        <v>80</v>
      </c>
      <c r="AB917" s="257">
        <v>28463.72</v>
      </c>
      <c r="AC917" s="230" t="s">
        <v>204</v>
      </c>
      <c r="AD917" s="260" t="s">
        <v>80</v>
      </c>
      <c r="AE917" s="260">
        <f>V917+Y917</f>
        <v>351052.49</v>
      </c>
      <c r="AF917" s="230" t="s">
        <v>80</v>
      </c>
      <c r="AG917" s="230" t="s">
        <v>34</v>
      </c>
      <c r="AH917" s="230" t="s">
        <v>229</v>
      </c>
      <c r="AI917" s="230" t="s">
        <v>213</v>
      </c>
      <c r="AJ917" s="229"/>
    </row>
    <row r="918" spans="2:36" s="38" customFormat="1" ht="86.1" customHeight="1" x14ac:dyDescent="0.3">
      <c r="B918" s="224"/>
      <c r="C918" s="224"/>
      <c r="D918" s="224"/>
      <c r="E918" s="248"/>
      <c r="F918" s="248"/>
      <c r="G918" s="248"/>
      <c r="H918" s="224"/>
      <c r="I918" s="224"/>
      <c r="J918" s="11" t="s">
        <v>163</v>
      </c>
      <c r="K918" s="7" t="s">
        <v>164</v>
      </c>
      <c r="L918" s="7" t="s">
        <v>106</v>
      </c>
      <c r="M918" s="7">
        <v>5</v>
      </c>
      <c r="N918" s="230"/>
      <c r="O918" s="224"/>
      <c r="P918" s="224"/>
      <c r="Q918" s="224"/>
      <c r="R918" s="251"/>
      <c r="S918" s="251"/>
      <c r="T918" s="254"/>
      <c r="U918" s="254"/>
      <c r="V918" s="257"/>
      <c r="W918" s="257"/>
      <c r="X918" s="257"/>
      <c r="Y918" s="257"/>
      <c r="Z918" s="257"/>
      <c r="AA918" s="257"/>
      <c r="AB918" s="257"/>
      <c r="AC918" s="230"/>
      <c r="AD918" s="260"/>
      <c r="AE918" s="260"/>
      <c r="AF918" s="224"/>
      <c r="AG918" s="230"/>
      <c r="AH918" s="230"/>
      <c r="AI918" s="230"/>
      <c r="AJ918" s="224"/>
    </row>
    <row r="919" spans="2:36" s="38" customFormat="1" ht="59.1" customHeight="1" x14ac:dyDescent="0.3">
      <c r="B919" s="225"/>
      <c r="C919" s="225"/>
      <c r="D919" s="225"/>
      <c r="E919" s="249"/>
      <c r="F919" s="249"/>
      <c r="G919" s="249"/>
      <c r="H919" s="225"/>
      <c r="I919" s="225"/>
      <c r="J919" s="11" t="s">
        <v>179</v>
      </c>
      <c r="K919" s="7" t="s">
        <v>180</v>
      </c>
      <c r="L919" s="7" t="s">
        <v>106</v>
      </c>
      <c r="M919" s="71">
        <v>220</v>
      </c>
      <c r="N919" s="231"/>
      <c r="O919" s="225"/>
      <c r="P919" s="225"/>
      <c r="Q919" s="225"/>
      <c r="R919" s="252"/>
      <c r="S919" s="252"/>
      <c r="T919" s="255"/>
      <c r="U919" s="255"/>
      <c r="V919" s="258"/>
      <c r="W919" s="258"/>
      <c r="X919" s="258"/>
      <c r="Y919" s="258"/>
      <c r="Z919" s="258"/>
      <c r="AA919" s="258"/>
      <c r="AB919" s="258"/>
      <c r="AC919" s="231"/>
      <c r="AD919" s="261"/>
      <c r="AE919" s="261"/>
      <c r="AF919" s="225"/>
      <c r="AG919" s="231"/>
      <c r="AH919" s="231"/>
      <c r="AI919" s="231"/>
      <c r="AJ919" s="225"/>
    </row>
    <row r="920" spans="2:36" s="38" customFormat="1" ht="132" customHeight="1" x14ac:dyDescent="0.3">
      <c r="B920" s="272" t="s">
        <v>226</v>
      </c>
      <c r="C920" s="272" t="s">
        <v>227</v>
      </c>
      <c r="D920" s="272" t="s">
        <v>158</v>
      </c>
      <c r="E920" s="269" t="s">
        <v>68</v>
      </c>
      <c r="F920" s="269" t="s">
        <v>186</v>
      </c>
      <c r="G920" s="269" t="s">
        <v>202</v>
      </c>
      <c r="H920" s="272" t="s">
        <v>71</v>
      </c>
      <c r="I920" s="272" t="s">
        <v>80</v>
      </c>
      <c r="J920" s="11" t="s">
        <v>263</v>
      </c>
      <c r="K920" s="7" t="s">
        <v>159</v>
      </c>
      <c r="L920" s="7" t="s">
        <v>116</v>
      </c>
      <c r="M920" s="7">
        <v>40</v>
      </c>
      <c r="N920" s="273" t="s">
        <v>160</v>
      </c>
      <c r="O920" s="272" t="s">
        <v>225</v>
      </c>
      <c r="P920" s="272" t="s">
        <v>76</v>
      </c>
      <c r="Q920" s="272" t="s">
        <v>77</v>
      </c>
      <c r="R920" s="297" t="s">
        <v>78</v>
      </c>
      <c r="S920" s="297" t="s">
        <v>161</v>
      </c>
      <c r="T920" s="283">
        <f>V920+Y920</f>
        <v>59999.99</v>
      </c>
      <c r="U920" s="283">
        <f>T920</f>
        <v>59999.99</v>
      </c>
      <c r="V920" s="256">
        <v>51000</v>
      </c>
      <c r="W920" s="281" t="s">
        <v>80</v>
      </c>
      <c r="X920" s="281" t="s">
        <v>80</v>
      </c>
      <c r="Y920" s="281">
        <v>8999.99</v>
      </c>
      <c r="Z920" s="281" t="s">
        <v>135</v>
      </c>
      <c r="AA920" s="281" t="s">
        <v>80</v>
      </c>
      <c r="AB920" s="281">
        <v>4864.87</v>
      </c>
      <c r="AC920" s="273" t="s">
        <v>204</v>
      </c>
      <c r="AD920" s="296" t="s">
        <v>80</v>
      </c>
      <c r="AE920" s="296">
        <f>V920+Y920</f>
        <v>59999.99</v>
      </c>
      <c r="AF920" s="273" t="s">
        <v>80</v>
      </c>
      <c r="AG920" s="273" t="s">
        <v>34</v>
      </c>
      <c r="AH920" s="273" t="s">
        <v>212</v>
      </c>
      <c r="AI920" s="273" t="s">
        <v>213</v>
      </c>
      <c r="AJ920" s="273"/>
    </row>
    <row r="921" spans="2:36" s="38" customFormat="1" ht="86.1" customHeight="1" x14ac:dyDescent="0.3">
      <c r="B921" s="272"/>
      <c r="C921" s="272"/>
      <c r="D921" s="272"/>
      <c r="E921" s="269"/>
      <c r="F921" s="269"/>
      <c r="G921" s="269"/>
      <c r="H921" s="272"/>
      <c r="I921" s="272"/>
      <c r="J921" s="11" t="s">
        <v>163</v>
      </c>
      <c r="K921" s="7" t="s">
        <v>164</v>
      </c>
      <c r="L921" s="7" t="s">
        <v>106</v>
      </c>
      <c r="M921" s="7">
        <v>1</v>
      </c>
      <c r="N921" s="273"/>
      <c r="O921" s="272"/>
      <c r="P921" s="272"/>
      <c r="Q921" s="272"/>
      <c r="R921" s="297"/>
      <c r="S921" s="297"/>
      <c r="T921" s="283"/>
      <c r="U921" s="283"/>
      <c r="V921" s="257"/>
      <c r="W921" s="281"/>
      <c r="X921" s="281"/>
      <c r="Y921" s="281"/>
      <c r="Z921" s="281"/>
      <c r="AA921" s="281"/>
      <c r="AB921" s="281"/>
      <c r="AC921" s="273"/>
      <c r="AD921" s="296"/>
      <c r="AE921" s="296"/>
      <c r="AF921" s="272"/>
      <c r="AG921" s="273"/>
      <c r="AH921" s="273"/>
      <c r="AI921" s="273"/>
      <c r="AJ921" s="272"/>
    </row>
    <row r="922" spans="2:36" s="38" customFormat="1" ht="59.1" customHeight="1" x14ac:dyDescent="0.3">
      <c r="B922" s="272"/>
      <c r="C922" s="272"/>
      <c r="D922" s="272"/>
      <c r="E922" s="269"/>
      <c r="F922" s="269"/>
      <c r="G922" s="269"/>
      <c r="H922" s="272"/>
      <c r="I922" s="272"/>
      <c r="J922" s="11" t="s">
        <v>179</v>
      </c>
      <c r="K922" s="7" t="s">
        <v>180</v>
      </c>
      <c r="L922" s="7" t="s">
        <v>106</v>
      </c>
      <c r="M922" s="71">
        <v>30</v>
      </c>
      <c r="N922" s="273"/>
      <c r="O922" s="272"/>
      <c r="P922" s="272"/>
      <c r="Q922" s="272"/>
      <c r="R922" s="297"/>
      <c r="S922" s="297"/>
      <c r="T922" s="283"/>
      <c r="U922" s="283"/>
      <c r="V922" s="258"/>
      <c r="W922" s="281"/>
      <c r="X922" s="281"/>
      <c r="Y922" s="281"/>
      <c r="Z922" s="281"/>
      <c r="AA922" s="281"/>
      <c r="AB922" s="281"/>
      <c r="AC922" s="273"/>
      <c r="AD922" s="296"/>
      <c r="AE922" s="296"/>
      <c r="AF922" s="272"/>
      <c r="AG922" s="273"/>
      <c r="AH922" s="273"/>
      <c r="AI922" s="273"/>
      <c r="AJ922" s="272"/>
    </row>
    <row r="923" spans="2:36" s="38" customFormat="1" ht="132" customHeight="1" x14ac:dyDescent="0.3">
      <c r="B923" s="272" t="s">
        <v>228</v>
      </c>
      <c r="C923" s="272" t="s">
        <v>886</v>
      </c>
      <c r="D923" s="272" t="s">
        <v>158</v>
      </c>
      <c r="E923" s="269" t="s">
        <v>68</v>
      </c>
      <c r="F923" s="269" t="s">
        <v>186</v>
      </c>
      <c r="G923" s="269" t="s">
        <v>202</v>
      </c>
      <c r="H923" s="272" t="s">
        <v>71</v>
      </c>
      <c r="I923" s="272" t="s">
        <v>80</v>
      </c>
      <c r="J923" s="11" t="s">
        <v>263</v>
      </c>
      <c r="K923" s="7" t="s">
        <v>159</v>
      </c>
      <c r="L923" s="7" t="s">
        <v>116</v>
      </c>
      <c r="M923" s="7">
        <v>40</v>
      </c>
      <c r="N923" s="273" t="s">
        <v>160</v>
      </c>
      <c r="O923" s="272" t="s">
        <v>225</v>
      </c>
      <c r="P923" s="272" t="s">
        <v>76</v>
      </c>
      <c r="Q923" s="272" t="s">
        <v>77</v>
      </c>
      <c r="R923" s="297" t="s">
        <v>78</v>
      </c>
      <c r="S923" s="297" t="s">
        <v>161</v>
      </c>
      <c r="T923" s="283">
        <f>V923+Y923</f>
        <v>108000</v>
      </c>
      <c r="U923" s="283">
        <f>+T923/M924</f>
        <v>54000</v>
      </c>
      <c r="V923" s="256">
        <v>91800</v>
      </c>
      <c r="W923" s="281" t="s">
        <v>80</v>
      </c>
      <c r="X923" s="281" t="s">
        <v>80</v>
      </c>
      <c r="Y923" s="281">
        <v>16200</v>
      </c>
      <c r="Z923" s="281" t="s">
        <v>135</v>
      </c>
      <c r="AA923" s="281" t="s">
        <v>80</v>
      </c>
      <c r="AB923" s="281">
        <v>8756.76</v>
      </c>
      <c r="AC923" s="273" t="s">
        <v>204</v>
      </c>
      <c r="AD923" s="296" t="s">
        <v>80</v>
      </c>
      <c r="AE923" s="296">
        <f>V923+Y923</f>
        <v>108000</v>
      </c>
      <c r="AF923" s="273" t="s">
        <v>80</v>
      </c>
      <c r="AG923" s="273" t="s">
        <v>34</v>
      </c>
      <c r="AH923" s="273" t="s">
        <v>215</v>
      </c>
      <c r="AI923" s="273" t="s">
        <v>216</v>
      </c>
      <c r="AJ923" s="273"/>
    </row>
    <row r="924" spans="2:36" s="38" customFormat="1" ht="86.1" customHeight="1" x14ac:dyDescent="0.3">
      <c r="B924" s="272"/>
      <c r="C924" s="272"/>
      <c r="D924" s="272"/>
      <c r="E924" s="269"/>
      <c r="F924" s="269"/>
      <c r="G924" s="269"/>
      <c r="H924" s="272"/>
      <c r="I924" s="272"/>
      <c r="J924" s="11" t="s">
        <v>163</v>
      </c>
      <c r="K924" s="7" t="s">
        <v>164</v>
      </c>
      <c r="L924" s="7" t="s">
        <v>106</v>
      </c>
      <c r="M924" s="7">
        <v>2</v>
      </c>
      <c r="N924" s="273"/>
      <c r="O924" s="272"/>
      <c r="P924" s="272"/>
      <c r="Q924" s="272"/>
      <c r="R924" s="297"/>
      <c r="S924" s="297"/>
      <c r="T924" s="283"/>
      <c r="U924" s="283"/>
      <c r="V924" s="257"/>
      <c r="W924" s="281"/>
      <c r="X924" s="281"/>
      <c r="Y924" s="281"/>
      <c r="Z924" s="281"/>
      <c r="AA924" s="281"/>
      <c r="AB924" s="281"/>
      <c r="AC924" s="273"/>
      <c r="AD924" s="296"/>
      <c r="AE924" s="296"/>
      <c r="AF924" s="272"/>
      <c r="AG924" s="273"/>
      <c r="AH924" s="273"/>
      <c r="AI924" s="273"/>
      <c r="AJ924" s="272"/>
    </row>
    <row r="925" spans="2:36" s="38" customFormat="1" ht="59.1" customHeight="1" x14ac:dyDescent="0.3">
      <c r="B925" s="272"/>
      <c r="C925" s="272"/>
      <c r="D925" s="272"/>
      <c r="E925" s="269"/>
      <c r="F925" s="269"/>
      <c r="G925" s="269"/>
      <c r="H925" s="272"/>
      <c r="I925" s="272"/>
      <c r="J925" s="11" t="s">
        <v>179</v>
      </c>
      <c r="K925" s="7" t="s">
        <v>180</v>
      </c>
      <c r="L925" s="7" t="s">
        <v>106</v>
      </c>
      <c r="M925" s="71">
        <v>92</v>
      </c>
      <c r="N925" s="273"/>
      <c r="O925" s="272"/>
      <c r="P925" s="272"/>
      <c r="Q925" s="272"/>
      <c r="R925" s="297"/>
      <c r="S925" s="297"/>
      <c r="T925" s="283"/>
      <c r="U925" s="283"/>
      <c r="V925" s="258"/>
      <c r="W925" s="281"/>
      <c r="X925" s="281"/>
      <c r="Y925" s="281"/>
      <c r="Z925" s="281"/>
      <c r="AA925" s="281"/>
      <c r="AB925" s="281"/>
      <c r="AC925" s="273"/>
      <c r="AD925" s="296"/>
      <c r="AE925" s="296"/>
      <c r="AF925" s="272"/>
      <c r="AG925" s="273"/>
      <c r="AH925" s="273"/>
      <c r="AI925" s="273"/>
      <c r="AJ925" s="272"/>
    </row>
    <row r="926" spans="2:36" s="38" customFormat="1" ht="132" customHeight="1" x14ac:dyDescent="0.3">
      <c r="B926" s="272" t="s">
        <v>230</v>
      </c>
      <c r="C926" s="272" t="s">
        <v>887</v>
      </c>
      <c r="D926" s="272" t="s">
        <v>158</v>
      </c>
      <c r="E926" s="269" t="s">
        <v>68</v>
      </c>
      <c r="F926" s="269" t="s">
        <v>186</v>
      </c>
      <c r="G926" s="269" t="s">
        <v>202</v>
      </c>
      <c r="H926" s="272" t="s">
        <v>71</v>
      </c>
      <c r="I926" s="272" t="s">
        <v>80</v>
      </c>
      <c r="J926" s="11" t="s">
        <v>263</v>
      </c>
      <c r="K926" s="7" t="s">
        <v>159</v>
      </c>
      <c r="L926" s="7" t="s">
        <v>116</v>
      </c>
      <c r="M926" s="7">
        <v>40</v>
      </c>
      <c r="N926" s="273" t="s">
        <v>160</v>
      </c>
      <c r="O926" s="272" t="s">
        <v>225</v>
      </c>
      <c r="P926" s="272" t="s">
        <v>76</v>
      </c>
      <c r="Q926" s="272" t="s">
        <v>77</v>
      </c>
      <c r="R926" s="297" t="s">
        <v>78</v>
      </c>
      <c r="S926" s="297" t="s">
        <v>161</v>
      </c>
      <c r="T926" s="283">
        <f>V926+Y926</f>
        <v>99999.99</v>
      </c>
      <c r="U926" s="283">
        <f>T926/M927</f>
        <v>99999.99</v>
      </c>
      <c r="V926" s="256">
        <v>84999.99</v>
      </c>
      <c r="W926" s="281" t="s">
        <v>80</v>
      </c>
      <c r="X926" s="281" t="s">
        <v>80</v>
      </c>
      <c r="Y926" s="281">
        <v>15000</v>
      </c>
      <c r="Z926" s="281" t="s">
        <v>135</v>
      </c>
      <c r="AA926" s="281" t="s">
        <v>80</v>
      </c>
      <c r="AB926" s="281">
        <v>8108.11</v>
      </c>
      <c r="AC926" s="273" t="s">
        <v>204</v>
      </c>
      <c r="AD926" s="296" t="s">
        <v>80</v>
      </c>
      <c r="AE926" s="296">
        <f>V926+Y926</f>
        <v>99999.99</v>
      </c>
      <c r="AF926" s="273" t="s">
        <v>80</v>
      </c>
      <c r="AG926" s="273" t="s">
        <v>34</v>
      </c>
      <c r="AH926" s="273" t="s">
        <v>350</v>
      </c>
      <c r="AI926" s="273" t="s">
        <v>411</v>
      </c>
      <c r="AJ926" s="273"/>
    </row>
    <row r="927" spans="2:36" s="38" customFormat="1" ht="86.1" customHeight="1" x14ac:dyDescent="0.3">
      <c r="B927" s="272"/>
      <c r="C927" s="272"/>
      <c r="D927" s="272"/>
      <c r="E927" s="269"/>
      <c r="F927" s="269"/>
      <c r="G927" s="269"/>
      <c r="H927" s="272"/>
      <c r="I927" s="272"/>
      <c r="J927" s="11" t="s">
        <v>163</v>
      </c>
      <c r="K927" s="7" t="s">
        <v>164</v>
      </c>
      <c r="L927" s="7" t="s">
        <v>106</v>
      </c>
      <c r="M927" s="7">
        <v>1</v>
      </c>
      <c r="N927" s="273"/>
      <c r="O927" s="272"/>
      <c r="P927" s="272"/>
      <c r="Q927" s="272"/>
      <c r="R927" s="297"/>
      <c r="S927" s="297"/>
      <c r="T927" s="283"/>
      <c r="U927" s="283"/>
      <c r="V927" s="257"/>
      <c r="W927" s="281"/>
      <c r="X927" s="281"/>
      <c r="Y927" s="281"/>
      <c r="Z927" s="281"/>
      <c r="AA927" s="281"/>
      <c r="AB927" s="281"/>
      <c r="AC927" s="273"/>
      <c r="AD927" s="296"/>
      <c r="AE927" s="296"/>
      <c r="AF927" s="272"/>
      <c r="AG927" s="273"/>
      <c r="AH927" s="273"/>
      <c r="AI927" s="273"/>
      <c r="AJ927" s="272"/>
    </row>
    <row r="928" spans="2:36" s="38" customFormat="1" ht="59.1" customHeight="1" x14ac:dyDescent="0.3">
      <c r="B928" s="272"/>
      <c r="C928" s="272"/>
      <c r="D928" s="272"/>
      <c r="E928" s="269"/>
      <c r="F928" s="269"/>
      <c r="G928" s="269"/>
      <c r="H928" s="272"/>
      <c r="I928" s="272"/>
      <c r="J928" s="11" t="s">
        <v>179</v>
      </c>
      <c r="K928" s="7" t="s">
        <v>180</v>
      </c>
      <c r="L928" s="7" t="s">
        <v>106</v>
      </c>
      <c r="M928" s="71">
        <v>50</v>
      </c>
      <c r="N928" s="273"/>
      <c r="O928" s="272"/>
      <c r="P928" s="272"/>
      <c r="Q928" s="272"/>
      <c r="R928" s="297"/>
      <c r="S928" s="297"/>
      <c r="T928" s="283"/>
      <c r="U928" s="283"/>
      <c r="V928" s="258"/>
      <c r="W928" s="281"/>
      <c r="X928" s="281"/>
      <c r="Y928" s="281"/>
      <c r="Z928" s="281"/>
      <c r="AA928" s="281"/>
      <c r="AB928" s="281"/>
      <c r="AC928" s="273"/>
      <c r="AD928" s="296"/>
      <c r="AE928" s="296"/>
      <c r="AF928" s="272"/>
      <c r="AG928" s="273"/>
      <c r="AH928" s="273"/>
      <c r="AI928" s="273"/>
      <c r="AJ928" s="272"/>
    </row>
    <row r="929" spans="2:36" s="38" customFormat="1" ht="132" customHeight="1" x14ac:dyDescent="0.3">
      <c r="B929" s="272" t="s">
        <v>232</v>
      </c>
      <c r="C929" s="272" t="s">
        <v>233</v>
      </c>
      <c r="D929" s="272" t="s">
        <v>158</v>
      </c>
      <c r="E929" s="269" t="s">
        <v>68</v>
      </c>
      <c r="F929" s="269" t="s">
        <v>186</v>
      </c>
      <c r="G929" s="269" t="s">
        <v>202</v>
      </c>
      <c r="H929" s="272" t="s">
        <v>71</v>
      </c>
      <c r="I929" s="272" t="s">
        <v>80</v>
      </c>
      <c r="J929" s="11" t="s">
        <v>263</v>
      </c>
      <c r="K929" s="7" t="s">
        <v>159</v>
      </c>
      <c r="L929" s="7" t="s">
        <v>116</v>
      </c>
      <c r="M929" s="7">
        <v>40</v>
      </c>
      <c r="N929" s="273" t="s">
        <v>160</v>
      </c>
      <c r="O929" s="272" t="s">
        <v>225</v>
      </c>
      <c r="P929" s="272" t="s">
        <v>76</v>
      </c>
      <c r="Q929" s="272" t="s">
        <v>77</v>
      </c>
      <c r="R929" s="297" t="s">
        <v>78</v>
      </c>
      <c r="S929" s="297" t="s">
        <v>161</v>
      </c>
      <c r="T929" s="283">
        <f>V929+Y929</f>
        <v>247999.99</v>
      </c>
      <c r="U929" s="283">
        <v>123999.99</v>
      </c>
      <c r="V929" s="256">
        <v>210799.99</v>
      </c>
      <c r="W929" s="281" t="s">
        <v>80</v>
      </c>
      <c r="X929" s="281" t="s">
        <v>80</v>
      </c>
      <c r="Y929" s="281">
        <v>37200</v>
      </c>
      <c r="Z929" s="281" t="s">
        <v>135</v>
      </c>
      <c r="AA929" s="281" t="s">
        <v>80</v>
      </c>
      <c r="AB929" s="281">
        <v>20108.11</v>
      </c>
      <c r="AC929" s="273" t="s">
        <v>204</v>
      </c>
      <c r="AD929" s="296" t="s">
        <v>80</v>
      </c>
      <c r="AE929" s="296">
        <f>V929+Y929</f>
        <v>247999.99</v>
      </c>
      <c r="AF929" s="273" t="s">
        <v>80</v>
      </c>
      <c r="AG929" s="273" t="s">
        <v>34</v>
      </c>
      <c r="AH929" s="273" t="s">
        <v>303</v>
      </c>
      <c r="AI929" s="273" t="s">
        <v>308</v>
      </c>
      <c r="AJ929" s="273"/>
    </row>
    <row r="930" spans="2:36" s="38" customFormat="1" ht="86.1" customHeight="1" x14ac:dyDescent="0.3">
      <c r="B930" s="272"/>
      <c r="C930" s="272"/>
      <c r="D930" s="272"/>
      <c r="E930" s="269"/>
      <c r="F930" s="269"/>
      <c r="G930" s="269"/>
      <c r="H930" s="272"/>
      <c r="I930" s="272"/>
      <c r="J930" s="11" t="s">
        <v>163</v>
      </c>
      <c r="K930" s="7" t="s">
        <v>164</v>
      </c>
      <c r="L930" s="7" t="s">
        <v>106</v>
      </c>
      <c r="M930" s="7">
        <v>2</v>
      </c>
      <c r="N930" s="273"/>
      <c r="O930" s="272"/>
      <c r="P930" s="272"/>
      <c r="Q930" s="272"/>
      <c r="R930" s="297"/>
      <c r="S930" s="297"/>
      <c r="T930" s="283"/>
      <c r="U930" s="283"/>
      <c r="V930" s="257"/>
      <c r="W930" s="281"/>
      <c r="X930" s="281"/>
      <c r="Y930" s="281"/>
      <c r="Z930" s="281"/>
      <c r="AA930" s="281"/>
      <c r="AB930" s="281"/>
      <c r="AC930" s="273"/>
      <c r="AD930" s="296"/>
      <c r="AE930" s="296"/>
      <c r="AF930" s="272"/>
      <c r="AG930" s="273"/>
      <c r="AH930" s="273"/>
      <c r="AI930" s="273"/>
      <c r="AJ930" s="272"/>
    </row>
    <row r="931" spans="2:36" s="38" customFormat="1" ht="59.1" customHeight="1" x14ac:dyDescent="0.3">
      <c r="B931" s="272"/>
      <c r="C931" s="272"/>
      <c r="D931" s="272"/>
      <c r="E931" s="269"/>
      <c r="F931" s="269"/>
      <c r="G931" s="269"/>
      <c r="H931" s="272"/>
      <c r="I931" s="272"/>
      <c r="J931" s="11" t="s">
        <v>179</v>
      </c>
      <c r="K931" s="7" t="s">
        <v>180</v>
      </c>
      <c r="L931" s="7" t="s">
        <v>106</v>
      </c>
      <c r="M931" s="71">
        <v>116</v>
      </c>
      <c r="N931" s="273"/>
      <c r="O931" s="272"/>
      <c r="P931" s="272"/>
      <c r="Q931" s="272"/>
      <c r="R931" s="297"/>
      <c r="S931" s="297"/>
      <c r="T931" s="283"/>
      <c r="U931" s="283"/>
      <c r="V931" s="258"/>
      <c r="W931" s="281"/>
      <c r="X931" s="281"/>
      <c r="Y931" s="281"/>
      <c r="Z931" s="281"/>
      <c r="AA931" s="281"/>
      <c r="AB931" s="281"/>
      <c r="AC931" s="273"/>
      <c r="AD931" s="296"/>
      <c r="AE931" s="296"/>
      <c r="AF931" s="272"/>
      <c r="AG931" s="273"/>
      <c r="AH931" s="273"/>
      <c r="AI931" s="273"/>
      <c r="AJ931" s="272"/>
    </row>
    <row r="932" spans="2:36" ht="52.2" customHeight="1" x14ac:dyDescent="0.3">
      <c r="B932" s="272" t="s">
        <v>235</v>
      </c>
      <c r="C932" s="272" t="s">
        <v>236</v>
      </c>
      <c r="D932" s="272" t="s">
        <v>67</v>
      </c>
      <c r="E932" s="269" t="s">
        <v>68</v>
      </c>
      <c r="F932" s="269" t="s">
        <v>184</v>
      </c>
      <c r="G932" s="269" t="s">
        <v>70</v>
      </c>
      <c r="H932" s="272" t="s">
        <v>71</v>
      </c>
      <c r="I932" s="272" t="s">
        <v>80</v>
      </c>
      <c r="J932" s="11" t="s">
        <v>165</v>
      </c>
      <c r="K932" s="7" t="s">
        <v>166</v>
      </c>
      <c r="L932" s="7" t="s">
        <v>167</v>
      </c>
      <c r="M932" s="7">
        <v>2</v>
      </c>
      <c r="N932" s="273" t="s">
        <v>160</v>
      </c>
      <c r="O932" s="272" t="s">
        <v>225</v>
      </c>
      <c r="P932" s="272" t="s">
        <v>76</v>
      </c>
      <c r="Q932" s="272" t="s">
        <v>77</v>
      </c>
      <c r="R932" s="297" t="s">
        <v>78</v>
      </c>
      <c r="S932" s="297" t="s">
        <v>161</v>
      </c>
      <c r="T932" s="283">
        <f>V932+Y932</f>
        <v>132947.5</v>
      </c>
      <c r="U932" s="283">
        <f>T932/M933</f>
        <v>66473.75</v>
      </c>
      <c r="V932" s="281">
        <v>113005.38</v>
      </c>
      <c r="W932" s="281" t="s">
        <v>80</v>
      </c>
      <c r="X932" s="281" t="s">
        <v>80</v>
      </c>
      <c r="Y932" s="281">
        <v>19942.12</v>
      </c>
      <c r="Z932" s="281" t="s">
        <v>80</v>
      </c>
      <c r="AA932" s="281" t="s">
        <v>80</v>
      </c>
      <c r="AB932" s="281">
        <v>10779.53</v>
      </c>
      <c r="AC932" s="273" t="s">
        <v>81</v>
      </c>
      <c r="AD932" s="296" t="s">
        <v>80</v>
      </c>
      <c r="AE932" s="296">
        <f>V932+Y932</f>
        <v>132947.5</v>
      </c>
      <c r="AF932" s="273" t="s">
        <v>80</v>
      </c>
      <c r="AG932" s="273" t="s">
        <v>34</v>
      </c>
      <c r="AH932" s="273" t="s">
        <v>308</v>
      </c>
      <c r="AI932" s="273" t="s">
        <v>221</v>
      </c>
      <c r="AJ932" s="273"/>
    </row>
    <row r="933" spans="2:36" ht="55.2" x14ac:dyDescent="0.3">
      <c r="B933" s="272"/>
      <c r="C933" s="272"/>
      <c r="D933" s="272"/>
      <c r="E933" s="269"/>
      <c r="F933" s="269"/>
      <c r="G933" s="269"/>
      <c r="H933" s="272"/>
      <c r="I933" s="272"/>
      <c r="J933" s="11" t="s">
        <v>168</v>
      </c>
      <c r="K933" s="7" t="s">
        <v>169</v>
      </c>
      <c r="L933" s="7" t="s">
        <v>106</v>
      </c>
      <c r="M933" s="7">
        <v>2</v>
      </c>
      <c r="N933" s="273"/>
      <c r="O933" s="272"/>
      <c r="P933" s="272"/>
      <c r="Q933" s="272"/>
      <c r="R933" s="297"/>
      <c r="S933" s="297"/>
      <c r="T933" s="283"/>
      <c r="U933" s="283"/>
      <c r="V933" s="281"/>
      <c r="W933" s="281"/>
      <c r="X933" s="281"/>
      <c r="Y933" s="281"/>
      <c r="Z933" s="281"/>
      <c r="AA933" s="281"/>
      <c r="AB933" s="281"/>
      <c r="AC933" s="273"/>
      <c r="AD933" s="296"/>
      <c r="AE933" s="296"/>
      <c r="AF933" s="272"/>
      <c r="AG933" s="273"/>
      <c r="AH933" s="273"/>
      <c r="AI933" s="273"/>
      <c r="AJ933" s="272"/>
    </row>
    <row r="934" spans="2:36" ht="41.4" x14ac:dyDescent="0.3">
      <c r="B934" s="272"/>
      <c r="C934" s="272"/>
      <c r="D934" s="272"/>
      <c r="E934" s="269"/>
      <c r="F934" s="269"/>
      <c r="G934" s="269"/>
      <c r="H934" s="272"/>
      <c r="I934" s="272"/>
      <c r="J934" s="11" t="s">
        <v>264</v>
      </c>
      <c r="K934" s="7" t="s">
        <v>170</v>
      </c>
      <c r="L934" s="7" t="s">
        <v>171</v>
      </c>
      <c r="M934" s="7">
        <v>2</v>
      </c>
      <c r="N934" s="273"/>
      <c r="O934" s="272"/>
      <c r="P934" s="272"/>
      <c r="Q934" s="272"/>
      <c r="R934" s="297"/>
      <c r="S934" s="297"/>
      <c r="T934" s="283"/>
      <c r="U934" s="283"/>
      <c r="V934" s="281"/>
      <c r="W934" s="281"/>
      <c r="X934" s="281"/>
      <c r="Y934" s="281"/>
      <c r="Z934" s="281"/>
      <c r="AA934" s="281"/>
      <c r="AB934" s="281"/>
      <c r="AC934" s="273"/>
      <c r="AD934" s="296"/>
      <c r="AE934" s="296"/>
      <c r="AF934" s="272"/>
      <c r="AG934" s="273"/>
      <c r="AH934" s="273"/>
      <c r="AI934" s="273"/>
      <c r="AJ934" s="272"/>
    </row>
    <row r="935" spans="2:36" ht="47.7" customHeight="1" x14ac:dyDescent="0.3">
      <c r="B935" s="272"/>
      <c r="C935" s="272"/>
      <c r="D935" s="272"/>
      <c r="E935" s="269"/>
      <c r="F935" s="269"/>
      <c r="G935" s="269"/>
      <c r="H935" s="272"/>
      <c r="I935" s="272"/>
      <c r="J935" s="11" t="s">
        <v>172</v>
      </c>
      <c r="K935" s="7" t="s">
        <v>173</v>
      </c>
      <c r="L935" s="7" t="s">
        <v>171</v>
      </c>
      <c r="M935" s="71">
        <v>2</v>
      </c>
      <c r="N935" s="273"/>
      <c r="O935" s="272"/>
      <c r="P935" s="272"/>
      <c r="Q935" s="272"/>
      <c r="R935" s="297"/>
      <c r="S935" s="297"/>
      <c r="T935" s="283"/>
      <c r="U935" s="283"/>
      <c r="V935" s="281"/>
      <c r="W935" s="281"/>
      <c r="X935" s="281"/>
      <c r="Y935" s="281"/>
      <c r="Z935" s="281"/>
      <c r="AA935" s="281"/>
      <c r="AB935" s="281"/>
      <c r="AC935" s="273"/>
      <c r="AD935" s="296"/>
      <c r="AE935" s="296"/>
      <c r="AF935" s="272"/>
      <c r="AG935" s="273"/>
      <c r="AH935" s="273"/>
      <c r="AI935" s="273"/>
      <c r="AJ935" s="272"/>
    </row>
    <row r="936" spans="2:36" s="87" customFormat="1" ht="132" customHeight="1" x14ac:dyDescent="0.3">
      <c r="B936" s="223" t="s">
        <v>582</v>
      </c>
      <c r="C936" s="272" t="s">
        <v>597</v>
      </c>
      <c r="D936" s="223" t="s">
        <v>158</v>
      </c>
      <c r="E936" s="247" t="s">
        <v>68</v>
      </c>
      <c r="F936" s="278" t="s">
        <v>186</v>
      </c>
      <c r="G936" s="247" t="s">
        <v>202</v>
      </c>
      <c r="H936" s="279" t="s">
        <v>71</v>
      </c>
      <c r="I936" s="279" t="s">
        <v>80</v>
      </c>
      <c r="J936" s="11" t="s">
        <v>263</v>
      </c>
      <c r="K936" s="7" t="s">
        <v>159</v>
      </c>
      <c r="L936" s="7" t="s">
        <v>116</v>
      </c>
      <c r="M936" s="7">
        <v>40</v>
      </c>
      <c r="N936" s="280" t="s">
        <v>160</v>
      </c>
      <c r="O936" s="269" t="s">
        <v>583</v>
      </c>
      <c r="P936" s="223" t="s">
        <v>76</v>
      </c>
      <c r="Q936" s="223" t="s">
        <v>77</v>
      </c>
      <c r="R936" s="250" t="s">
        <v>78</v>
      </c>
      <c r="S936" s="250" t="s">
        <v>161</v>
      </c>
      <c r="T936" s="253">
        <f>V936+Y936</f>
        <v>119840.01</v>
      </c>
      <c r="U936" s="253" t="s">
        <v>80</v>
      </c>
      <c r="V936" s="307">
        <v>101864.01</v>
      </c>
      <c r="W936" s="399" t="s">
        <v>135</v>
      </c>
      <c r="X936" s="241" t="s">
        <v>135</v>
      </c>
      <c r="Y936" s="399">
        <v>17976</v>
      </c>
      <c r="Z936" s="399" t="s">
        <v>135</v>
      </c>
      <c r="AA936" s="241" t="s">
        <v>135</v>
      </c>
      <c r="AB936" s="241">
        <v>9716.76</v>
      </c>
      <c r="AC936" s="229" t="s">
        <v>204</v>
      </c>
      <c r="AD936" s="259" t="s">
        <v>80</v>
      </c>
      <c r="AE936" s="259">
        <f>V936+Y936</f>
        <v>119840.01</v>
      </c>
      <c r="AF936" s="229" t="s">
        <v>80</v>
      </c>
      <c r="AG936" s="229" t="s">
        <v>34</v>
      </c>
      <c r="AH936" s="229" t="s">
        <v>229</v>
      </c>
      <c r="AI936" s="229" t="s">
        <v>754</v>
      </c>
      <c r="AJ936" s="229"/>
    </row>
    <row r="937" spans="2:36" s="87" customFormat="1" ht="86.1" customHeight="1" x14ac:dyDescent="0.3">
      <c r="B937" s="224"/>
      <c r="C937" s="272"/>
      <c r="D937" s="224"/>
      <c r="E937" s="248"/>
      <c r="F937" s="248"/>
      <c r="G937" s="248"/>
      <c r="H937" s="224"/>
      <c r="I937" s="224"/>
      <c r="J937" s="11" t="s">
        <v>163</v>
      </c>
      <c r="K937" s="7" t="s">
        <v>164</v>
      </c>
      <c r="L937" s="7" t="s">
        <v>106</v>
      </c>
      <c r="M937" s="117">
        <v>1</v>
      </c>
      <c r="N937" s="230"/>
      <c r="O937" s="269"/>
      <c r="P937" s="224"/>
      <c r="Q937" s="224"/>
      <c r="R937" s="251"/>
      <c r="S937" s="251"/>
      <c r="T937" s="254"/>
      <c r="U937" s="254"/>
      <c r="V937" s="308"/>
      <c r="W937" s="400"/>
      <c r="X937" s="242"/>
      <c r="Y937" s="400"/>
      <c r="Z937" s="400"/>
      <c r="AA937" s="242"/>
      <c r="AB937" s="242"/>
      <c r="AC937" s="230"/>
      <c r="AD937" s="260"/>
      <c r="AE937" s="260"/>
      <c r="AF937" s="224"/>
      <c r="AG937" s="230"/>
      <c r="AH937" s="230"/>
      <c r="AI937" s="230"/>
      <c r="AJ937" s="224"/>
    </row>
    <row r="938" spans="2:36" s="87" customFormat="1" ht="59.1" customHeight="1" x14ac:dyDescent="0.3">
      <c r="B938" s="225"/>
      <c r="C938" s="272"/>
      <c r="D938" s="225"/>
      <c r="E938" s="249"/>
      <c r="F938" s="249"/>
      <c r="G938" s="249"/>
      <c r="H938" s="225"/>
      <c r="I938" s="225"/>
      <c r="J938" s="11" t="s">
        <v>179</v>
      </c>
      <c r="K938" s="7" t="s">
        <v>180</v>
      </c>
      <c r="L938" s="7" t="s">
        <v>106</v>
      </c>
      <c r="M938" s="7">
        <v>56</v>
      </c>
      <c r="N938" s="231"/>
      <c r="O938" s="269"/>
      <c r="P938" s="225"/>
      <c r="Q938" s="225"/>
      <c r="R938" s="252"/>
      <c r="S938" s="252"/>
      <c r="T938" s="255"/>
      <c r="U938" s="255"/>
      <c r="V938" s="309"/>
      <c r="W938" s="401"/>
      <c r="X938" s="243"/>
      <c r="Y938" s="401"/>
      <c r="Z938" s="401"/>
      <c r="AA938" s="243"/>
      <c r="AB938" s="243"/>
      <c r="AC938" s="231"/>
      <c r="AD938" s="261"/>
      <c r="AE938" s="261"/>
      <c r="AF938" s="225"/>
      <c r="AG938" s="231"/>
      <c r="AH938" s="231"/>
      <c r="AI938" s="231"/>
      <c r="AJ938" s="225"/>
    </row>
    <row r="939" spans="2:36" s="87" customFormat="1" ht="132" customHeight="1" x14ac:dyDescent="0.3">
      <c r="B939" s="223" t="s">
        <v>584</v>
      </c>
      <c r="C939" s="272" t="s">
        <v>598</v>
      </c>
      <c r="D939" s="223" t="s">
        <v>158</v>
      </c>
      <c r="E939" s="247" t="s">
        <v>68</v>
      </c>
      <c r="F939" s="278" t="s">
        <v>186</v>
      </c>
      <c r="G939" s="247" t="s">
        <v>202</v>
      </c>
      <c r="H939" s="279" t="s">
        <v>71</v>
      </c>
      <c r="I939" s="279" t="s">
        <v>80</v>
      </c>
      <c r="J939" s="11" t="s">
        <v>263</v>
      </c>
      <c r="K939" s="7" t="s">
        <v>159</v>
      </c>
      <c r="L939" s="7" t="s">
        <v>116</v>
      </c>
      <c r="M939" s="7">
        <v>40</v>
      </c>
      <c r="N939" s="280" t="s">
        <v>160</v>
      </c>
      <c r="O939" s="269" t="s">
        <v>583</v>
      </c>
      <c r="P939" s="223" t="s">
        <v>76</v>
      </c>
      <c r="Q939" s="223" t="s">
        <v>77</v>
      </c>
      <c r="R939" s="250" t="s">
        <v>78</v>
      </c>
      <c r="S939" s="250" t="s">
        <v>161</v>
      </c>
      <c r="T939" s="253">
        <f>V939+Y939</f>
        <v>47668.490000000005</v>
      </c>
      <c r="U939" s="253" t="s">
        <v>80</v>
      </c>
      <c r="V939" s="307">
        <v>40518.22</v>
      </c>
      <c r="W939" s="307" t="s">
        <v>135</v>
      </c>
      <c r="X939" s="241" t="s">
        <v>135</v>
      </c>
      <c r="Y939" s="307">
        <v>7150.27</v>
      </c>
      <c r="Z939" s="307" t="s">
        <v>135</v>
      </c>
      <c r="AA939" s="241" t="s">
        <v>135</v>
      </c>
      <c r="AB939" s="241">
        <v>3865.02</v>
      </c>
      <c r="AC939" s="229" t="s">
        <v>204</v>
      </c>
      <c r="AD939" s="259" t="s">
        <v>80</v>
      </c>
      <c r="AE939" s="259">
        <f>V939+Y939</f>
        <v>47668.490000000005</v>
      </c>
      <c r="AF939" s="229" t="s">
        <v>80</v>
      </c>
      <c r="AG939" s="229" t="s">
        <v>34</v>
      </c>
      <c r="AH939" s="229" t="s">
        <v>229</v>
      </c>
      <c r="AI939" s="229" t="s">
        <v>213</v>
      </c>
      <c r="AJ939" s="229"/>
    </row>
    <row r="940" spans="2:36" s="87" customFormat="1" ht="86.1" customHeight="1" x14ac:dyDescent="0.3">
      <c r="B940" s="224"/>
      <c r="C940" s="272"/>
      <c r="D940" s="224"/>
      <c r="E940" s="248"/>
      <c r="F940" s="248"/>
      <c r="G940" s="248"/>
      <c r="H940" s="224"/>
      <c r="I940" s="224"/>
      <c r="J940" s="11" t="s">
        <v>163</v>
      </c>
      <c r="K940" s="7" t="s">
        <v>164</v>
      </c>
      <c r="L940" s="7" t="s">
        <v>106</v>
      </c>
      <c r="M940" s="7">
        <v>1</v>
      </c>
      <c r="N940" s="230"/>
      <c r="O940" s="269"/>
      <c r="P940" s="224"/>
      <c r="Q940" s="224"/>
      <c r="R940" s="251"/>
      <c r="S940" s="251"/>
      <c r="T940" s="254"/>
      <c r="U940" s="254"/>
      <c r="V940" s="308"/>
      <c r="W940" s="308"/>
      <c r="X940" s="242"/>
      <c r="Y940" s="308"/>
      <c r="Z940" s="308"/>
      <c r="AA940" s="242"/>
      <c r="AB940" s="242"/>
      <c r="AC940" s="230"/>
      <c r="AD940" s="260"/>
      <c r="AE940" s="260"/>
      <c r="AF940" s="224"/>
      <c r="AG940" s="230"/>
      <c r="AH940" s="230"/>
      <c r="AI940" s="230"/>
      <c r="AJ940" s="224"/>
    </row>
    <row r="941" spans="2:36" s="87" customFormat="1" ht="59.1" customHeight="1" x14ac:dyDescent="0.3">
      <c r="B941" s="225"/>
      <c r="C941" s="272"/>
      <c r="D941" s="225"/>
      <c r="E941" s="249"/>
      <c r="F941" s="249"/>
      <c r="G941" s="249"/>
      <c r="H941" s="225"/>
      <c r="I941" s="225"/>
      <c r="J941" s="11" t="s">
        <v>179</v>
      </c>
      <c r="K941" s="7" t="s">
        <v>180</v>
      </c>
      <c r="L941" s="7" t="s">
        <v>106</v>
      </c>
      <c r="M941" s="7">
        <v>45</v>
      </c>
      <c r="N941" s="231"/>
      <c r="O941" s="269"/>
      <c r="P941" s="225"/>
      <c r="Q941" s="225"/>
      <c r="R941" s="252"/>
      <c r="S941" s="252"/>
      <c r="T941" s="255"/>
      <c r="U941" s="255"/>
      <c r="V941" s="309"/>
      <c r="W941" s="309"/>
      <c r="X941" s="243"/>
      <c r="Y941" s="309"/>
      <c r="Z941" s="309"/>
      <c r="AA941" s="243"/>
      <c r="AB941" s="243"/>
      <c r="AC941" s="231"/>
      <c r="AD941" s="261"/>
      <c r="AE941" s="261"/>
      <c r="AF941" s="225"/>
      <c r="AG941" s="231"/>
      <c r="AH941" s="231"/>
      <c r="AI941" s="231"/>
      <c r="AJ941" s="225"/>
    </row>
    <row r="942" spans="2:36" s="87" customFormat="1" ht="132" customHeight="1" x14ac:dyDescent="0.3">
      <c r="B942" s="223" t="s">
        <v>585</v>
      </c>
      <c r="C942" s="272" t="s">
        <v>599</v>
      </c>
      <c r="D942" s="223" t="s">
        <v>158</v>
      </c>
      <c r="E942" s="247" t="s">
        <v>68</v>
      </c>
      <c r="F942" s="278" t="s">
        <v>186</v>
      </c>
      <c r="G942" s="247" t="s">
        <v>202</v>
      </c>
      <c r="H942" s="279" t="s">
        <v>71</v>
      </c>
      <c r="I942" s="279" t="s">
        <v>80</v>
      </c>
      <c r="J942" s="11" t="s">
        <v>263</v>
      </c>
      <c r="K942" s="7" t="s">
        <v>159</v>
      </c>
      <c r="L942" s="7" t="s">
        <v>116</v>
      </c>
      <c r="M942" s="7">
        <v>40</v>
      </c>
      <c r="N942" s="280" t="s">
        <v>160</v>
      </c>
      <c r="O942" s="269" t="s">
        <v>583</v>
      </c>
      <c r="P942" s="223" t="s">
        <v>76</v>
      </c>
      <c r="Q942" s="223" t="s">
        <v>77</v>
      </c>
      <c r="R942" s="250" t="s">
        <v>78</v>
      </c>
      <c r="S942" s="250" t="s">
        <v>161</v>
      </c>
      <c r="T942" s="253">
        <f>V942+Y942</f>
        <v>54570</v>
      </c>
      <c r="U942" s="253" t="s">
        <v>80</v>
      </c>
      <c r="V942" s="307">
        <v>46384.5</v>
      </c>
      <c r="W942" s="307" t="s">
        <v>135</v>
      </c>
      <c r="X942" s="241" t="s">
        <v>135</v>
      </c>
      <c r="Y942" s="307">
        <v>8185.5</v>
      </c>
      <c r="Z942" s="307" t="s">
        <v>135</v>
      </c>
      <c r="AA942" s="241" t="s">
        <v>135</v>
      </c>
      <c r="AB942" s="241">
        <v>4424.59</v>
      </c>
      <c r="AC942" s="229" t="s">
        <v>204</v>
      </c>
      <c r="AD942" s="259" t="s">
        <v>80</v>
      </c>
      <c r="AE942" s="259">
        <f>V942+Y942</f>
        <v>54570</v>
      </c>
      <c r="AF942" s="229" t="s">
        <v>80</v>
      </c>
      <c r="AG942" s="229" t="s">
        <v>34</v>
      </c>
      <c r="AH942" s="229" t="s">
        <v>229</v>
      </c>
      <c r="AI942" s="229" t="s">
        <v>213</v>
      </c>
      <c r="AJ942" s="229"/>
    </row>
    <row r="943" spans="2:36" s="87" customFormat="1" ht="86.1" customHeight="1" x14ac:dyDescent="0.3">
      <c r="B943" s="224"/>
      <c r="C943" s="272"/>
      <c r="D943" s="224"/>
      <c r="E943" s="248"/>
      <c r="F943" s="248"/>
      <c r="G943" s="248"/>
      <c r="H943" s="224"/>
      <c r="I943" s="224"/>
      <c r="J943" s="11" t="s">
        <v>163</v>
      </c>
      <c r="K943" s="7" t="s">
        <v>164</v>
      </c>
      <c r="L943" s="7" t="s">
        <v>106</v>
      </c>
      <c r="M943" s="7">
        <v>1</v>
      </c>
      <c r="N943" s="230"/>
      <c r="O943" s="269"/>
      <c r="P943" s="224"/>
      <c r="Q943" s="224"/>
      <c r="R943" s="251"/>
      <c r="S943" s="251"/>
      <c r="T943" s="254"/>
      <c r="U943" s="254"/>
      <c r="V943" s="308"/>
      <c r="W943" s="308"/>
      <c r="X943" s="242"/>
      <c r="Y943" s="308"/>
      <c r="Z943" s="308"/>
      <c r="AA943" s="242"/>
      <c r="AB943" s="242"/>
      <c r="AC943" s="230"/>
      <c r="AD943" s="260"/>
      <c r="AE943" s="260"/>
      <c r="AF943" s="224"/>
      <c r="AG943" s="230"/>
      <c r="AH943" s="230"/>
      <c r="AI943" s="230"/>
      <c r="AJ943" s="224"/>
    </row>
    <row r="944" spans="2:36" s="87" customFormat="1" ht="59.1" customHeight="1" x14ac:dyDescent="0.3">
      <c r="B944" s="225"/>
      <c r="C944" s="272"/>
      <c r="D944" s="225"/>
      <c r="E944" s="249"/>
      <c r="F944" s="249"/>
      <c r="G944" s="249"/>
      <c r="H944" s="225"/>
      <c r="I944" s="225"/>
      <c r="J944" s="11" t="s">
        <v>179</v>
      </c>
      <c r="K944" s="7" t="s">
        <v>180</v>
      </c>
      <c r="L944" s="7" t="s">
        <v>106</v>
      </c>
      <c r="M944" s="7">
        <v>30</v>
      </c>
      <c r="N944" s="231"/>
      <c r="O944" s="269"/>
      <c r="P944" s="225"/>
      <c r="Q944" s="225"/>
      <c r="R944" s="252"/>
      <c r="S944" s="252"/>
      <c r="T944" s="255"/>
      <c r="U944" s="255"/>
      <c r="V944" s="309"/>
      <c r="W944" s="309"/>
      <c r="X944" s="243"/>
      <c r="Y944" s="309"/>
      <c r="Z944" s="309"/>
      <c r="AA944" s="243"/>
      <c r="AB944" s="243"/>
      <c r="AC944" s="231"/>
      <c r="AD944" s="261"/>
      <c r="AE944" s="261"/>
      <c r="AF944" s="225"/>
      <c r="AG944" s="231"/>
      <c r="AH944" s="231"/>
      <c r="AI944" s="231"/>
      <c r="AJ944" s="225"/>
    </row>
    <row r="945" spans="2:36" s="87" customFormat="1" ht="132" customHeight="1" x14ac:dyDescent="0.3">
      <c r="B945" s="223" t="s">
        <v>586</v>
      </c>
      <c r="C945" s="272" t="s">
        <v>600</v>
      </c>
      <c r="D945" s="223" t="s">
        <v>158</v>
      </c>
      <c r="E945" s="247" t="s">
        <v>68</v>
      </c>
      <c r="F945" s="278" t="s">
        <v>186</v>
      </c>
      <c r="G945" s="247" t="s">
        <v>202</v>
      </c>
      <c r="H945" s="279" t="s">
        <v>71</v>
      </c>
      <c r="I945" s="279" t="s">
        <v>80</v>
      </c>
      <c r="J945" s="11" t="s">
        <v>263</v>
      </c>
      <c r="K945" s="7" t="s">
        <v>159</v>
      </c>
      <c r="L945" s="7" t="s">
        <v>116</v>
      </c>
      <c r="M945" s="7">
        <v>40</v>
      </c>
      <c r="N945" s="280" t="s">
        <v>160</v>
      </c>
      <c r="O945" s="269" t="s">
        <v>583</v>
      </c>
      <c r="P945" s="223" t="s">
        <v>76</v>
      </c>
      <c r="Q945" s="223" t="s">
        <v>77</v>
      </c>
      <c r="R945" s="250" t="s">
        <v>78</v>
      </c>
      <c r="S945" s="250" t="s">
        <v>161</v>
      </c>
      <c r="T945" s="253">
        <f>V945+Y945</f>
        <v>109782</v>
      </c>
      <c r="U945" s="253" t="s">
        <v>80</v>
      </c>
      <c r="V945" s="307">
        <v>93314.7</v>
      </c>
      <c r="W945" s="307" t="s">
        <v>135</v>
      </c>
      <c r="X945" s="241" t="s">
        <v>135</v>
      </c>
      <c r="Y945" s="307">
        <v>16467.3</v>
      </c>
      <c r="Z945" s="307" t="s">
        <v>135</v>
      </c>
      <c r="AA945" s="241" t="s">
        <v>135</v>
      </c>
      <c r="AB945" s="241">
        <v>8901.24</v>
      </c>
      <c r="AC945" s="229" t="s">
        <v>204</v>
      </c>
      <c r="AD945" s="259" t="s">
        <v>80</v>
      </c>
      <c r="AE945" s="259">
        <f>V945+Y945</f>
        <v>109782</v>
      </c>
      <c r="AF945" s="229" t="s">
        <v>80</v>
      </c>
      <c r="AG945" s="229" t="s">
        <v>34</v>
      </c>
      <c r="AH945" s="229" t="s">
        <v>229</v>
      </c>
      <c r="AI945" s="229" t="s">
        <v>213</v>
      </c>
      <c r="AJ945" s="229"/>
    </row>
    <row r="946" spans="2:36" s="87" customFormat="1" ht="86.1" customHeight="1" x14ac:dyDescent="0.3">
      <c r="B946" s="224"/>
      <c r="C946" s="272"/>
      <c r="D946" s="224"/>
      <c r="E946" s="248"/>
      <c r="F946" s="248"/>
      <c r="G946" s="248"/>
      <c r="H946" s="224"/>
      <c r="I946" s="224"/>
      <c r="J946" s="11" t="s">
        <v>163</v>
      </c>
      <c r="K946" s="7" t="s">
        <v>164</v>
      </c>
      <c r="L946" s="7" t="s">
        <v>106</v>
      </c>
      <c r="M946" s="7">
        <v>1</v>
      </c>
      <c r="N946" s="230"/>
      <c r="O946" s="269"/>
      <c r="P946" s="224"/>
      <c r="Q946" s="224"/>
      <c r="R946" s="251"/>
      <c r="S946" s="251"/>
      <c r="T946" s="254"/>
      <c r="U946" s="254"/>
      <c r="V946" s="308"/>
      <c r="W946" s="308"/>
      <c r="X946" s="242"/>
      <c r="Y946" s="308"/>
      <c r="Z946" s="308"/>
      <c r="AA946" s="242"/>
      <c r="AB946" s="242"/>
      <c r="AC946" s="230"/>
      <c r="AD946" s="260"/>
      <c r="AE946" s="260"/>
      <c r="AF946" s="224"/>
      <c r="AG946" s="230"/>
      <c r="AH946" s="230"/>
      <c r="AI946" s="230"/>
      <c r="AJ946" s="224"/>
    </row>
    <row r="947" spans="2:36" s="87" customFormat="1" ht="59.1" customHeight="1" x14ac:dyDescent="0.3">
      <c r="B947" s="225"/>
      <c r="C947" s="272"/>
      <c r="D947" s="225"/>
      <c r="E947" s="249"/>
      <c r="F947" s="249"/>
      <c r="G947" s="249"/>
      <c r="H947" s="225"/>
      <c r="I947" s="225"/>
      <c r="J947" s="11" t="s">
        <v>179</v>
      </c>
      <c r="K947" s="7" t="s">
        <v>180</v>
      </c>
      <c r="L947" s="7" t="s">
        <v>106</v>
      </c>
      <c r="M947" s="7">
        <v>27</v>
      </c>
      <c r="N947" s="231"/>
      <c r="O947" s="269"/>
      <c r="P947" s="225"/>
      <c r="Q947" s="225"/>
      <c r="R947" s="252"/>
      <c r="S947" s="252"/>
      <c r="T947" s="255"/>
      <c r="U947" s="255"/>
      <c r="V947" s="309"/>
      <c r="W947" s="309"/>
      <c r="X947" s="243"/>
      <c r="Y947" s="309"/>
      <c r="Z947" s="309"/>
      <c r="AA947" s="243"/>
      <c r="AB947" s="243"/>
      <c r="AC947" s="231"/>
      <c r="AD947" s="261"/>
      <c r="AE947" s="261"/>
      <c r="AF947" s="225"/>
      <c r="AG947" s="231"/>
      <c r="AH947" s="231"/>
      <c r="AI947" s="231"/>
      <c r="AJ947" s="225"/>
    </row>
    <row r="948" spans="2:36" s="87" customFormat="1" ht="132" customHeight="1" x14ac:dyDescent="0.3">
      <c r="B948" s="223" t="s">
        <v>587</v>
      </c>
      <c r="C948" s="272" t="s">
        <v>601</v>
      </c>
      <c r="D948" s="223" t="s">
        <v>158</v>
      </c>
      <c r="E948" s="247" t="s">
        <v>68</v>
      </c>
      <c r="F948" s="278" t="s">
        <v>186</v>
      </c>
      <c r="G948" s="247" t="s">
        <v>202</v>
      </c>
      <c r="H948" s="279" t="s">
        <v>71</v>
      </c>
      <c r="I948" s="279" t="s">
        <v>80</v>
      </c>
      <c r="J948" s="11" t="s">
        <v>263</v>
      </c>
      <c r="K948" s="7" t="s">
        <v>159</v>
      </c>
      <c r="L948" s="7" t="s">
        <v>116</v>
      </c>
      <c r="M948" s="7">
        <v>40</v>
      </c>
      <c r="N948" s="280" t="s">
        <v>160</v>
      </c>
      <c r="O948" s="269" t="s">
        <v>583</v>
      </c>
      <c r="P948" s="223" t="s">
        <v>76</v>
      </c>
      <c r="Q948" s="223" t="s">
        <v>77</v>
      </c>
      <c r="R948" s="250" t="s">
        <v>78</v>
      </c>
      <c r="S948" s="250" t="s">
        <v>161</v>
      </c>
      <c r="T948" s="253">
        <f>V948+Y948</f>
        <v>72225</v>
      </c>
      <c r="U948" s="253" t="s">
        <v>80</v>
      </c>
      <c r="V948" s="307">
        <v>61391.25</v>
      </c>
      <c r="W948" s="307" t="s">
        <v>135</v>
      </c>
      <c r="X948" s="241" t="s">
        <v>135</v>
      </c>
      <c r="Y948" s="307">
        <v>10833.75</v>
      </c>
      <c r="Z948" s="307" t="s">
        <v>135</v>
      </c>
      <c r="AA948" s="241" t="s">
        <v>135</v>
      </c>
      <c r="AB948" s="241">
        <v>5856.08</v>
      </c>
      <c r="AC948" s="229" t="s">
        <v>204</v>
      </c>
      <c r="AD948" s="259" t="s">
        <v>80</v>
      </c>
      <c r="AE948" s="259">
        <f>V948+Y948</f>
        <v>72225</v>
      </c>
      <c r="AF948" s="229" t="s">
        <v>80</v>
      </c>
      <c r="AG948" s="229" t="s">
        <v>34</v>
      </c>
      <c r="AH948" s="229" t="s">
        <v>229</v>
      </c>
      <c r="AI948" s="229" t="s">
        <v>213</v>
      </c>
      <c r="AJ948" s="229"/>
    </row>
    <row r="949" spans="2:36" s="87" customFormat="1" ht="86.1" customHeight="1" x14ac:dyDescent="0.3">
      <c r="B949" s="224"/>
      <c r="C949" s="272"/>
      <c r="D949" s="224"/>
      <c r="E949" s="248"/>
      <c r="F949" s="248"/>
      <c r="G949" s="248"/>
      <c r="H949" s="224"/>
      <c r="I949" s="224"/>
      <c r="J949" s="11" t="s">
        <v>163</v>
      </c>
      <c r="K949" s="7" t="s">
        <v>164</v>
      </c>
      <c r="L949" s="7" t="s">
        <v>106</v>
      </c>
      <c r="M949" s="7">
        <v>1</v>
      </c>
      <c r="N949" s="230"/>
      <c r="O949" s="269"/>
      <c r="P949" s="224"/>
      <c r="Q949" s="224"/>
      <c r="R949" s="251"/>
      <c r="S949" s="251"/>
      <c r="T949" s="254"/>
      <c r="U949" s="254"/>
      <c r="V949" s="308"/>
      <c r="W949" s="308"/>
      <c r="X949" s="242"/>
      <c r="Y949" s="308"/>
      <c r="Z949" s="308"/>
      <c r="AA949" s="242"/>
      <c r="AB949" s="242"/>
      <c r="AC949" s="230"/>
      <c r="AD949" s="260"/>
      <c r="AE949" s="260"/>
      <c r="AF949" s="224"/>
      <c r="AG949" s="230"/>
      <c r="AH949" s="230"/>
      <c r="AI949" s="230"/>
      <c r="AJ949" s="224"/>
    </row>
    <row r="950" spans="2:36" s="87" customFormat="1" ht="59.1" customHeight="1" x14ac:dyDescent="0.3">
      <c r="B950" s="225"/>
      <c r="C950" s="272"/>
      <c r="D950" s="225"/>
      <c r="E950" s="249"/>
      <c r="F950" s="249"/>
      <c r="G950" s="249"/>
      <c r="H950" s="225"/>
      <c r="I950" s="225"/>
      <c r="J950" s="11" t="s">
        <v>179</v>
      </c>
      <c r="K950" s="7" t="s">
        <v>180</v>
      </c>
      <c r="L950" s="7" t="s">
        <v>106</v>
      </c>
      <c r="M950" s="7">
        <v>45</v>
      </c>
      <c r="N950" s="231"/>
      <c r="O950" s="269"/>
      <c r="P950" s="225"/>
      <c r="Q950" s="225"/>
      <c r="R950" s="252"/>
      <c r="S950" s="252"/>
      <c r="T950" s="255"/>
      <c r="U950" s="255"/>
      <c r="V950" s="309"/>
      <c r="W950" s="309"/>
      <c r="X950" s="243"/>
      <c r="Y950" s="309"/>
      <c r="Z950" s="309"/>
      <c r="AA950" s="243"/>
      <c r="AB950" s="243"/>
      <c r="AC950" s="231"/>
      <c r="AD950" s="261"/>
      <c r="AE950" s="261"/>
      <c r="AF950" s="225"/>
      <c r="AG950" s="231"/>
      <c r="AH950" s="231"/>
      <c r="AI950" s="231"/>
      <c r="AJ950" s="225"/>
    </row>
    <row r="951" spans="2:36" s="87" customFormat="1" ht="132" customHeight="1" x14ac:dyDescent="0.3">
      <c r="B951" s="223" t="s">
        <v>588</v>
      </c>
      <c r="C951" s="272" t="s">
        <v>602</v>
      </c>
      <c r="D951" s="223" t="s">
        <v>158</v>
      </c>
      <c r="E951" s="247" t="s">
        <v>68</v>
      </c>
      <c r="F951" s="278" t="s">
        <v>186</v>
      </c>
      <c r="G951" s="247" t="s">
        <v>202</v>
      </c>
      <c r="H951" s="279" t="s">
        <v>71</v>
      </c>
      <c r="I951" s="279" t="s">
        <v>80</v>
      </c>
      <c r="J951" s="11" t="s">
        <v>263</v>
      </c>
      <c r="K951" s="7" t="s">
        <v>159</v>
      </c>
      <c r="L951" s="7" t="s">
        <v>116</v>
      </c>
      <c r="M951" s="7">
        <v>40</v>
      </c>
      <c r="N951" s="280" t="s">
        <v>160</v>
      </c>
      <c r="O951" s="269" t="s">
        <v>583</v>
      </c>
      <c r="P951" s="223" t="s">
        <v>76</v>
      </c>
      <c r="Q951" s="223" t="s">
        <v>77</v>
      </c>
      <c r="R951" s="250" t="s">
        <v>78</v>
      </c>
      <c r="S951" s="250" t="s">
        <v>161</v>
      </c>
      <c r="T951" s="253">
        <f>V951+Y951</f>
        <v>38520</v>
      </c>
      <c r="U951" s="253" t="s">
        <v>80</v>
      </c>
      <c r="V951" s="307">
        <v>32742</v>
      </c>
      <c r="W951" s="307" t="s">
        <v>135</v>
      </c>
      <c r="X951" s="241" t="s">
        <v>135</v>
      </c>
      <c r="Y951" s="307">
        <v>5778</v>
      </c>
      <c r="Z951" s="307" t="s">
        <v>135</v>
      </c>
      <c r="AA951" s="241" t="s">
        <v>135</v>
      </c>
      <c r="AB951" s="241">
        <v>3123.24</v>
      </c>
      <c r="AC951" s="229" t="s">
        <v>204</v>
      </c>
      <c r="AD951" s="259" t="s">
        <v>80</v>
      </c>
      <c r="AE951" s="259">
        <f>V951+Y951</f>
        <v>38520</v>
      </c>
      <c r="AF951" s="229" t="s">
        <v>80</v>
      </c>
      <c r="AG951" s="229" t="s">
        <v>34</v>
      </c>
      <c r="AH951" s="273" t="s">
        <v>213</v>
      </c>
      <c r="AI951" s="273" t="s">
        <v>215</v>
      </c>
      <c r="AJ951" s="229"/>
    </row>
    <row r="952" spans="2:36" s="87" customFormat="1" ht="86.1" customHeight="1" x14ac:dyDescent="0.3">
      <c r="B952" s="224"/>
      <c r="C952" s="272"/>
      <c r="D952" s="224"/>
      <c r="E952" s="248"/>
      <c r="F952" s="248"/>
      <c r="G952" s="248"/>
      <c r="H952" s="224"/>
      <c r="I952" s="224"/>
      <c r="J952" s="11" t="s">
        <v>163</v>
      </c>
      <c r="K952" s="7" t="s">
        <v>164</v>
      </c>
      <c r="L952" s="7" t="s">
        <v>106</v>
      </c>
      <c r="M952" s="7">
        <v>1</v>
      </c>
      <c r="N952" s="230"/>
      <c r="O952" s="269"/>
      <c r="P952" s="224"/>
      <c r="Q952" s="224"/>
      <c r="R952" s="251"/>
      <c r="S952" s="251"/>
      <c r="T952" s="254"/>
      <c r="U952" s="254"/>
      <c r="V952" s="308"/>
      <c r="W952" s="308"/>
      <c r="X952" s="242"/>
      <c r="Y952" s="308"/>
      <c r="Z952" s="308"/>
      <c r="AA952" s="242"/>
      <c r="AB952" s="242"/>
      <c r="AC952" s="230"/>
      <c r="AD952" s="260"/>
      <c r="AE952" s="260"/>
      <c r="AF952" s="224"/>
      <c r="AG952" s="230"/>
      <c r="AH952" s="273"/>
      <c r="AI952" s="273"/>
      <c r="AJ952" s="224"/>
    </row>
    <row r="953" spans="2:36" s="87" customFormat="1" ht="59.1" customHeight="1" x14ac:dyDescent="0.3">
      <c r="B953" s="225"/>
      <c r="C953" s="272"/>
      <c r="D953" s="225"/>
      <c r="E953" s="249"/>
      <c r="F953" s="249"/>
      <c r="G953" s="249"/>
      <c r="H953" s="225"/>
      <c r="I953" s="225"/>
      <c r="J953" s="11" t="s">
        <v>179</v>
      </c>
      <c r="K953" s="7" t="s">
        <v>180</v>
      </c>
      <c r="L953" s="7" t="s">
        <v>106</v>
      </c>
      <c r="M953" s="7">
        <v>36</v>
      </c>
      <c r="N953" s="231"/>
      <c r="O953" s="269"/>
      <c r="P953" s="225"/>
      <c r="Q953" s="225"/>
      <c r="R953" s="252"/>
      <c r="S953" s="252"/>
      <c r="T953" s="255"/>
      <c r="U953" s="255"/>
      <c r="V953" s="309"/>
      <c r="W953" s="309"/>
      <c r="X953" s="243"/>
      <c r="Y953" s="309"/>
      <c r="Z953" s="309"/>
      <c r="AA953" s="243"/>
      <c r="AB953" s="243"/>
      <c r="AC953" s="231"/>
      <c r="AD953" s="261"/>
      <c r="AE953" s="261"/>
      <c r="AF953" s="225"/>
      <c r="AG953" s="231"/>
      <c r="AH953" s="273"/>
      <c r="AI953" s="273"/>
      <c r="AJ953" s="225"/>
    </row>
    <row r="954" spans="2:36" s="87" customFormat="1" ht="132" customHeight="1" x14ac:dyDescent="0.3">
      <c r="B954" s="223" t="s">
        <v>589</v>
      </c>
      <c r="C954" s="272" t="s">
        <v>603</v>
      </c>
      <c r="D954" s="223" t="s">
        <v>158</v>
      </c>
      <c r="E954" s="247" t="s">
        <v>68</v>
      </c>
      <c r="F954" s="278" t="s">
        <v>186</v>
      </c>
      <c r="G954" s="247" t="s">
        <v>202</v>
      </c>
      <c r="H954" s="279" t="s">
        <v>71</v>
      </c>
      <c r="I954" s="279" t="s">
        <v>80</v>
      </c>
      <c r="J954" s="11" t="s">
        <v>263</v>
      </c>
      <c r="K954" s="7" t="s">
        <v>159</v>
      </c>
      <c r="L954" s="7" t="s">
        <v>116</v>
      </c>
      <c r="M954" s="7">
        <v>40</v>
      </c>
      <c r="N954" s="280" t="s">
        <v>160</v>
      </c>
      <c r="O954" s="269" t="s">
        <v>583</v>
      </c>
      <c r="P954" s="223" t="s">
        <v>76</v>
      </c>
      <c r="Q954" s="223" t="s">
        <v>77</v>
      </c>
      <c r="R954" s="250" t="s">
        <v>78</v>
      </c>
      <c r="S954" s="250" t="s">
        <v>161</v>
      </c>
      <c r="T954" s="253">
        <f>V954+Y954</f>
        <v>68480.009999999995</v>
      </c>
      <c r="U954" s="253" t="s">
        <v>80</v>
      </c>
      <c r="V954" s="307">
        <v>58208</v>
      </c>
      <c r="W954" s="307" t="s">
        <v>135</v>
      </c>
      <c r="X954" s="241" t="s">
        <v>135</v>
      </c>
      <c r="Y954" s="307">
        <v>10272.01</v>
      </c>
      <c r="Z954" s="307" t="s">
        <v>135</v>
      </c>
      <c r="AA954" s="241" t="s">
        <v>135</v>
      </c>
      <c r="AB954" s="241">
        <v>5552.43</v>
      </c>
      <c r="AC954" s="229" t="s">
        <v>204</v>
      </c>
      <c r="AD954" s="259" t="s">
        <v>80</v>
      </c>
      <c r="AE954" s="259">
        <f>V954+Y954</f>
        <v>68480.009999999995</v>
      </c>
      <c r="AF954" s="229" t="s">
        <v>80</v>
      </c>
      <c r="AG954" s="229" t="s">
        <v>34</v>
      </c>
      <c r="AH954" s="273" t="s">
        <v>213</v>
      </c>
      <c r="AI954" s="273" t="s">
        <v>215</v>
      </c>
      <c r="AJ954" s="229"/>
    </row>
    <row r="955" spans="2:36" s="87" customFormat="1" ht="86.1" customHeight="1" x14ac:dyDescent="0.3">
      <c r="B955" s="224"/>
      <c r="C955" s="272"/>
      <c r="D955" s="224"/>
      <c r="E955" s="248"/>
      <c r="F955" s="248"/>
      <c r="G955" s="248"/>
      <c r="H955" s="224"/>
      <c r="I955" s="224"/>
      <c r="J955" s="11" t="s">
        <v>163</v>
      </c>
      <c r="K955" s="7" t="s">
        <v>164</v>
      </c>
      <c r="L955" s="7" t="s">
        <v>106</v>
      </c>
      <c r="M955" s="7">
        <v>1</v>
      </c>
      <c r="N955" s="230"/>
      <c r="O955" s="269"/>
      <c r="P955" s="224"/>
      <c r="Q955" s="224"/>
      <c r="R955" s="251"/>
      <c r="S955" s="251"/>
      <c r="T955" s="254"/>
      <c r="U955" s="254"/>
      <c r="V955" s="308"/>
      <c r="W955" s="308"/>
      <c r="X955" s="242"/>
      <c r="Y955" s="308"/>
      <c r="Z955" s="308"/>
      <c r="AA955" s="242"/>
      <c r="AB955" s="242"/>
      <c r="AC955" s="230"/>
      <c r="AD955" s="260"/>
      <c r="AE955" s="260"/>
      <c r="AF955" s="224"/>
      <c r="AG955" s="230"/>
      <c r="AH955" s="273"/>
      <c r="AI955" s="273"/>
      <c r="AJ955" s="224"/>
    </row>
    <row r="956" spans="2:36" s="87" customFormat="1" ht="59.1" customHeight="1" x14ac:dyDescent="0.3">
      <c r="B956" s="225"/>
      <c r="C956" s="272"/>
      <c r="D956" s="225"/>
      <c r="E956" s="249"/>
      <c r="F956" s="249"/>
      <c r="G956" s="249"/>
      <c r="H956" s="225"/>
      <c r="I956" s="225"/>
      <c r="J956" s="11" t="s">
        <v>179</v>
      </c>
      <c r="K956" s="7" t="s">
        <v>180</v>
      </c>
      <c r="L956" s="7" t="s">
        <v>106</v>
      </c>
      <c r="M956" s="7">
        <v>32</v>
      </c>
      <c r="N956" s="231"/>
      <c r="O956" s="269"/>
      <c r="P956" s="225"/>
      <c r="Q956" s="225"/>
      <c r="R956" s="252"/>
      <c r="S956" s="252"/>
      <c r="T956" s="255"/>
      <c r="U956" s="255"/>
      <c r="V956" s="309"/>
      <c r="W956" s="309"/>
      <c r="X956" s="243"/>
      <c r="Y956" s="309"/>
      <c r="Z956" s="309"/>
      <c r="AA956" s="243"/>
      <c r="AB956" s="243"/>
      <c r="AC956" s="231"/>
      <c r="AD956" s="261"/>
      <c r="AE956" s="261"/>
      <c r="AF956" s="225"/>
      <c r="AG956" s="231"/>
      <c r="AH956" s="273"/>
      <c r="AI956" s="273"/>
      <c r="AJ956" s="225"/>
    </row>
    <row r="957" spans="2:36" s="87" customFormat="1" ht="132" customHeight="1" x14ac:dyDescent="0.3">
      <c r="B957" s="223" t="s">
        <v>590</v>
      </c>
      <c r="C957" s="272" t="s">
        <v>604</v>
      </c>
      <c r="D957" s="223" t="s">
        <v>158</v>
      </c>
      <c r="E957" s="247" t="s">
        <v>68</v>
      </c>
      <c r="F957" s="278" t="s">
        <v>186</v>
      </c>
      <c r="G957" s="247" t="s">
        <v>202</v>
      </c>
      <c r="H957" s="279" t="s">
        <v>71</v>
      </c>
      <c r="I957" s="279" t="s">
        <v>80</v>
      </c>
      <c r="J957" s="11" t="s">
        <v>263</v>
      </c>
      <c r="K957" s="7" t="s">
        <v>159</v>
      </c>
      <c r="L957" s="7" t="s">
        <v>116</v>
      </c>
      <c r="M957" s="7">
        <v>40</v>
      </c>
      <c r="N957" s="280" t="s">
        <v>160</v>
      </c>
      <c r="O957" s="269" t="s">
        <v>583</v>
      </c>
      <c r="P957" s="223" t="s">
        <v>76</v>
      </c>
      <c r="Q957" s="223" t="s">
        <v>77</v>
      </c>
      <c r="R957" s="250" t="s">
        <v>78</v>
      </c>
      <c r="S957" s="250" t="s">
        <v>161</v>
      </c>
      <c r="T957" s="253">
        <f>V957+Y957</f>
        <v>27820</v>
      </c>
      <c r="U957" s="253" t="s">
        <v>80</v>
      </c>
      <c r="V957" s="307">
        <v>23647</v>
      </c>
      <c r="W957" s="307" t="s">
        <v>135</v>
      </c>
      <c r="X957" s="241" t="s">
        <v>135</v>
      </c>
      <c r="Y957" s="307">
        <v>4173</v>
      </c>
      <c r="Z957" s="307" t="s">
        <v>135</v>
      </c>
      <c r="AA957" s="241" t="s">
        <v>135</v>
      </c>
      <c r="AB957" s="241">
        <v>2255.6799999999998</v>
      </c>
      <c r="AC957" s="229" t="s">
        <v>204</v>
      </c>
      <c r="AD957" s="259" t="s">
        <v>80</v>
      </c>
      <c r="AE957" s="259">
        <f>V957+Y957</f>
        <v>27820</v>
      </c>
      <c r="AF957" s="229" t="s">
        <v>80</v>
      </c>
      <c r="AG957" s="229" t="s">
        <v>34</v>
      </c>
      <c r="AH957" s="273" t="s">
        <v>213</v>
      </c>
      <c r="AI957" s="273" t="s">
        <v>215</v>
      </c>
      <c r="AJ957" s="229"/>
    </row>
    <row r="958" spans="2:36" s="87" customFormat="1" ht="86.1" customHeight="1" x14ac:dyDescent="0.3">
      <c r="B958" s="224"/>
      <c r="C958" s="272"/>
      <c r="D958" s="224"/>
      <c r="E958" s="248"/>
      <c r="F958" s="248"/>
      <c r="G958" s="248"/>
      <c r="H958" s="224"/>
      <c r="I958" s="224"/>
      <c r="J958" s="11" t="s">
        <v>163</v>
      </c>
      <c r="K958" s="7" t="s">
        <v>164</v>
      </c>
      <c r="L958" s="7" t="s">
        <v>106</v>
      </c>
      <c r="M958" s="7">
        <v>1</v>
      </c>
      <c r="N958" s="230"/>
      <c r="O958" s="269"/>
      <c r="P958" s="224"/>
      <c r="Q958" s="224"/>
      <c r="R958" s="251"/>
      <c r="S958" s="251"/>
      <c r="T958" s="254"/>
      <c r="U958" s="254"/>
      <c r="V958" s="308"/>
      <c r="W958" s="308"/>
      <c r="X958" s="242"/>
      <c r="Y958" s="308"/>
      <c r="Z958" s="308"/>
      <c r="AA958" s="242"/>
      <c r="AB958" s="242"/>
      <c r="AC958" s="230"/>
      <c r="AD958" s="260"/>
      <c r="AE958" s="260"/>
      <c r="AF958" s="224"/>
      <c r="AG958" s="230"/>
      <c r="AH958" s="273"/>
      <c r="AI958" s="273"/>
      <c r="AJ958" s="224"/>
    </row>
    <row r="959" spans="2:36" s="87" customFormat="1" ht="59.1" customHeight="1" x14ac:dyDescent="0.3">
      <c r="B959" s="225"/>
      <c r="C959" s="272"/>
      <c r="D959" s="225"/>
      <c r="E959" s="249"/>
      <c r="F959" s="249"/>
      <c r="G959" s="249"/>
      <c r="H959" s="225"/>
      <c r="I959" s="225"/>
      <c r="J959" s="11" t="s">
        <v>179</v>
      </c>
      <c r="K959" s="7" t="s">
        <v>180</v>
      </c>
      <c r="L959" s="7" t="s">
        <v>106</v>
      </c>
      <c r="M959" s="7">
        <v>20</v>
      </c>
      <c r="N959" s="231"/>
      <c r="O959" s="269"/>
      <c r="P959" s="225"/>
      <c r="Q959" s="225"/>
      <c r="R959" s="252"/>
      <c r="S959" s="252"/>
      <c r="T959" s="255"/>
      <c r="U959" s="255"/>
      <c r="V959" s="309"/>
      <c r="W959" s="309"/>
      <c r="X959" s="243"/>
      <c r="Y959" s="309"/>
      <c r="Z959" s="309"/>
      <c r="AA959" s="243"/>
      <c r="AB959" s="243"/>
      <c r="AC959" s="231"/>
      <c r="AD959" s="261"/>
      <c r="AE959" s="261"/>
      <c r="AF959" s="225"/>
      <c r="AG959" s="231"/>
      <c r="AH959" s="273"/>
      <c r="AI959" s="273"/>
      <c r="AJ959" s="225"/>
    </row>
    <row r="960" spans="2:36" s="118" customFormat="1" ht="132" customHeight="1" x14ac:dyDescent="0.3">
      <c r="B960" s="284" t="s">
        <v>1260</v>
      </c>
      <c r="C960" s="300" t="s">
        <v>605</v>
      </c>
      <c r="D960" s="284" t="s">
        <v>158</v>
      </c>
      <c r="E960" s="385" t="s">
        <v>68</v>
      </c>
      <c r="F960" s="388" t="s">
        <v>186</v>
      </c>
      <c r="G960" s="385" t="s">
        <v>202</v>
      </c>
      <c r="H960" s="441" t="s">
        <v>71</v>
      </c>
      <c r="I960" s="441" t="s">
        <v>80</v>
      </c>
      <c r="J960" s="20" t="s">
        <v>263</v>
      </c>
      <c r="K960" s="27" t="s">
        <v>159</v>
      </c>
      <c r="L960" s="27" t="s">
        <v>116</v>
      </c>
      <c r="M960" s="27">
        <v>40</v>
      </c>
      <c r="N960" s="398" t="s">
        <v>160</v>
      </c>
      <c r="O960" s="317" t="s">
        <v>583</v>
      </c>
      <c r="P960" s="284" t="s">
        <v>76</v>
      </c>
      <c r="Q960" s="284" t="s">
        <v>77</v>
      </c>
      <c r="R960" s="287" t="s">
        <v>78</v>
      </c>
      <c r="S960" s="287" t="s">
        <v>161</v>
      </c>
      <c r="T960" s="402">
        <f>V960+Y960</f>
        <v>48792</v>
      </c>
      <c r="U960" s="402" t="s">
        <v>80</v>
      </c>
      <c r="V960" s="310">
        <v>41473.199999999997</v>
      </c>
      <c r="W960" s="310" t="s">
        <v>135</v>
      </c>
      <c r="X960" s="313" t="s">
        <v>135</v>
      </c>
      <c r="Y960" s="310">
        <v>7318.8</v>
      </c>
      <c r="Z960" s="310" t="s">
        <v>135</v>
      </c>
      <c r="AA960" s="313" t="s">
        <v>135</v>
      </c>
      <c r="AB960" s="313">
        <v>3956.11</v>
      </c>
      <c r="AC960" s="338" t="s">
        <v>204</v>
      </c>
      <c r="AD960" s="370" t="s">
        <v>80</v>
      </c>
      <c r="AE960" s="370">
        <f>V960+Y960</f>
        <v>48792</v>
      </c>
      <c r="AF960" s="338" t="s">
        <v>80</v>
      </c>
      <c r="AG960" s="338" t="s">
        <v>34</v>
      </c>
      <c r="AH960" s="282" t="s">
        <v>213</v>
      </c>
      <c r="AI960" s="282" t="s">
        <v>215</v>
      </c>
      <c r="AJ960" s="338"/>
    </row>
    <row r="961" spans="2:36" s="118" customFormat="1" ht="86.1" customHeight="1" x14ac:dyDescent="0.3">
      <c r="B961" s="285"/>
      <c r="C961" s="300"/>
      <c r="D961" s="285"/>
      <c r="E961" s="386"/>
      <c r="F961" s="386"/>
      <c r="G961" s="386"/>
      <c r="H961" s="285"/>
      <c r="I961" s="285"/>
      <c r="J961" s="20" t="s">
        <v>163</v>
      </c>
      <c r="K961" s="27" t="s">
        <v>164</v>
      </c>
      <c r="L961" s="27" t="s">
        <v>106</v>
      </c>
      <c r="M961" s="27">
        <v>1</v>
      </c>
      <c r="N961" s="339"/>
      <c r="O961" s="317"/>
      <c r="P961" s="285"/>
      <c r="Q961" s="285"/>
      <c r="R961" s="288"/>
      <c r="S961" s="288"/>
      <c r="T961" s="403"/>
      <c r="U961" s="403"/>
      <c r="V961" s="311"/>
      <c r="W961" s="311"/>
      <c r="X961" s="314"/>
      <c r="Y961" s="311"/>
      <c r="Z961" s="311"/>
      <c r="AA961" s="314"/>
      <c r="AB961" s="314"/>
      <c r="AC961" s="339"/>
      <c r="AD961" s="377"/>
      <c r="AE961" s="377"/>
      <c r="AF961" s="285"/>
      <c r="AG961" s="339"/>
      <c r="AH961" s="282"/>
      <c r="AI961" s="282"/>
      <c r="AJ961" s="285"/>
    </row>
    <row r="962" spans="2:36" s="118" customFormat="1" ht="59.1" customHeight="1" x14ac:dyDescent="0.3">
      <c r="B962" s="286"/>
      <c r="C962" s="300"/>
      <c r="D962" s="286"/>
      <c r="E962" s="387"/>
      <c r="F962" s="387"/>
      <c r="G962" s="387"/>
      <c r="H962" s="286"/>
      <c r="I962" s="286"/>
      <c r="J962" s="20" t="s">
        <v>179</v>
      </c>
      <c r="K962" s="27" t="s">
        <v>180</v>
      </c>
      <c r="L962" s="27" t="s">
        <v>106</v>
      </c>
      <c r="M962" s="27">
        <v>24</v>
      </c>
      <c r="N962" s="340"/>
      <c r="O962" s="317"/>
      <c r="P962" s="286"/>
      <c r="Q962" s="286"/>
      <c r="R962" s="289"/>
      <c r="S962" s="289"/>
      <c r="T962" s="360"/>
      <c r="U962" s="360"/>
      <c r="V962" s="312"/>
      <c r="W962" s="312"/>
      <c r="X962" s="315"/>
      <c r="Y962" s="312"/>
      <c r="Z962" s="312"/>
      <c r="AA962" s="315"/>
      <c r="AB962" s="315"/>
      <c r="AC962" s="340"/>
      <c r="AD962" s="378"/>
      <c r="AE962" s="378"/>
      <c r="AF962" s="286"/>
      <c r="AG962" s="340"/>
      <c r="AH962" s="282"/>
      <c r="AI962" s="282"/>
      <c r="AJ962" s="286"/>
    </row>
    <row r="963" spans="2:36" s="87" customFormat="1" ht="132" customHeight="1" x14ac:dyDescent="0.3">
      <c r="B963" s="223" t="s">
        <v>591</v>
      </c>
      <c r="C963" s="272" t="s">
        <v>599</v>
      </c>
      <c r="D963" s="223" t="s">
        <v>158</v>
      </c>
      <c r="E963" s="247" t="s">
        <v>68</v>
      </c>
      <c r="F963" s="278" t="s">
        <v>186</v>
      </c>
      <c r="G963" s="247" t="s">
        <v>202</v>
      </c>
      <c r="H963" s="279" t="s">
        <v>71</v>
      </c>
      <c r="I963" s="279" t="s">
        <v>80</v>
      </c>
      <c r="J963" s="11" t="s">
        <v>263</v>
      </c>
      <c r="K963" s="7" t="s">
        <v>159</v>
      </c>
      <c r="L963" s="7" t="s">
        <v>116</v>
      </c>
      <c r="M963" s="7">
        <v>40</v>
      </c>
      <c r="N963" s="280" t="s">
        <v>160</v>
      </c>
      <c r="O963" s="269" t="s">
        <v>583</v>
      </c>
      <c r="P963" s="223" t="s">
        <v>76</v>
      </c>
      <c r="Q963" s="223" t="s">
        <v>77</v>
      </c>
      <c r="R963" s="250" t="s">
        <v>78</v>
      </c>
      <c r="S963" s="250" t="s">
        <v>161</v>
      </c>
      <c r="T963" s="253">
        <f>V963+Y963</f>
        <v>226840</v>
      </c>
      <c r="U963" s="253" t="s">
        <v>80</v>
      </c>
      <c r="V963" s="307">
        <v>192814</v>
      </c>
      <c r="W963" s="307" t="s">
        <v>135</v>
      </c>
      <c r="X963" s="241" t="s">
        <v>135</v>
      </c>
      <c r="Y963" s="307">
        <v>34026</v>
      </c>
      <c r="Z963" s="307" t="s">
        <v>135</v>
      </c>
      <c r="AA963" s="241" t="s">
        <v>135</v>
      </c>
      <c r="AB963" s="241">
        <v>18392.439999999999</v>
      </c>
      <c r="AC963" s="229" t="s">
        <v>204</v>
      </c>
      <c r="AD963" s="259" t="s">
        <v>80</v>
      </c>
      <c r="AE963" s="259">
        <f>V963+Y963</f>
        <v>226840</v>
      </c>
      <c r="AF963" s="229" t="s">
        <v>80</v>
      </c>
      <c r="AG963" s="229" t="s">
        <v>34</v>
      </c>
      <c r="AH963" s="273" t="s">
        <v>930</v>
      </c>
      <c r="AI963" s="273" t="s">
        <v>215</v>
      </c>
      <c r="AJ963" s="229"/>
    </row>
    <row r="964" spans="2:36" s="87" customFormat="1" ht="86.1" customHeight="1" x14ac:dyDescent="0.3">
      <c r="B964" s="224"/>
      <c r="C964" s="272"/>
      <c r="D964" s="224"/>
      <c r="E964" s="248"/>
      <c r="F964" s="248"/>
      <c r="G964" s="248"/>
      <c r="H964" s="224"/>
      <c r="I964" s="224"/>
      <c r="J964" s="11" t="s">
        <v>163</v>
      </c>
      <c r="K964" s="7" t="s">
        <v>164</v>
      </c>
      <c r="L964" s="7" t="s">
        <v>106</v>
      </c>
      <c r="M964" s="117">
        <v>1</v>
      </c>
      <c r="N964" s="230"/>
      <c r="O964" s="269"/>
      <c r="P964" s="224"/>
      <c r="Q964" s="224"/>
      <c r="R964" s="251"/>
      <c r="S964" s="251"/>
      <c r="T964" s="254"/>
      <c r="U964" s="254"/>
      <c r="V964" s="308"/>
      <c r="W964" s="308"/>
      <c r="X964" s="242"/>
      <c r="Y964" s="308"/>
      <c r="Z964" s="308"/>
      <c r="AA964" s="242"/>
      <c r="AB964" s="242"/>
      <c r="AC964" s="230"/>
      <c r="AD964" s="260"/>
      <c r="AE964" s="260"/>
      <c r="AF964" s="224"/>
      <c r="AG964" s="230"/>
      <c r="AH964" s="273"/>
      <c r="AI964" s="273"/>
      <c r="AJ964" s="224"/>
    </row>
    <row r="965" spans="2:36" s="87" customFormat="1" ht="59.1" customHeight="1" x14ac:dyDescent="0.3">
      <c r="B965" s="225"/>
      <c r="C965" s="272"/>
      <c r="D965" s="225"/>
      <c r="E965" s="249"/>
      <c r="F965" s="249"/>
      <c r="G965" s="249"/>
      <c r="H965" s="225"/>
      <c r="I965" s="225"/>
      <c r="J965" s="11" t="s">
        <v>179</v>
      </c>
      <c r="K965" s="7" t="s">
        <v>180</v>
      </c>
      <c r="L965" s="7" t="s">
        <v>106</v>
      </c>
      <c r="M965" s="7" t="s">
        <v>592</v>
      </c>
      <c r="N965" s="231"/>
      <c r="O965" s="269"/>
      <c r="P965" s="225"/>
      <c r="Q965" s="225"/>
      <c r="R965" s="252"/>
      <c r="S965" s="252"/>
      <c r="T965" s="255"/>
      <c r="U965" s="255"/>
      <c r="V965" s="309"/>
      <c r="W965" s="309"/>
      <c r="X965" s="243"/>
      <c r="Y965" s="309"/>
      <c r="Z965" s="309"/>
      <c r="AA965" s="243"/>
      <c r="AB965" s="243"/>
      <c r="AC965" s="231"/>
      <c r="AD965" s="261"/>
      <c r="AE965" s="261"/>
      <c r="AF965" s="225"/>
      <c r="AG965" s="231"/>
      <c r="AH965" s="273"/>
      <c r="AI965" s="273"/>
      <c r="AJ965" s="225"/>
    </row>
    <row r="966" spans="2:36" s="87" customFormat="1" ht="132" customHeight="1" x14ac:dyDescent="0.3">
      <c r="B966" s="223" t="s">
        <v>593</v>
      </c>
      <c r="C966" s="272" t="s">
        <v>606</v>
      </c>
      <c r="D966" s="223" t="s">
        <v>158</v>
      </c>
      <c r="E966" s="247" t="s">
        <v>68</v>
      </c>
      <c r="F966" s="278" t="s">
        <v>186</v>
      </c>
      <c r="G966" s="247" t="s">
        <v>202</v>
      </c>
      <c r="H966" s="279" t="s">
        <v>71</v>
      </c>
      <c r="I966" s="279" t="s">
        <v>80</v>
      </c>
      <c r="J966" s="11" t="s">
        <v>263</v>
      </c>
      <c r="K966" s="7" t="s">
        <v>159</v>
      </c>
      <c r="L966" s="7" t="s">
        <v>116</v>
      </c>
      <c r="M966" s="7">
        <v>40</v>
      </c>
      <c r="N966" s="280" t="s">
        <v>160</v>
      </c>
      <c r="O966" s="269" t="s">
        <v>583</v>
      </c>
      <c r="P966" s="223" t="s">
        <v>76</v>
      </c>
      <c r="Q966" s="223" t="s">
        <v>77</v>
      </c>
      <c r="R966" s="250" t="s">
        <v>78</v>
      </c>
      <c r="S966" s="250" t="s">
        <v>161</v>
      </c>
      <c r="T966" s="253">
        <f>V966+Y966</f>
        <v>29960</v>
      </c>
      <c r="U966" s="253" t="s">
        <v>80</v>
      </c>
      <c r="V966" s="307">
        <v>25466</v>
      </c>
      <c r="W966" s="307" t="s">
        <v>135</v>
      </c>
      <c r="X966" s="241" t="s">
        <v>135</v>
      </c>
      <c r="Y966" s="307">
        <v>4494</v>
      </c>
      <c r="Z966" s="307" t="s">
        <v>135</v>
      </c>
      <c r="AA966" s="241" t="s">
        <v>135</v>
      </c>
      <c r="AB966" s="241">
        <v>2429.19</v>
      </c>
      <c r="AC966" s="229" t="s">
        <v>204</v>
      </c>
      <c r="AD966" s="259" t="s">
        <v>80</v>
      </c>
      <c r="AE966" s="259">
        <f>V966+Y966</f>
        <v>29960</v>
      </c>
      <c r="AF966" s="229" t="s">
        <v>80</v>
      </c>
      <c r="AG966" s="229" t="s">
        <v>34</v>
      </c>
      <c r="AH966" s="273" t="s">
        <v>234</v>
      </c>
      <c r="AI966" s="273" t="s">
        <v>1000</v>
      </c>
      <c r="AJ966" s="229"/>
    </row>
    <row r="967" spans="2:36" s="87" customFormat="1" ht="86.1" customHeight="1" x14ac:dyDescent="0.3">
      <c r="B967" s="224"/>
      <c r="C967" s="272"/>
      <c r="D967" s="224"/>
      <c r="E967" s="248"/>
      <c r="F967" s="248"/>
      <c r="G967" s="248"/>
      <c r="H967" s="224"/>
      <c r="I967" s="224"/>
      <c r="J967" s="11" t="s">
        <v>163</v>
      </c>
      <c r="K967" s="7" t="s">
        <v>164</v>
      </c>
      <c r="L967" s="7" t="s">
        <v>106</v>
      </c>
      <c r="M967" s="117">
        <v>1</v>
      </c>
      <c r="N967" s="230"/>
      <c r="O967" s="269"/>
      <c r="P967" s="224"/>
      <c r="Q967" s="224"/>
      <c r="R967" s="251"/>
      <c r="S967" s="251"/>
      <c r="T967" s="254"/>
      <c r="U967" s="254"/>
      <c r="V967" s="308"/>
      <c r="W967" s="308"/>
      <c r="X967" s="242"/>
      <c r="Y967" s="308"/>
      <c r="Z967" s="308"/>
      <c r="AA967" s="242"/>
      <c r="AB967" s="242"/>
      <c r="AC967" s="230"/>
      <c r="AD967" s="260"/>
      <c r="AE967" s="260"/>
      <c r="AF967" s="224"/>
      <c r="AG967" s="230"/>
      <c r="AH967" s="273"/>
      <c r="AI967" s="273"/>
      <c r="AJ967" s="224"/>
    </row>
    <row r="968" spans="2:36" s="87" customFormat="1" ht="59.1" customHeight="1" x14ac:dyDescent="0.3">
      <c r="B968" s="225"/>
      <c r="C968" s="272"/>
      <c r="D968" s="225"/>
      <c r="E968" s="249"/>
      <c r="F968" s="249"/>
      <c r="G968" s="249"/>
      <c r="H968" s="225"/>
      <c r="I968" s="225"/>
      <c r="J968" s="11" t="s">
        <v>179</v>
      </c>
      <c r="K968" s="7" t="s">
        <v>180</v>
      </c>
      <c r="L968" s="7" t="s">
        <v>106</v>
      </c>
      <c r="M968" s="7">
        <v>20</v>
      </c>
      <c r="N968" s="231"/>
      <c r="O968" s="269"/>
      <c r="P968" s="225"/>
      <c r="Q968" s="225"/>
      <c r="R968" s="252"/>
      <c r="S968" s="252"/>
      <c r="T968" s="255"/>
      <c r="U968" s="255"/>
      <c r="V968" s="309"/>
      <c r="W968" s="309"/>
      <c r="X968" s="243"/>
      <c r="Y968" s="309"/>
      <c r="Z968" s="309"/>
      <c r="AA968" s="243"/>
      <c r="AB968" s="243"/>
      <c r="AC968" s="231"/>
      <c r="AD968" s="261"/>
      <c r="AE968" s="261"/>
      <c r="AF968" s="225"/>
      <c r="AG968" s="231"/>
      <c r="AH968" s="273"/>
      <c r="AI968" s="273"/>
      <c r="AJ968" s="225"/>
    </row>
    <row r="969" spans="2:36" s="87" customFormat="1" ht="132" customHeight="1" x14ac:dyDescent="0.3">
      <c r="B969" s="223" t="s">
        <v>594</v>
      </c>
      <c r="C969" s="272" t="s">
        <v>607</v>
      </c>
      <c r="D969" s="223" t="s">
        <v>158</v>
      </c>
      <c r="E969" s="247" t="s">
        <v>68</v>
      </c>
      <c r="F969" s="278" t="s">
        <v>186</v>
      </c>
      <c r="G969" s="247" t="s">
        <v>202</v>
      </c>
      <c r="H969" s="279" t="s">
        <v>71</v>
      </c>
      <c r="I969" s="279" t="s">
        <v>80</v>
      </c>
      <c r="J969" s="11" t="s">
        <v>263</v>
      </c>
      <c r="K969" s="7" t="s">
        <v>159</v>
      </c>
      <c r="L969" s="7" t="s">
        <v>116</v>
      </c>
      <c r="M969" s="7">
        <v>40</v>
      </c>
      <c r="N969" s="280" t="s">
        <v>160</v>
      </c>
      <c r="O969" s="269" t="s">
        <v>583</v>
      </c>
      <c r="P969" s="223" t="s">
        <v>76</v>
      </c>
      <c r="Q969" s="223" t="s">
        <v>77</v>
      </c>
      <c r="R969" s="250" t="s">
        <v>78</v>
      </c>
      <c r="S969" s="250" t="s">
        <v>161</v>
      </c>
      <c r="T969" s="253">
        <f>V969+Y969</f>
        <v>85600</v>
      </c>
      <c r="U969" s="253" t="s">
        <v>80</v>
      </c>
      <c r="V969" s="307">
        <v>72760</v>
      </c>
      <c r="W969" s="307" t="s">
        <v>135</v>
      </c>
      <c r="X969" s="241" t="s">
        <v>135</v>
      </c>
      <c r="Y969" s="307">
        <v>12840</v>
      </c>
      <c r="Z969" s="307" t="s">
        <v>135</v>
      </c>
      <c r="AA969" s="241" t="s">
        <v>135</v>
      </c>
      <c r="AB969" s="241">
        <v>6940.54</v>
      </c>
      <c r="AC969" s="229" t="s">
        <v>204</v>
      </c>
      <c r="AD969" s="259" t="s">
        <v>80</v>
      </c>
      <c r="AE969" s="259">
        <f>V969+Y969</f>
        <v>85600</v>
      </c>
      <c r="AF969" s="229" t="s">
        <v>80</v>
      </c>
      <c r="AG969" s="229" t="s">
        <v>34</v>
      </c>
      <c r="AH969" s="273" t="s">
        <v>234</v>
      </c>
      <c r="AI969" s="273" t="s">
        <v>1000</v>
      </c>
      <c r="AJ969" s="229"/>
    </row>
    <row r="970" spans="2:36" s="87" customFormat="1" ht="86.1" customHeight="1" x14ac:dyDescent="0.3">
      <c r="B970" s="224"/>
      <c r="C970" s="272"/>
      <c r="D970" s="224"/>
      <c r="E970" s="248"/>
      <c r="F970" s="248"/>
      <c r="G970" s="248"/>
      <c r="H970" s="224"/>
      <c r="I970" s="224"/>
      <c r="J970" s="11" t="s">
        <v>163</v>
      </c>
      <c r="K970" s="7" t="s">
        <v>164</v>
      </c>
      <c r="L970" s="7" t="s">
        <v>106</v>
      </c>
      <c r="M970" s="117">
        <v>1</v>
      </c>
      <c r="N970" s="230"/>
      <c r="O970" s="269"/>
      <c r="P970" s="224"/>
      <c r="Q970" s="224"/>
      <c r="R970" s="251"/>
      <c r="S970" s="251"/>
      <c r="T970" s="254"/>
      <c r="U970" s="254"/>
      <c r="V970" s="308"/>
      <c r="W970" s="308"/>
      <c r="X970" s="242"/>
      <c r="Y970" s="308"/>
      <c r="Z970" s="308"/>
      <c r="AA970" s="242"/>
      <c r="AB970" s="242"/>
      <c r="AC970" s="230"/>
      <c r="AD970" s="260"/>
      <c r="AE970" s="260"/>
      <c r="AF970" s="224"/>
      <c r="AG970" s="230"/>
      <c r="AH970" s="273"/>
      <c r="AI970" s="273"/>
      <c r="AJ970" s="224"/>
    </row>
    <row r="971" spans="2:36" s="87" customFormat="1" ht="59.1" customHeight="1" x14ac:dyDescent="0.3">
      <c r="B971" s="225"/>
      <c r="C971" s="272"/>
      <c r="D971" s="225"/>
      <c r="E971" s="249"/>
      <c r="F971" s="249"/>
      <c r="G971" s="249"/>
      <c r="H971" s="225"/>
      <c r="I971" s="225"/>
      <c r="J971" s="11" t="s">
        <v>179</v>
      </c>
      <c r="K971" s="7" t="s">
        <v>180</v>
      </c>
      <c r="L971" s="7" t="s">
        <v>106</v>
      </c>
      <c r="M971" s="7">
        <v>40</v>
      </c>
      <c r="N971" s="231"/>
      <c r="O971" s="269"/>
      <c r="P971" s="225"/>
      <c r="Q971" s="225"/>
      <c r="R971" s="252"/>
      <c r="S971" s="252"/>
      <c r="T971" s="255"/>
      <c r="U971" s="255"/>
      <c r="V971" s="309"/>
      <c r="W971" s="309"/>
      <c r="X971" s="243"/>
      <c r="Y971" s="309"/>
      <c r="Z971" s="309"/>
      <c r="AA971" s="243"/>
      <c r="AB971" s="243"/>
      <c r="AC971" s="231"/>
      <c r="AD971" s="261"/>
      <c r="AE971" s="261"/>
      <c r="AF971" s="225"/>
      <c r="AG971" s="231"/>
      <c r="AH971" s="273"/>
      <c r="AI971" s="273"/>
      <c r="AJ971" s="225"/>
    </row>
    <row r="972" spans="2:36" s="98" customFormat="1" ht="52.2" customHeight="1" x14ac:dyDescent="0.3">
      <c r="B972" s="272" t="s">
        <v>595</v>
      </c>
      <c r="C972" s="272" t="s">
        <v>610</v>
      </c>
      <c r="D972" s="272" t="s">
        <v>67</v>
      </c>
      <c r="E972" s="269" t="s">
        <v>68</v>
      </c>
      <c r="F972" s="269" t="s">
        <v>184</v>
      </c>
      <c r="G972" s="269" t="s">
        <v>70</v>
      </c>
      <c r="H972" s="272" t="s">
        <v>71</v>
      </c>
      <c r="I972" s="272" t="s">
        <v>80</v>
      </c>
      <c r="J972" s="11" t="s">
        <v>165</v>
      </c>
      <c r="K972" s="7" t="s">
        <v>166</v>
      </c>
      <c r="L972" s="7" t="s">
        <v>167</v>
      </c>
      <c r="M972" s="7">
        <v>1</v>
      </c>
      <c r="N972" s="273" t="s">
        <v>160</v>
      </c>
      <c r="O972" s="247" t="s">
        <v>1144</v>
      </c>
      <c r="P972" s="272" t="s">
        <v>76</v>
      </c>
      <c r="Q972" s="272" t="s">
        <v>77</v>
      </c>
      <c r="R972" s="297" t="s">
        <v>78</v>
      </c>
      <c r="S972" s="297" t="s">
        <v>161</v>
      </c>
      <c r="T972" s="283">
        <f>V972+Y972</f>
        <v>37450</v>
      </c>
      <c r="U972" s="283" t="s">
        <v>80</v>
      </c>
      <c r="V972" s="307">
        <v>31832.5</v>
      </c>
      <c r="W972" s="281" t="s">
        <v>135</v>
      </c>
      <c r="X972" s="281" t="s">
        <v>135</v>
      </c>
      <c r="Y972" s="307">
        <v>5617.5</v>
      </c>
      <c r="Z972" s="281" t="s">
        <v>135</v>
      </c>
      <c r="AA972" s="281" t="s">
        <v>135</v>
      </c>
      <c r="AB972" s="307">
        <v>3036.49</v>
      </c>
      <c r="AC972" s="273" t="s">
        <v>81</v>
      </c>
      <c r="AD972" s="296" t="s">
        <v>80</v>
      </c>
      <c r="AE972" s="296">
        <f>V972+Y972</f>
        <v>37450</v>
      </c>
      <c r="AF972" s="273" t="s">
        <v>80</v>
      </c>
      <c r="AG972" s="273" t="s">
        <v>34</v>
      </c>
      <c r="AH972" s="273" t="s">
        <v>234</v>
      </c>
      <c r="AI972" s="273" t="s">
        <v>411</v>
      </c>
      <c r="AJ972" s="273"/>
    </row>
    <row r="973" spans="2:36" s="98" customFormat="1" ht="55.2" x14ac:dyDescent="0.3">
      <c r="B973" s="272"/>
      <c r="C973" s="272"/>
      <c r="D973" s="272"/>
      <c r="E973" s="269"/>
      <c r="F973" s="269"/>
      <c r="G973" s="269"/>
      <c r="H973" s="272"/>
      <c r="I973" s="272"/>
      <c r="J973" s="11" t="s">
        <v>168</v>
      </c>
      <c r="K973" s="7" t="s">
        <v>169</v>
      </c>
      <c r="L973" s="7" t="s">
        <v>106</v>
      </c>
      <c r="M973" s="7">
        <v>1</v>
      </c>
      <c r="N973" s="273"/>
      <c r="O973" s="248"/>
      <c r="P973" s="272"/>
      <c r="Q973" s="272"/>
      <c r="R973" s="297"/>
      <c r="S973" s="297"/>
      <c r="T973" s="283"/>
      <c r="U973" s="283"/>
      <c r="V973" s="308"/>
      <c r="W973" s="281"/>
      <c r="X973" s="281"/>
      <c r="Y973" s="308"/>
      <c r="Z973" s="281"/>
      <c r="AA973" s="281"/>
      <c r="AB973" s="308"/>
      <c r="AC973" s="273"/>
      <c r="AD973" s="296"/>
      <c r="AE973" s="296"/>
      <c r="AF973" s="272"/>
      <c r="AG973" s="273"/>
      <c r="AH973" s="273"/>
      <c r="AI973" s="273"/>
      <c r="AJ973" s="272"/>
    </row>
    <row r="974" spans="2:36" s="98" customFormat="1" ht="41.4" x14ac:dyDescent="0.3">
      <c r="B974" s="272"/>
      <c r="C974" s="272"/>
      <c r="D974" s="272"/>
      <c r="E974" s="269"/>
      <c r="F974" s="269"/>
      <c r="G974" s="269"/>
      <c r="H974" s="272"/>
      <c r="I974" s="272"/>
      <c r="J974" s="11" t="s">
        <v>264</v>
      </c>
      <c r="K974" s="7" t="s">
        <v>170</v>
      </c>
      <c r="L974" s="7" t="s">
        <v>171</v>
      </c>
      <c r="M974" s="7">
        <v>1</v>
      </c>
      <c r="N974" s="273"/>
      <c r="O974" s="248"/>
      <c r="P974" s="272"/>
      <c r="Q974" s="272"/>
      <c r="R974" s="297"/>
      <c r="S974" s="297"/>
      <c r="T974" s="283"/>
      <c r="U974" s="283"/>
      <c r="V974" s="308"/>
      <c r="W974" s="281"/>
      <c r="X974" s="281"/>
      <c r="Y974" s="308"/>
      <c r="Z974" s="281"/>
      <c r="AA974" s="281"/>
      <c r="AB974" s="308"/>
      <c r="AC974" s="273"/>
      <c r="AD974" s="296"/>
      <c r="AE974" s="296"/>
      <c r="AF974" s="272"/>
      <c r="AG974" s="273"/>
      <c r="AH974" s="273"/>
      <c r="AI974" s="273"/>
      <c r="AJ974" s="272"/>
    </row>
    <row r="975" spans="2:36" s="98" customFormat="1" ht="27.6" x14ac:dyDescent="0.3">
      <c r="B975" s="272"/>
      <c r="C975" s="272"/>
      <c r="D975" s="272"/>
      <c r="E975" s="269"/>
      <c r="F975" s="269"/>
      <c r="G975" s="269"/>
      <c r="H975" s="272"/>
      <c r="I975" s="272"/>
      <c r="J975" s="11" t="s">
        <v>172</v>
      </c>
      <c r="K975" s="7" t="s">
        <v>173</v>
      </c>
      <c r="L975" s="7" t="s">
        <v>171</v>
      </c>
      <c r="M975" s="71">
        <v>1</v>
      </c>
      <c r="N975" s="273"/>
      <c r="O975" s="249"/>
      <c r="P975" s="272"/>
      <c r="Q975" s="272"/>
      <c r="R975" s="297"/>
      <c r="S975" s="297"/>
      <c r="T975" s="283"/>
      <c r="U975" s="283"/>
      <c r="V975" s="309"/>
      <c r="W975" s="281"/>
      <c r="X975" s="281"/>
      <c r="Y975" s="309"/>
      <c r="Z975" s="281"/>
      <c r="AA975" s="281"/>
      <c r="AB975" s="309"/>
      <c r="AC975" s="273"/>
      <c r="AD975" s="296"/>
      <c r="AE975" s="296"/>
      <c r="AF975" s="272"/>
      <c r="AG975" s="273"/>
      <c r="AH975" s="273"/>
      <c r="AI975" s="273"/>
      <c r="AJ975" s="272"/>
    </row>
    <row r="976" spans="2:36" s="87" customFormat="1" ht="132" customHeight="1" x14ac:dyDescent="0.3">
      <c r="B976" s="223" t="s">
        <v>596</v>
      </c>
      <c r="C976" s="272" t="s">
        <v>603</v>
      </c>
      <c r="D976" s="223" t="s">
        <v>158</v>
      </c>
      <c r="E976" s="247" t="s">
        <v>68</v>
      </c>
      <c r="F976" s="278" t="s">
        <v>186</v>
      </c>
      <c r="G976" s="247" t="s">
        <v>202</v>
      </c>
      <c r="H976" s="279" t="s">
        <v>71</v>
      </c>
      <c r="I976" s="279" t="s">
        <v>80</v>
      </c>
      <c r="J976" s="11" t="s">
        <v>263</v>
      </c>
      <c r="K976" s="7" t="s">
        <v>159</v>
      </c>
      <c r="L976" s="7" t="s">
        <v>116</v>
      </c>
      <c r="M976" s="7">
        <v>40</v>
      </c>
      <c r="N976" s="280" t="s">
        <v>160</v>
      </c>
      <c r="O976" s="269" t="s">
        <v>583</v>
      </c>
      <c r="P976" s="223" t="s">
        <v>76</v>
      </c>
      <c r="Q976" s="223" t="s">
        <v>77</v>
      </c>
      <c r="R976" s="250" t="s">
        <v>78</v>
      </c>
      <c r="S976" s="250" t="s">
        <v>161</v>
      </c>
      <c r="T976" s="253">
        <f>V976+Y976</f>
        <v>32099.99</v>
      </c>
      <c r="U976" s="253" t="s">
        <v>80</v>
      </c>
      <c r="V976" s="307">
        <v>27284.99</v>
      </c>
      <c r="W976" s="307" t="s">
        <v>135</v>
      </c>
      <c r="X976" s="307" t="s">
        <v>135</v>
      </c>
      <c r="Y976" s="307">
        <v>4815</v>
      </c>
      <c r="Z976" s="307" t="s">
        <v>135</v>
      </c>
      <c r="AA976" s="307" t="s">
        <v>135</v>
      </c>
      <c r="AB976" s="241">
        <v>2602.6999999999998</v>
      </c>
      <c r="AC976" s="229" t="s">
        <v>204</v>
      </c>
      <c r="AD976" s="259" t="s">
        <v>80</v>
      </c>
      <c r="AE976" s="259">
        <f>V976+Y976</f>
        <v>32099.99</v>
      </c>
      <c r="AF976" s="229" t="s">
        <v>80</v>
      </c>
      <c r="AG976" s="229" t="s">
        <v>34</v>
      </c>
      <c r="AH976" s="273" t="s">
        <v>234</v>
      </c>
      <c r="AI976" s="273" t="s">
        <v>1000</v>
      </c>
      <c r="AJ976" s="229"/>
    </row>
    <row r="977" spans="2:36" s="87" customFormat="1" ht="86.1" customHeight="1" x14ac:dyDescent="0.3">
      <c r="B977" s="224"/>
      <c r="C977" s="272"/>
      <c r="D977" s="224"/>
      <c r="E977" s="248"/>
      <c r="F977" s="248"/>
      <c r="G977" s="248"/>
      <c r="H977" s="224"/>
      <c r="I977" s="224"/>
      <c r="J977" s="11" t="s">
        <v>163</v>
      </c>
      <c r="K977" s="7" t="s">
        <v>164</v>
      </c>
      <c r="L977" s="7" t="s">
        <v>106</v>
      </c>
      <c r="M977" s="117">
        <v>1</v>
      </c>
      <c r="N977" s="230"/>
      <c r="O977" s="269"/>
      <c r="P977" s="224"/>
      <c r="Q977" s="224"/>
      <c r="R977" s="251"/>
      <c r="S977" s="251"/>
      <c r="T977" s="254"/>
      <c r="U977" s="254"/>
      <c r="V977" s="308"/>
      <c r="W977" s="308"/>
      <c r="X977" s="308"/>
      <c r="Y977" s="308"/>
      <c r="Z977" s="308"/>
      <c r="AA977" s="308"/>
      <c r="AB977" s="242"/>
      <c r="AC977" s="230"/>
      <c r="AD977" s="260"/>
      <c r="AE977" s="260"/>
      <c r="AF977" s="224"/>
      <c r="AG977" s="230"/>
      <c r="AH977" s="273"/>
      <c r="AI977" s="273"/>
      <c r="AJ977" s="224"/>
    </row>
    <row r="978" spans="2:36" s="87" customFormat="1" ht="59.1" customHeight="1" x14ac:dyDescent="0.3">
      <c r="B978" s="225"/>
      <c r="C978" s="272"/>
      <c r="D978" s="225"/>
      <c r="E978" s="249"/>
      <c r="F978" s="249"/>
      <c r="G978" s="249"/>
      <c r="H978" s="225"/>
      <c r="I978" s="225"/>
      <c r="J978" s="11" t="s">
        <v>179</v>
      </c>
      <c r="K978" s="7" t="s">
        <v>180</v>
      </c>
      <c r="L978" s="7" t="s">
        <v>106</v>
      </c>
      <c r="M978" s="7">
        <v>15</v>
      </c>
      <c r="N978" s="231"/>
      <c r="O978" s="269"/>
      <c r="P978" s="225"/>
      <c r="Q978" s="225"/>
      <c r="R978" s="252"/>
      <c r="S978" s="252"/>
      <c r="T978" s="255"/>
      <c r="U978" s="255"/>
      <c r="V978" s="309"/>
      <c r="W978" s="309"/>
      <c r="X978" s="309"/>
      <c r="Y978" s="309"/>
      <c r="Z978" s="309"/>
      <c r="AA978" s="309"/>
      <c r="AB978" s="243"/>
      <c r="AC978" s="231"/>
      <c r="AD978" s="261"/>
      <c r="AE978" s="261"/>
      <c r="AF978" s="225"/>
      <c r="AG978" s="231"/>
      <c r="AH978" s="273"/>
      <c r="AI978" s="273"/>
      <c r="AJ978" s="225"/>
    </row>
    <row r="979" spans="2:36" s="87" customFormat="1" ht="132" customHeight="1" x14ac:dyDescent="0.3">
      <c r="B979" s="223" t="s">
        <v>1083</v>
      </c>
      <c r="C979" s="272" t="s">
        <v>605</v>
      </c>
      <c r="D979" s="223" t="s">
        <v>158</v>
      </c>
      <c r="E979" s="247" t="s">
        <v>68</v>
      </c>
      <c r="F979" s="278" t="s">
        <v>186</v>
      </c>
      <c r="G979" s="247" t="s">
        <v>202</v>
      </c>
      <c r="H979" s="279" t="s">
        <v>71</v>
      </c>
      <c r="I979" s="279" t="s">
        <v>80</v>
      </c>
      <c r="J979" s="11" t="s">
        <v>263</v>
      </c>
      <c r="K979" s="7" t="s">
        <v>159</v>
      </c>
      <c r="L979" s="7" t="s">
        <v>116</v>
      </c>
      <c r="M979" s="7">
        <v>40</v>
      </c>
      <c r="N979" s="280" t="s">
        <v>160</v>
      </c>
      <c r="O979" s="269" t="s">
        <v>583</v>
      </c>
      <c r="P979" s="223" t="s">
        <v>76</v>
      </c>
      <c r="Q979" s="223" t="s">
        <v>77</v>
      </c>
      <c r="R979" s="250" t="s">
        <v>78</v>
      </c>
      <c r="S979" s="250" t="s">
        <v>161</v>
      </c>
      <c r="T979" s="253">
        <f>V979+Y979</f>
        <v>48792</v>
      </c>
      <c r="U979" s="253" t="s">
        <v>80</v>
      </c>
      <c r="V979" s="307">
        <v>41473.199999999997</v>
      </c>
      <c r="W979" s="307" t="s">
        <v>135</v>
      </c>
      <c r="X979" s="241" t="s">
        <v>135</v>
      </c>
      <c r="Y979" s="307">
        <v>7318.8</v>
      </c>
      <c r="Z979" s="307" t="s">
        <v>135</v>
      </c>
      <c r="AA979" s="241" t="s">
        <v>135</v>
      </c>
      <c r="AB979" s="241">
        <v>3956.11</v>
      </c>
      <c r="AC979" s="229" t="s">
        <v>204</v>
      </c>
      <c r="AD979" s="259" t="s">
        <v>80</v>
      </c>
      <c r="AE979" s="259">
        <f>V979+Y979</f>
        <v>48792</v>
      </c>
      <c r="AF979" s="229" t="s">
        <v>80</v>
      </c>
      <c r="AG979" s="229" t="s">
        <v>34</v>
      </c>
      <c r="AH979" s="273" t="s">
        <v>303</v>
      </c>
      <c r="AI979" s="273" t="s">
        <v>308</v>
      </c>
      <c r="AJ979" s="229"/>
    </row>
    <row r="980" spans="2:36" s="87" customFormat="1" ht="86.1" customHeight="1" x14ac:dyDescent="0.3">
      <c r="B980" s="224"/>
      <c r="C980" s="272"/>
      <c r="D980" s="224"/>
      <c r="E980" s="248"/>
      <c r="F980" s="248"/>
      <c r="G980" s="248"/>
      <c r="H980" s="224"/>
      <c r="I980" s="224"/>
      <c r="J980" s="11" t="s">
        <v>163</v>
      </c>
      <c r="K980" s="7" t="s">
        <v>164</v>
      </c>
      <c r="L980" s="7" t="s">
        <v>106</v>
      </c>
      <c r="M980" s="7">
        <v>1</v>
      </c>
      <c r="N980" s="230"/>
      <c r="O980" s="269"/>
      <c r="P980" s="224"/>
      <c r="Q980" s="224"/>
      <c r="R980" s="251"/>
      <c r="S980" s="251"/>
      <c r="T980" s="254"/>
      <c r="U980" s="254"/>
      <c r="V980" s="308"/>
      <c r="W980" s="308"/>
      <c r="X980" s="242"/>
      <c r="Y980" s="308"/>
      <c r="Z980" s="308"/>
      <c r="AA980" s="242"/>
      <c r="AB980" s="242"/>
      <c r="AC980" s="230"/>
      <c r="AD980" s="260"/>
      <c r="AE980" s="260"/>
      <c r="AF980" s="224"/>
      <c r="AG980" s="230"/>
      <c r="AH980" s="273"/>
      <c r="AI980" s="273"/>
      <c r="AJ980" s="224"/>
    </row>
    <row r="981" spans="2:36" s="87" customFormat="1" ht="59.1" customHeight="1" x14ac:dyDescent="0.3">
      <c r="B981" s="225"/>
      <c r="C981" s="272"/>
      <c r="D981" s="225"/>
      <c r="E981" s="249"/>
      <c r="F981" s="249"/>
      <c r="G981" s="249"/>
      <c r="H981" s="225"/>
      <c r="I981" s="225"/>
      <c r="J981" s="11" t="s">
        <v>179</v>
      </c>
      <c r="K981" s="7" t="s">
        <v>180</v>
      </c>
      <c r="L981" s="7" t="s">
        <v>106</v>
      </c>
      <c r="M981" s="7">
        <v>24</v>
      </c>
      <c r="N981" s="231"/>
      <c r="O981" s="269"/>
      <c r="P981" s="225"/>
      <c r="Q981" s="225"/>
      <c r="R981" s="252"/>
      <c r="S981" s="252"/>
      <c r="T981" s="255"/>
      <c r="U981" s="255"/>
      <c r="V981" s="309"/>
      <c r="W981" s="309"/>
      <c r="X981" s="243"/>
      <c r="Y981" s="309"/>
      <c r="Z981" s="309"/>
      <c r="AA981" s="243"/>
      <c r="AB981" s="243"/>
      <c r="AC981" s="231"/>
      <c r="AD981" s="261"/>
      <c r="AE981" s="261"/>
      <c r="AF981" s="225"/>
      <c r="AG981" s="231"/>
      <c r="AH981" s="273"/>
      <c r="AI981" s="273"/>
      <c r="AJ981" s="225"/>
    </row>
    <row r="982" spans="2:36" s="87" customFormat="1" ht="132" customHeight="1" x14ac:dyDescent="0.3">
      <c r="B982" s="223" t="s">
        <v>327</v>
      </c>
      <c r="C982" s="223" t="s">
        <v>328</v>
      </c>
      <c r="D982" s="223" t="s">
        <v>158</v>
      </c>
      <c r="E982" s="247" t="s">
        <v>68</v>
      </c>
      <c r="F982" s="278" t="s">
        <v>186</v>
      </c>
      <c r="G982" s="247" t="s">
        <v>202</v>
      </c>
      <c r="H982" s="279" t="s">
        <v>71</v>
      </c>
      <c r="I982" s="279" t="s">
        <v>80</v>
      </c>
      <c r="J982" s="11" t="s">
        <v>263</v>
      </c>
      <c r="K982" s="7" t="s">
        <v>159</v>
      </c>
      <c r="L982" s="7" t="s">
        <v>116</v>
      </c>
      <c r="M982" s="7">
        <v>40</v>
      </c>
      <c r="N982" s="280" t="s">
        <v>160</v>
      </c>
      <c r="O982" s="223" t="s">
        <v>355</v>
      </c>
      <c r="P982" s="223" t="s">
        <v>76</v>
      </c>
      <c r="Q982" s="223" t="s">
        <v>77</v>
      </c>
      <c r="R982" s="250" t="s">
        <v>78</v>
      </c>
      <c r="S982" s="250" t="s">
        <v>161</v>
      </c>
      <c r="T982" s="253">
        <f>V982+Y982</f>
        <v>428000</v>
      </c>
      <c r="U982" s="253" t="s">
        <v>80</v>
      </c>
      <c r="V982" s="256">
        <v>363800</v>
      </c>
      <c r="W982" s="256" t="s">
        <v>80</v>
      </c>
      <c r="X982" s="256" t="s">
        <v>80</v>
      </c>
      <c r="Y982" s="256">
        <v>64200</v>
      </c>
      <c r="Z982" s="256" t="s">
        <v>135</v>
      </c>
      <c r="AA982" s="256" t="s">
        <v>80</v>
      </c>
      <c r="AB982" s="256">
        <v>37217.4</v>
      </c>
      <c r="AC982" s="229" t="s">
        <v>204</v>
      </c>
      <c r="AD982" s="259" t="s">
        <v>80</v>
      </c>
      <c r="AE982" s="259">
        <f>V982+Y982</f>
        <v>428000</v>
      </c>
      <c r="AF982" s="229" t="s">
        <v>80</v>
      </c>
      <c r="AG982" s="229" t="s">
        <v>34</v>
      </c>
      <c r="AH982" s="280" t="s">
        <v>212</v>
      </c>
      <c r="AI982" s="229" t="s">
        <v>213</v>
      </c>
      <c r="AJ982" s="229"/>
    </row>
    <row r="983" spans="2:36" s="87" customFormat="1" ht="86.1" customHeight="1" x14ac:dyDescent="0.3">
      <c r="B983" s="224"/>
      <c r="C983" s="224"/>
      <c r="D983" s="224"/>
      <c r="E983" s="248"/>
      <c r="F983" s="248"/>
      <c r="G983" s="248"/>
      <c r="H983" s="224"/>
      <c r="I983" s="224"/>
      <c r="J983" s="11" t="s">
        <v>163</v>
      </c>
      <c r="K983" s="7" t="s">
        <v>164</v>
      </c>
      <c r="L983" s="7" t="s">
        <v>106</v>
      </c>
      <c r="M983" s="7">
        <v>2</v>
      </c>
      <c r="N983" s="230"/>
      <c r="O983" s="224"/>
      <c r="P983" s="224"/>
      <c r="Q983" s="224"/>
      <c r="R983" s="251"/>
      <c r="S983" s="251"/>
      <c r="T983" s="254"/>
      <c r="U983" s="254"/>
      <c r="V983" s="257"/>
      <c r="W983" s="257"/>
      <c r="X983" s="257"/>
      <c r="Y983" s="257"/>
      <c r="Z983" s="257"/>
      <c r="AA983" s="257"/>
      <c r="AB983" s="257"/>
      <c r="AC983" s="230"/>
      <c r="AD983" s="260"/>
      <c r="AE983" s="260"/>
      <c r="AF983" s="224"/>
      <c r="AG983" s="230"/>
      <c r="AH983" s="230"/>
      <c r="AI983" s="230"/>
      <c r="AJ983" s="224"/>
    </row>
    <row r="984" spans="2:36" s="87" customFormat="1" ht="59.1" customHeight="1" x14ac:dyDescent="0.3">
      <c r="B984" s="225"/>
      <c r="C984" s="225"/>
      <c r="D984" s="225"/>
      <c r="E984" s="249"/>
      <c r="F984" s="249"/>
      <c r="G984" s="249"/>
      <c r="H984" s="225"/>
      <c r="I984" s="225"/>
      <c r="J984" s="11" t="s">
        <v>179</v>
      </c>
      <c r="K984" s="7" t="s">
        <v>180</v>
      </c>
      <c r="L984" s="7" t="s">
        <v>106</v>
      </c>
      <c r="M984" s="71">
        <v>151</v>
      </c>
      <c r="N984" s="231"/>
      <c r="O984" s="225"/>
      <c r="P984" s="225"/>
      <c r="Q984" s="225"/>
      <c r="R984" s="252"/>
      <c r="S984" s="252"/>
      <c r="T984" s="255"/>
      <c r="U984" s="255"/>
      <c r="V984" s="258"/>
      <c r="W984" s="258"/>
      <c r="X984" s="258"/>
      <c r="Y984" s="258"/>
      <c r="Z984" s="258"/>
      <c r="AA984" s="258"/>
      <c r="AB984" s="258"/>
      <c r="AC984" s="231"/>
      <c r="AD984" s="261"/>
      <c r="AE984" s="261"/>
      <c r="AF984" s="225"/>
      <c r="AG984" s="231"/>
      <c r="AH984" s="231"/>
      <c r="AI984" s="231"/>
      <c r="AJ984" s="225"/>
    </row>
    <row r="985" spans="2:36" s="98" customFormat="1" ht="52.2" customHeight="1" x14ac:dyDescent="0.3">
      <c r="B985" s="272" t="s">
        <v>357</v>
      </c>
      <c r="C985" s="272" t="s">
        <v>358</v>
      </c>
      <c r="D985" s="272" t="s">
        <v>67</v>
      </c>
      <c r="E985" s="269" t="s">
        <v>68</v>
      </c>
      <c r="F985" s="269" t="s">
        <v>184</v>
      </c>
      <c r="G985" s="269" t="s">
        <v>70</v>
      </c>
      <c r="H985" s="272" t="s">
        <v>71</v>
      </c>
      <c r="I985" s="272" t="s">
        <v>80</v>
      </c>
      <c r="J985" s="11" t="s">
        <v>165</v>
      </c>
      <c r="K985" s="7" t="s">
        <v>166</v>
      </c>
      <c r="L985" s="7" t="s">
        <v>167</v>
      </c>
      <c r="M985" s="7">
        <v>4</v>
      </c>
      <c r="N985" s="273" t="s">
        <v>160</v>
      </c>
      <c r="O985" s="272" t="s">
        <v>359</v>
      </c>
      <c r="P985" s="272" t="s">
        <v>76</v>
      </c>
      <c r="Q985" s="272" t="s">
        <v>77</v>
      </c>
      <c r="R985" s="297" t="s">
        <v>78</v>
      </c>
      <c r="S985" s="297" t="s">
        <v>161</v>
      </c>
      <c r="T985" s="283">
        <f>V985+Y985</f>
        <v>299600</v>
      </c>
      <c r="U985" s="283" t="s">
        <v>80</v>
      </c>
      <c r="V985" s="281">
        <v>254660</v>
      </c>
      <c r="W985" s="281" t="s">
        <v>80</v>
      </c>
      <c r="X985" s="281" t="s">
        <v>80</v>
      </c>
      <c r="Y985" s="281">
        <v>44940</v>
      </c>
      <c r="Z985" s="281" t="s">
        <v>80</v>
      </c>
      <c r="AA985" s="281" t="s">
        <v>80</v>
      </c>
      <c r="AB985" s="281">
        <v>26052.17</v>
      </c>
      <c r="AC985" s="273" t="s">
        <v>81</v>
      </c>
      <c r="AD985" s="296" t="s">
        <v>80</v>
      </c>
      <c r="AE985" s="296">
        <f>V985+Y985</f>
        <v>299600</v>
      </c>
      <c r="AF985" s="273" t="s">
        <v>80</v>
      </c>
      <c r="AG985" s="273" t="s">
        <v>34</v>
      </c>
      <c r="AH985" s="273" t="s">
        <v>231</v>
      </c>
      <c r="AI985" s="273" t="s">
        <v>216</v>
      </c>
      <c r="AJ985" s="273"/>
    </row>
    <row r="986" spans="2:36" s="98" customFormat="1" ht="55.2" x14ac:dyDescent="0.3">
      <c r="B986" s="272"/>
      <c r="C986" s="272"/>
      <c r="D986" s="272"/>
      <c r="E986" s="269"/>
      <c r="F986" s="269"/>
      <c r="G986" s="269"/>
      <c r="H986" s="272"/>
      <c r="I986" s="272"/>
      <c r="J986" s="11" t="s">
        <v>168</v>
      </c>
      <c r="K986" s="7" t="s">
        <v>169</v>
      </c>
      <c r="L986" s="7" t="s">
        <v>106</v>
      </c>
      <c r="M986" s="7">
        <v>2</v>
      </c>
      <c r="N986" s="273"/>
      <c r="O986" s="272"/>
      <c r="P986" s="272"/>
      <c r="Q986" s="272"/>
      <c r="R986" s="297"/>
      <c r="S986" s="297"/>
      <c r="T986" s="283"/>
      <c r="U986" s="283"/>
      <c r="V986" s="281"/>
      <c r="W986" s="281"/>
      <c r="X986" s="281"/>
      <c r="Y986" s="281"/>
      <c r="Z986" s="281"/>
      <c r="AA986" s="281"/>
      <c r="AB986" s="281"/>
      <c r="AC986" s="273"/>
      <c r="AD986" s="296"/>
      <c r="AE986" s="296"/>
      <c r="AF986" s="272"/>
      <c r="AG986" s="273"/>
      <c r="AH986" s="273"/>
      <c r="AI986" s="273"/>
      <c r="AJ986" s="272"/>
    </row>
    <row r="987" spans="2:36" s="98" customFormat="1" ht="41.4" x14ac:dyDescent="0.3">
      <c r="B987" s="272"/>
      <c r="C987" s="272"/>
      <c r="D987" s="272"/>
      <c r="E987" s="269"/>
      <c r="F987" s="269"/>
      <c r="G987" s="269"/>
      <c r="H987" s="272"/>
      <c r="I987" s="272"/>
      <c r="J987" s="11" t="s">
        <v>264</v>
      </c>
      <c r="K987" s="7" t="s">
        <v>170</v>
      </c>
      <c r="L987" s="7" t="s">
        <v>171</v>
      </c>
      <c r="M987" s="7">
        <v>2</v>
      </c>
      <c r="N987" s="273"/>
      <c r="O987" s="272"/>
      <c r="P987" s="272"/>
      <c r="Q987" s="272"/>
      <c r="R987" s="297"/>
      <c r="S987" s="297"/>
      <c r="T987" s="283"/>
      <c r="U987" s="283"/>
      <c r="V987" s="281"/>
      <c r="W987" s="281"/>
      <c r="X987" s="281"/>
      <c r="Y987" s="281"/>
      <c r="Z987" s="281"/>
      <c r="AA987" s="281"/>
      <c r="AB987" s="281"/>
      <c r="AC987" s="273"/>
      <c r="AD987" s="296"/>
      <c r="AE987" s="296"/>
      <c r="AF987" s="272"/>
      <c r="AG987" s="273"/>
      <c r="AH987" s="273"/>
      <c r="AI987" s="273"/>
      <c r="AJ987" s="272"/>
    </row>
    <row r="988" spans="2:36" s="98" customFormat="1" ht="27.6" x14ac:dyDescent="0.3">
      <c r="B988" s="272"/>
      <c r="C988" s="272"/>
      <c r="D988" s="272"/>
      <c r="E988" s="269"/>
      <c r="F988" s="269"/>
      <c r="G988" s="269"/>
      <c r="H988" s="272"/>
      <c r="I988" s="272"/>
      <c r="J988" s="11" t="s">
        <v>172</v>
      </c>
      <c r="K988" s="7" t="s">
        <v>173</v>
      </c>
      <c r="L988" s="7" t="s">
        <v>171</v>
      </c>
      <c r="M988" s="71">
        <v>2</v>
      </c>
      <c r="N988" s="273"/>
      <c r="O988" s="272"/>
      <c r="P988" s="272"/>
      <c r="Q988" s="272"/>
      <c r="R988" s="297"/>
      <c r="S988" s="297"/>
      <c r="T988" s="283"/>
      <c r="U988" s="283"/>
      <c r="V988" s="281"/>
      <c r="W988" s="281"/>
      <c r="X988" s="281"/>
      <c r="Y988" s="281"/>
      <c r="Z988" s="281"/>
      <c r="AA988" s="281"/>
      <c r="AB988" s="281"/>
      <c r="AC988" s="273"/>
      <c r="AD988" s="296"/>
      <c r="AE988" s="296"/>
      <c r="AF988" s="272"/>
      <c r="AG988" s="273"/>
      <c r="AH988" s="273"/>
      <c r="AI988" s="273"/>
      <c r="AJ988" s="272"/>
    </row>
    <row r="989" spans="2:36" s="87" customFormat="1" ht="132" customHeight="1" x14ac:dyDescent="0.3">
      <c r="B989" s="272" t="s">
        <v>356</v>
      </c>
      <c r="C989" s="272" t="s">
        <v>360</v>
      </c>
      <c r="D989" s="272" t="s">
        <v>158</v>
      </c>
      <c r="E989" s="269" t="s">
        <v>68</v>
      </c>
      <c r="F989" s="269" t="s">
        <v>186</v>
      </c>
      <c r="G989" s="269" t="s">
        <v>202</v>
      </c>
      <c r="H989" s="272" t="s">
        <v>71</v>
      </c>
      <c r="I989" s="272" t="s">
        <v>80</v>
      </c>
      <c r="J989" s="11" t="s">
        <v>263</v>
      </c>
      <c r="K989" s="7" t="s">
        <v>159</v>
      </c>
      <c r="L989" s="7" t="s">
        <v>116</v>
      </c>
      <c r="M989" s="7">
        <v>40</v>
      </c>
      <c r="N989" s="273" t="s">
        <v>160</v>
      </c>
      <c r="O989" s="272" t="s">
        <v>361</v>
      </c>
      <c r="P989" s="272" t="s">
        <v>76</v>
      </c>
      <c r="Q989" s="272" t="s">
        <v>77</v>
      </c>
      <c r="R989" s="297" t="s">
        <v>78</v>
      </c>
      <c r="S989" s="297" t="s">
        <v>161</v>
      </c>
      <c r="T989" s="283">
        <f>V989+Y989</f>
        <v>271437.59999999998</v>
      </c>
      <c r="U989" s="283" t="s">
        <v>80</v>
      </c>
      <c r="V989" s="256">
        <v>230721.96</v>
      </c>
      <c r="W989" s="281" t="s">
        <v>80</v>
      </c>
      <c r="X989" s="281" t="s">
        <v>80</v>
      </c>
      <c r="Y989" s="281">
        <v>40715.64</v>
      </c>
      <c r="Z989" s="281" t="s">
        <v>135</v>
      </c>
      <c r="AA989" s="281" t="s">
        <v>80</v>
      </c>
      <c r="AB989" s="281">
        <v>23603.27</v>
      </c>
      <c r="AC989" s="273" t="s">
        <v>204</v>
      </c>
      <c r="AD989" s="296" t="s">
        <v>80</v>
      </c>
      <c r="AE989" s="296">
        <f>V989+Y989</f>
        <v>271437.59999999998</v>
      </c>
      <c r="AF989" s="273" t="s">
        <v>80</v>
      </c>
      <c r="AG989" s="273" t="s">
        <v>34</v>
      </c>
      <c r="AH989" s="273" t="s">
        <v>303</v>
      </c>
      <c r="AI989" s="273" t="s">
        <v>222</v>
      </c>
      <c r="AJ989" s="273"/>
    </row>
    <row r="990" spans="2:36" s="87" customFormat="1" ht="86.1" customHeight="1" x14ac:dyDescent="0.3">
      <c r="B990" s="272"/>
      <c r="C990" s="272"/>
      <c r="D990" s="272"/>
      <c r="E990" s="269"/>
      <c r="F990" s="269"/>
      <c r="G990" s="269"/>
      <c r="H990" s="272"/>
      <c r="I990" s="272"/>
      <c r="J990" s="11" t="s">
        <v>163</v>
      </c>
      <c r="K990" s="7" t="s">
        <v>164</v>
      </c>
      <c r="L990" s="7" t="s">
        <v>106</v>
      </c>
      <c r="M990" s="7">
        <v>3</v>
      </c>
      <c r="N990" s="273"/>
      <c r="O990" s="272"/>
      <c r="P990" s="272"/>
      <c r="Q990" s="272"/>
      <c r="R990" s="297"/>
      <c r="S990" s="297"/>
      <c r="T990" s="283"/>
      <c r="U990" s="283"/>
      <c r="V990" s="257"/>
      <c r="W990" s="281"/>
      <c r="X990" s="281"/>
      <c r="Y990" s="281"/>
      <c r="Z990" s="281"/>
      <c r="AA990" s="281"/>
      <c r="AB990" s="281"/>
      <c r="AC990" s="273"/>
      <c r="AD990" s="296"/>
      <c r="AE990" s="296"/>
      <c r="AF990" s="272"/>
      <c r="AG990" s="273"/>
      <c r="AH990" s="273"/>
      <c r="AI990" s="273"/>
      <c r="AJ990" s="272"/>
    </row>
    <row r="991" spans="2:36" s="87" customFormat="1" ht="59.1" customHeight="1" x14ac:dyDescent="0.3">
      <c r="B991" s="272"/>
      <c r="C991" s="272"/>
      <c r="D991" s="272"/>
      <c r="E991" s="269"/>
      <c r="F991" s="269"/>
      <c r="G991" s="269"/>
      <c r="H991" s="272"/>
      <c r="I991" s="272"/>
      <c r="J991" s="11" t="s">
        <v>179</v>
      </c>
      <c r="K991" s="7" t="s">
        <v>180</v>
      </c>
      <c r="L991" s="7" t="s">
        <v>106</v>
      </c>
      <c r="M991" s="71">
        <v>200</v>
      </c>
      <c r="N991" s="273"/>
      <c r="O991" s="272"/>
      <c r="P991" s="272"/>
      <c r="Q991" s="272"/>
      <c r="R991" s="297"/>
      <c r="S991" s="297"/>
      <c r="T991" s="283"/>
      <c r="U991" s="283"/>
      <c r="V991" s="258"/>
      <c r="W991" s="281"/>
      <c r="X991" s="281"/>
      <c r="Y991" s="281"/>
      <c r="Z991" s="281"/>
      <c r="AA991" s="281"/>
      <c r="AB991" s="281"/>
      <c r="AC991" s="273"/>
      <c r="AD991" s="296"/>
      <c r="AE991" s="296"/>
      <c r="AF991" s="272"/>
      <c r="AG991" s="273"/>
      <c r="AH991" s="273"/>
      <c r="AI991" s="273"/>
      <c r="AJ991" s="272"/>
    </row>
    <row r="992" spans="2:36" s="98" customFormat="1" ht="52.2" customHeight="1" x14ac:dyDescent="0.3">
      <c r="B992" s="272" t="s">
        <v>1196</v>
      </c>
      <c r="C992" s="272" t="s">
        <v>358</v>
      </c>
      <c r="D992" s="272" t="s">
        <v>67</v>
      </c>
      <c r="E992" s="269" t="s">
        <v>68</v>
      </c>
      <c r="F992" s="269" t="s">
        <v>184</v>
      </c>
      <c r="G992" s="269" t="s">
        <v>70</v>
      </c>
      <c r="H992" s="272" t="s">
        <v>71</v>
      </c>
      <c r="I992" s="272" t="s">
        <v>80</v>
      </c>
      <c r="J992" s="11" t="s">
        <v>165</v>
      </c>
      <c r="K992" s="7" t="s">
        <v>166</v>
      </c>
      <c r="L992" s="7" t="s">
        <v>167</v>
      </c>
      <c r="M992" s="7">
        <v>1</v>
      </c>
      <c r="N992" s="273" t="s">
        <v>160</v>
      </c>
      <c r="O992" s="272" t="s">
        <v>359</v>
      </c>
      <c r="P992" s="272" t="s">
        <v>76</v>
      </c>
      <c r="Q992" s="272" t="s">
        <v>77</v>
      </c>
      <c r="R992" s="297" t="s">
        <v>78</v>
      </c>
      <c r="S992" s="297" t="s">
        <v>161</v>
      </c>
      <c r="T992" s="283">
        <f>V992+Y992</f>
        <v>75072.3</v>
      </c>
      <c r="U992" s="283" t="s">
        <v>80</v>
      </c>
      <c r="V992" s="281">
        <v>63811.45</v>
      </c>
      <c r="W992" s="281" t="s">
        <v>80</v>
      </c>
      <c r="X992" s="281" t="s">
        <v>80</v>
      </c>
      <c r="Y992" s="281">
        <v>11260.85</v>
      </c>
      <c r="Z992" s="281" t="s">
        <v>80</v>
      </c>
      <c r="AA992" s="281" t="s">
        <v>80</v>
      </c>
      <c r="AB992" s="281">
        <v>6100.96</v>
      </c>
      <c r="AC992" s="273" t="s">
        <v>81</v>
      </c>
      <c r="AD992" s="296" t="s">
        <v>80</v>
      </c>
      <c r="AE992" s="296">
        <f>V992+Y992</f>
        <v>75072.3</v>
      </c>
      <c r="AF992" s="273" t="s">
        <v>80</v>
      </c>
      <c r="AG992" s="273" t="s">
        <v>34</v>
      </c>
      <c r="AH992" s="273" t="s">
        <v>221</v>
      </c>
      <c r="AI992" s="273" t="s">
        <v>288</v>
      </c>
      <c r="AJ992" s="273"/>
    </row>
    <row r="993" spans="2:36" s="98" customFormat="1" ht="55.2" x14ac:dyDescent="0.3">
      <c r="B993" s="272"/>
      <c r="C993" s="272"/>
      <c r="D993" s="272"/>
      <c r="E993" s="269"/>
      <c r="F993" s="269"/>
      <c r="G993" s="269"/>
      <c r="H993" s="272"/>
      <c r="I993" s="272"/>
      <c r="J993" s="11" t="s">
        <v>168</v>
      </c>
      <c r="K993" s="7" t="s">
        <v>169</v>
      </c>
      <c r="L993" s="7" t="s">
        <v>106</v>
      </c>
      <c r="M993" s="7">
        <v>1</v>
      </c>
      <c r="N993" s="273"/>
      <c r="O993" s="272"/>
      <c r="P993" s="272"/>
      <c r="Q993" s="272"/>
      <c r="R993" s="297"/>
      <c r="S993" s="297"/>
      <c r="T993" s="283"/>
      <c r="U993" s="283"/>
      <c r="V993" s="281"/>
      <c r="W993" s="281"/>
      <c r="X993" s="281"/>
      <c r="Y993" s="281"/>
      <c r="Z993" s="281"/>
      <c r="AA993" s="281"/>
      <c r="AB993" s="281"/>
      <c r="AC993" s="273"/>
      <c r="AD993" s="296"/>
      <c r="AE993" s="296"/>
      <c r="AF993" s="272"/>
      <c r="AG993" s="273"/>
      <c r="AH993" s="273"/>
      <c r="AI993" s="273"/>
      <c r="AJ993" s="272"/>
    </row>
    <row r="994" spans="2:36" s="98" customFormat="1" ht="41.4" x14ac:dyDescent="0.3">
      <c r="B994" s="272"/>
      <c r="C994" s="272"/>
      <c r="D994" s="272"/>
      <c r="E994" s="269"/>
      <c r="F994" s="269"/>
      <c r="G994" s="269"/>
      <c r="H994" s="272"/>
      <c r="I994" s="272"/>
      <c r="J994" s="11" t="s">
        <v>264</v>
      </c>
      <c r="K994" s="7" t="s">
        <v>170</v>
      </c>
      <c r="L994" s="7" t="s">
        <v>171</v>
      </c>
      <c r="M994" s="7">
        <v>1</v>
      </c>
      <c r="N994" s="273"/>
      <c r="O994" s="272"/>
      <c r="P994" s="272"/>
      <c r="Q994" s="272"/>
      <c r="R994" s="297"/>
      <c r="S994" s="297"/>
      <c r="T994" s="283"/>
      <c r="U994" s="283"/>
      <c r="V994" s="281"/>
      <c r="W994" s="281"/>
      <c r="X994" s="281"/>
      <c r="Y994" s="281"/>
      <c r="Z994" s="281"/>
      <c r="AA994" s="281"/>
      <c r="AB994" s="281"/>
      <c r="AC994" s="273"/>
      <c r="AD994" s="296"/>
      <c r="AE994" s="296"/>
      <c r="AF994" s="272"/>
      <c r="AG994" s="273"/>
      <c r="AH994" s="273"/>
      <c r="AI994" s="273"/>
      <c r="AJ994" s="272"/>
    </row>
    <row r="995" spans="2:36" s="98" customFormat="1" ht="27.6" x14ac:dyDescent="0.3">
      <c r="B995" s="272"/>
      <c r="C995" s="272"/>
      <c r="D995" s="272"/>
      <c r="E995" s="269"/>
      <c r="F995" s="269"/>
      <c r="G995" s="269"/>
      <c r="H995" s="272"/>
      <c r="I995" s="272"/>
      <c r="J995" s="11" t="s">
        <v>172</v>
      </c>
      <c r="K995" s="7" t="s">
        <v>173</v>
      </c>
      <c r="L995" s="7" t="s">
        <v>171</v>
      </c>
      <c r="M995" s="7">
        <v>1</v>
      </c>
      <c r="N995" s="273"/>
      <c r="O995" s="272"/>
      <c r="P995" s="272"/>
      <c r="Q995" s="272"/>
      <c r="R995" s="297"/>
      <c r="S995" s="297"/>
      <c r="T995" s="283"/>
      <c r="U995" s="283"/>
      <c r="V995" s="281"/>
      <c r="W995" s="281"/>
      <c r="X995" s="281"/>
      <c r="Y995" s="281"/>
      <c r="Z995" s="281"/>
      <c r="AA995" s="281"/>
      <c r="AB995" s="281"/>
      <c r="AC995" s="273"/>
      <c r="AD995" s="296"/>
      <c r="AE995" s="296"/>
      <c r="AF995" s="272"/>
      <c r="AG995" s="273"/>
      <c r="AH995" s="273"/>
      <c r="AI995" s="273"/>
      <c r="AJ995" s="272"/>
    </row>
    <row r="996" spans="2:36" s="87" customFormat="1" ht="132" customHeight="1" x14ac:dyDescent="0.3">
      <c r="B996" s="223" t="s">
        <v>535</v>
      </c>
      <c r="C996" s="226" t="s">
        <v>541</v>
      </c>
      <c r="D996" s="223" t="s">
        <v>158</v>
      </c>
      <c r="E996" s="247" t="s">
        <v>68</v>
      </c>
      <c r="F996" s="278" t="s">
        <v>186</v>
      </c>
      <c r="G996" s="247" t="s">
        <v>202</v>
      </c>
      <c r="H996" s="279" t="s">
        <v>71</v>
      </c>
      <c r="I996" s="279" t="s">
        <v>80</v>
      </c>
      <c r="J996" s="11" t="s">
        <v>263</v>
      </c>
      <c r="K996" s="7" t="s">
        <v>159</v>
      </c>
      <c r="L996" s="7" t="s">
        <v>116</v>
      </c>
      <c r="M996" s="7">
        <v>40</v>
      </c>
      <c r="N996" s="280" t="s">
        <v>160</v>
      </c>
      <c r="O996" s="223" t="s">
        <v>416</v>
      </c>
      <c r="P996" s="223" t="s">
        <v>76</v>
      </c>
      <c r="Q996" s="223" t="s">
        <v>77</v>
      </c>
      <c r="R996" s="250" t="s">
        <v>78</v>
      </c>
      <c r="S996" s="250" t="s">
        <v>161</v>
      </c>
      <c r="T996" s="253">
        <f>V996+Y996</f>
        <v>352381.87</v>
      </c>
      <c r="U996" s="253" t="s">
        <v>80</v>
      </c>
      <c r="V996" s="395">
        <v>299524.59000000003</v>
      </c>
      <c r="W996" s="281" t="s">
        <v>80</v>
      </c>
      <c r="X996" s="281" t="s">
        <v>80</v>
      </c>
      <c r="Y996" s="395">
        <v>52857.279999999999</v>
      </c>
      <c r="Z996" s="281" t="s">
        <v>135</v>
      </c>
      <c r="AA996" s="281" t="s">
        <v>80</v>
      </c>
      <c r="AB996" s="395">
        <v>28571.51</v>
      </c>
      <c r="AC996" s="229" t="s">
        <v>204</v>
      </c>
      <c r="AD996" s="259" t="s">
        <v>80</v>
      </c>
      <c r="AE996" s="259">
        <f>V996+Y996</f>
        <v>352381.87</v>
      </c>
      <c r="AF996" s="229" t="s">
        <v>80</v>
      </c>
      <c r="AG996" s="229" t="s">
        <v>34</v>
      </c>
      <c r="AH996" s="280" t="s">
        <v>229</v>
      </c>
      <c r="AI996" s="229" t="s">
        <v>212</v>
      </c>
      <c r="AJ996" s="229"/>
    </row>
    <row r="997" spans="2:36" s="87" customFormat="1" ht="86.1" customHeight="1" x14ac:dyDescent="0.3">
      <c r="B997" s="224"/>
      <c r="C997" s="227"/>
      <c r="D997" s="224"/>
      <c r="E997" s="248"/>
      <c r="F997" s="248"/>
      <c r="G997" s="248"/>
      <c r="H997" s="224"/>
      <c r="I997" s="224"/>
      <c r="J997" s="11" t="s">
        <v>163</v>
      </c>
      <c r="K997" s="7" t="s">
        <v>164</v>
      </c>
      <c r="L997" s="7" t="s">
        <v>106</v>
      </c>
      <c r="M997" s="7">
        <v>4</v>
      </c>
      <c r="N997" s="230"/>
      <c r="O997" s="224"/>
      <c r="P997" s="224"/>
      <c r="Q997" s="224"/>
      <c r="R997" s="251"/>
      <c r="S997" s="251"/>
      <c r="T997" s="254"/>
      <c r="U997" s="254"/>
      <c r="V997" s="396"/>
      <c r="W997" s="281"/>
      <c r="X997" s="281"/>
      <c r="Y997" s="396"/>
      <c r="Z997" s="281"/>
      <c r="AA997" s="281"/>
      <c r="AB997" s="396"/>
      <c r="AC997" s="230"/>
      <c r="AD997" s="260"/>
      <c r="AE997" s="260"/>
      <c r="AF997" s="224"/>
      <c r="AG997" s="230"/>
      <c r="AH997" s="230"/>
      <c r="AI997" s="230"/>
      <c r="AJ997" s="224"/>
    </row>
    <row r="998" spans="2:36" s="87" customFormat="1" ht="59.1" customHeight="1" x14ac:dyDescent="0.3">
      <c r="B998" s="225"/>
      <c r="C998" s="228"/>
      <c r="D998" s="225"/>
      <c r="E998" s="249"/>
      <c r="F998" s="249"/>
      <c r="G998" s="249"/>
      <c r="H998" s="225"/>
      <c r="I998" s="225"/>
      <c r="J998" s="11" t="s">
        <v>179</v>
      </c>
      <c r="K998" s="7" t="s">
        <v>180</v>
      </c>
      <c r="L998" s="7" t="s">
        <v>106</v>
      </c>
      <c r="M998" s="71">
        <v>163</v>
      </c>
      <c r="N998" s="231"/>
      <c r="O998" s="225"/>
      <c r="P998" s="225"/>
      <c r="Q998" s="225"/>
      <c r="R998" s="252"/>
      <c r="S998" s="252"/>
      <c r="T998" s="255"/>
      <c r="U998" s="255"/>
      <c r="V998" s="397"/>
      <c r="W998" s="281"/>
      <c r="X998" s="281"/>
      <c r="Y998" s="397"/>
      <c r="Z998" s="281"/>
      <c r="AA998" s="281"/>
      <c r="AB998" s="397"/>
      <c r="AC998" s="231"/>
      <c r="AD998" s="261"/>
      <c r="AE998" s="261"/>
      <c r="AF998" s="225"/>
      <c r="AG998" s="231"/>
      <c r="AH998" s="231"/>
      <c r="AI998" s="231"/>
      <c r="AJ998" s="225"/>
    </row>
    <row r="999" spans="2:36" s="87" customFormat="1" ht="132" customHeight="1" x14ac:dyDescent="0.3">
      <c r="B999" s="223" t="s">
        <v>536</v>
      </c>
      <c r="C999" s="226" t="s">
        <v>540</v>
      </c>
      <c r="D999" s="223" t="s">
        <v>158</v>
      </c>
      <c r="E999" s="247" t="s">
        <v>68</v>
      </c>
      <c r="F999" s="278" t="s">
        <v>186</v>
      </c>
      <c r="G999" s="247" t="s">
        <v>202</v>
      </c>
      <c r="H999" s="279" t="s">
        <v>71</v>
      </c>
      <c r="I999" s="279" t="s">
        <v>80</v>
      </c>
      <c r="J999" s="11" t="s">
        <v>263</v>
      </c>
      <c r="K999" s="7" t="s">
        <v>159</v>
      </c>
      <c r="L999" s="7" t="s">
        <v>116</v>
      </c>
      <c r="M999" s="7">
        <v>40</v>
      </c>
      <c r="N999" s="280" t="s">
        <v>160</v>
      </c>
      <c r="O999" s="223" t="s">
        <v>416</v>
      </c>
      <c r="P999" s="223" t="s">
        <v>76</v>
      </c>
      <c r="Q999" s="223" t="s">
        <v>77</v>
      </c>
      <c r="R999" s="250" t="s">
        <v>78</v>
      </c>
      <c r="S999" s="250" t="s">
        <v>161</v>
      </c>
      <c r="T999" s="253">
        <f>V999+Y999</f>
        <v>201160</v>
      </c>
      <c r="U999" s="253" t="s">
        <v>80</v>
      </c>
      <c r="V999" s="395">
        <v>170986</v>
      </c>
      <c r="W999" s="281" t="s">
        <v>80</v>
      </c>
      <c r="X999" s="281" t="s">
        <v>80</v>
      </c>
      <c r="Y999" s="395">
        <v>30174</v>
      </c>
      <c r="Z999" s="281" t="s">
        <v>135</v>
      </c>
      <c r="AA999" s="281" t="s">
        <v>80</v>
      </c>
      <c r="AB999" s="395">
        <v>16310.27027027027</v>
      </c>
      <c r="AC999" s="229" t="s">
        <v>204</v>
      </c>
      <c r="AD999" s="259" t="s">
        <v>80</v>
      </c>
      <c r="AE999" s="259">
        <f>V999+Y999</f>
        <v>201160</v>
      </c>
      <c r="AF999" s="229" t="s">
        <v>80</v>
      </c>
      <c r="AG999" s="229" t="s">
        <v>34</v>
      </c>
      <c r="AH999" s="321" t="s">
        <v>537</v>
      </c>
      <c r="AI999" s="321" t="s">
        <v>215</v>
      </c>
      <c r="AJ999" s="229"/>
    </row>
    <row r="1000" spans="2:36" s="87" customFormat="1" ht="86.1" customHeight="1" x14ac:dyDescent="0.3">
      <c r="B1000" s="224"/>
      <c r="C1000" s="227"/>
      <c r="D1000" s="224"/>
      <c r="E1000" s="248"/>
      <c r="F1000" s="248"/>
      <c r="G1000" s="248"/>
      <c r="H1000" s="224"/>
      <c r="I1000" s="224"/>
      <c r="J1000" s="11" t="s">
        <v>163</v>
      </c>
      <c r="K1000" s="7" t="s">
        <v>164</v>
      </c>
      <c r="L1000" s="7" t="s">
        <v>106</v>
      </c>
      <c r="M1000" s="88">
        <v>2</v>
      </c>
      <c r="N1000" s="230"/>
      <c r="O1000" s="224"/>
      <c r="P1000" s="224"/>
      <c r="Q1000" s="224"/>
      <c r="R1000" s="251"/>
      <c r="S1000" s="251"/>
      <c r="T1000" s="254"/>
      <c r="U1000" s="254"/>
      <c r="V1000" s="396"/>
      <c r="W1000" s="281"/>
      <c r="X1000" s="281"/>
      <c r="Y1000" s="396"/>
      <c r="Z1000" s="281"/>
      <c r="AA1000" s="281"/>
      <c r="AB1000" s="396"/>
      <c r="AC1000" s="230"/>
      <c r="AD1000" s="260"/>
      <c r="AE1000" s="260"/>
      <c r="AF1000" s="224"/>
      <c r="AG1000" s="230"/>
      <c r="AH1000" s="322"/>
      <c r="AI1000" s="322"/>
      <c r="AJ1000" s="224"/>
    </row>
    <row r="1001" spans="2:36" s="87" customFormat="1" ht="59.1" customHeight="1" x14ac:dyDescent="0.3">
      <c r="B1001" s="225"/>
      <c r="C1001" s="228"/>
      <c r="D1001" s="225"/>
      <c r="E1001" s="249"/>
      <c r="F1001" s="249"/>
      <c r="G1001" s="249"/>
      <c r="H1001" s="225"/>
      <c r="I1001" s="225"/>
      <c r="J1001" s="11" t="s">
        <v>179</v>
      </c>
      <c r="K1001" s="7" t="s">
        <v>180</v>
      </c>
      <c r="L1001" s="7" t="s">
        <v>106</v>
      </c>
      <c r="M1001" s="88">
        <v>94</v>
      </c>
      <c r="N1001" s="231"/>
      <c r="O1001" s="225"/>
      <c r="P1001" s="225"/>
      <c r="Q1001" s="225"/>
      <c r="R1001" s="252"/>
      <c r="S1001" s="252"/>
      <c r="T1001" s="255"/>
      <c r="U1001" s="255"/>
      <c r="V1001" s="397"/>
      <c r="W1001" s="281"/>
      <c r="X1001" s="281"/>
      <c r="Y1001" s="397"/>
      <c r="Z1001" s="281"/>
      <c r="AA1001" s="281"/>
      <c r="AB1001" s="397"/>
      <c r="AC1001" s="231"/>
      <c r="AD1001" s="261"/>
      <c r="AE1001" s="261"/>
      <c r="AF1001" s="225"/>
      <c r="AG1001" s="231"/>
      <c r="AH1001" s="323"/>
      <c r="AI1001" s="323"/>
      <c r="AJ1001" s="225"/>
    </row>
    <row r="1002" spans="2:36" s="98" customFormat="1" ht="52.2" customHeight="1" x14ac:dyDescent="0.3">
      <c r="B1002" s="272" t="s">
        <v>538</v>
      </c>
      <c r="C1002" s="226" t="s">
        <v>539</v>
      </c>
      <c r="D1002" s="272" t="s">
        <v>67</v>
      </c>
      <c r="E1002" s="269" t="s">
        <v>68</v>
      </c>
      <c r="F1002" s="269" t="s">
        <v>184</v>
      </c>
      <c r="G1002" s="269" t="s">
        <v>70</v>
      </c>
      <c r="H1002" s="272" t="s">
        <v>71</v>
      </c>
      <c r="I1002" s="272" t="s">
        <v>80</v>
      </c>
      <c r="J1002" s="11" t="s">
        <v>165</v>
      </c>
      <c r="K1002" s="7" t="s">
        <v>166</v>
      </c>
      <c r="L1002" s="7" t="s">
        <v>167</v>
      </c>
      <c r="M1002" s="7">
        <v>3</v>
      </c>
      <c r="N1002" s="273" t="s">
        <v>160</v>
      </c>
      <c r="O1002" s="226" t="s">
        <v>416</v>
      </c>
      <c r="P1002" s="272" t="s">
        <v>76</v>
      </c>
      <c r="Q1002" s="272" t="s">
        <v>77</v>
      </c>
      <c r="R1002" s="297" t="s">
        <v>78</v>
      </c>
      <c r="S1002" s="297" t="s">
        <v>161</v>
      </c>
      <c r="T1002" s="283">
        <f>V1002+Y1002</f>
        <v>227459.98</v>
      </c>
      <c r="U1002" s="283" t="s">
        <v>135</v>
      </c>
      <c r="V1002" s="392">
        <v>193340.98300000001</v>
      </c>
      <c r="W1002" s="392" t="s">
        <v>135</v>
      </c>
      <c r="X1002" s="392" t="s">
        <v>135</v>
      </c>
      <c r="Y1002" s="392">
        <v>34118.997000000003</v>
      </c>
      <c r="Z1002" s="392" t="s">
        <v>135</v>
      </c>
      <c r="AA1002" s="392" t="s">
        <v>135</v>
      </c>
      <c r="AB1002" s="392">
        <v>18442.701081081079</v>
      </c>
      <c r="AC1002" s="273" t="s">
        <v>81</v>
      </c>
      <c r="AD1002" s="296" t="s">
        <v>80</v>
      </c>
      <c r="AE1002" s="296">
        <f>V1002+Y1002</f>
        <v>227459.98</v>
      </c>
      <c r="AF1002" s="273" t="s">
        <v>80</v>
      </c>
      <c r="AG1002" s="273" t="s">
        <v>34</v>
      </c>
      <c r="AH1002" s="321" t="s">
        <v>308</v>
      </c>
      <c r="AI1002" s="321" t="s">
        <v>221</v>
      </c>
      <c r="AJ1002" s="273"/>
    </row>
    <row r="1003" spans="2:36" s="98" customFormat="1" ht="55.2" x14ac:dyDescent="0.3">
      <c r="B1003" s="272"/>
      <c r="C1003" s="227"/>
      <c r="D1003" s="272"/>
      <c r="E1003" s="269"/>
      <c r="F1003" s="269"/>
      <c r="G1003" s="269"/>
      <c r="H1003" s="272"/>
      <c r="I1003" s="272"/>
      <c r="J1003" s="11" t="s">
        <v>168</v>
      </c>
      <c r="K1003" s="7" t="s">
        <v>169</v>
      </c>
      <c r="L1003" s="7" t="s">
        <v>106</v>
      </c>
      <c r="M1003" s="7">
        <v>2</v>
      </c>
      <c r="N1003" s="273"/>
      <c r="O1003" s="227"/>
      <c r="P1003" s="272"/>
      <c r="Q1003" s="272"/>
      <c r="R1003" s="297"/>
      <c r="S1003" s="297"/>
      <c r="T1003" s="283"/>
      <c r="U1003" s="283"/>
      <c r="V1003" s="393"/>
      <c r="W1003" s="393"/>
      <c r="X1003" s="393"/>
      <c r="Y1003" s="393"/>
      <c r="Z1003" s="393"/>
      <c r="AA1003" s="393"/>
      <c r="AB1003" s="393"/>
      <c r="AC1003" s="273"/>
      <c r="AD1003" s="296"/>
      <c r="AE1003" s="296"/>
      <c r="AF1003" s="272"/>
      <c r="AG1003" s="273"/>
      <c r="AH1003" s="322"/>
      <c r="AI1003" s="322"/>
      <c r="AJ1003" s="272"/>
    </row>
    <row r="1004" spans="2:36" s="98" customFormat="1" ht="41.4" x14ac:dyDescent="0.3">
      <c r="B1004" s="272"/>
      <c r="C1004" s="227"/>
      <c r="D1004" s="272"/>
      <c r="E1004" s="269"/>
      <c r="F1004" s="269"/>
      <c r="G1004" s="269"/>
      <c r="H1004" s="272"/>
      <c r="I1004" s="272"/>
      <c r="J1004" s="11" t="s">
        <v>264</v>
      </c>
      <c r="K1004" s="7" t="s">
        <v>170</v>
      </c>
      <c r="L1004" s="7" t="s">
        <v>171</v>
      </c>
      <c r="M1004" s="7">
        <v>2</v>
      </c>
      <c r="N1004" s="273"/>
      <c r="O1004" s="227"/>
      <c r="P1004" s="272"/>
      <c r="Q1004" s="272"/>
      <c r="R1004" s="297"/>
      <c r="S1004" s="297"/>
      <c r="T1004" s="283"/>
      <c r="U1004" s="283"/>
      <c r="V1004" s="393"/>
      <c r="W1004" s="393"/>
      <c r="X1004" s="393"/>
      <c r="Y1004" s="393"/>
      <c r="Z1004" s="393"/>
      <c r="AA1004" s="393"/>
      <c r="AB1004" s="393"/>
      <c r="AC1004" s="273"/>
      <c r="AD1004" s="296"/>
      <c r="AE1004" s="296"/>
      <c r="AF1004" s="272"/>
      <c r="AG1004" s="273"/>
      <c r="AH1004" s="322"/>
      <c r="AI1004" s="322"/>
      <c r="AJ1004" s="272"/>
    </row>
    <row r="1005" spans="2:36" s="98" customFormat="1" ht="27.6" x14ac:dyDescent="0.3">
      <c r="B1005" s="272"/>
      <c r="C1005" s="228"/>
      <c r="D1005" s="272"/>
      <c r="E1005" s="269"/>
      <c r="F1005" s="269"/>
      <c r="G1005" s="269"/>
      <c r="H1005" s="272"/>
      <c r="I1005" s="272"/>
      <c r="J1005" s="11" t="s">
        <v>172</v>
      </c>
      <c r="K1005" s="7" t="s">
        <v>173</v>
      </c>
      <c r="L1005" s="7" t="s">
        <v>171</v>
      </c>
      <c r="M1005" s="71">
        <v>2</v>
      </c>
      <c r="N1005" s="273"/>
      <c r="O1005" s="228"/>
      <c r="P1005" s="272"/>
      <c r="Q1005" s="272"/>
      <c r="R1005" s="297"/>
      <c r="S1005" s="297"/>
      <c r="T1005" s="283"/>
      <c r="U1005" s="283"/>
      <c r="V1005" s="394"/>
      <c r="W1005" s="394"/>
      <c r="X1005" s="394"/>
      <c r="Y1005" s="394"/>
      <c r="Z1005" s="394"/>
      <c r="AA1005" s="394"/>
      <c r="AB1005" s="394"/>
      <c r="AC1005" s="273"/>
      <c r="AD1005" s="296"/>
      <c r="AE1005" s="296"/>
      <c r="AF1005" s="272"/>
      <c r="AG1005" s="273"/>
      <c r="AH1005" s="323"/>
      <c r="AI1005" s="323"/>
      <c r="AJ1005" s="272"/>
    </row>
    <row r="1006" spans="2:36" s="87" customFormat="1" ht="117" customHeight="1" x14ac:dyDescent="0.3">
      <c r="B1006" s="223" t="s">
        <v>542</v>
      </c>
      <c r="C1006" s="226" t="s">
        <v>1056</v>
      </c>
      <c r="D1006" s="223" t="s">
        <v>158</v>
      </c>
      <c r="E1006" s="247" t="s">
        <v>68</v>
      </c>
      <c r="F1006" s="278" t="s">
        <v>186</v>
      </c>
      <c r="G1006" s="247" t="s">
        <v>202</v>
      </c>
      <c r="H1006" s="279" t="s">
        <v>71</v>
      </c>
      <c r="I1006" s="279" t="s">
        <v>80</v>
      </c>
      <c r="J1006" s="11" t="s">
        <v>263</v>
      </c>
      <c r="K1006" s="7" t="s">
        <v>159</v>
      </c>
      <c r="L1006" s="7" t="s">
        <v>116</v>
      </c>
      <c r="M1006" s="7">
        <v>40</v>
      </c>
      <c r="N1006" s="280" t="s">
        <v>160</v>
      </c>
      <c r="O1006" s="223" t="s">
        <v>416</v>
      </c>
      <c r="P1006" s="223" t="s">
        <v>76</v>
      </c>
      <c r="Q1006" s="223" t="s">
        <v>77</v>
      </c>
      <c r="R1006" s="250" t="s">
        <v>78</v>
      </c>
      <c r="S1006" s="250" t="s">
        <v>161</v>
      </c>
      <c r="T1006" s="253">
        <f>V1006+Y1006</f>
        <v>42800</v>
      </c>
      <c r="U1006" s="253" t="s">
        <v>80</v>
      </c>
      <c r="V1006" s="392">
        <v>36380</v>
      </c>
      <c r="W1006" s="392" t="s">
        <v>135</v>
      </c>
      <c r="X1006" s="392" t="s">
        <v>135</v>
      </c>
      <c r="Y1006" s="392">
        <v>6420</v>
      </c>
      <c r="Z1006" s="256" t="s">
        <v>135</v>
      </c>
      <c r="AA1006" s="256" t="s">
        <v>135</v>
      </c>
      <c r="AB1006" s="392">
        <v>3470.27027027027</v>
      </c>
      <c r="AC1006" s="229" t="s">
        <v>204</v>
      </c>
      <c r="AD1006" s="259" t="s">
        <v>80</v>
      </c>
      <c r="AE1006" s="259">
        <f>V1006+Y1006</f>
        <v>42800</v>
      </c>
      <c r="AF1006" s="229" t="s">
        <v>80</v>
      </c>
      <c r="AG1006" s="229" t="s">
        <v>34</v>
      </c>
      <c r="AH1006" s="321" t="s">
        <v>302</v>
      </c>
      <c r="AI1006" s="321" t="s">
        <v>303</v>
      </c>
      <c r="AJ1006" s="229"/>
    </row>
    <row r="1007" spans="2:36" s="87" customFormat="1" ht="70.5" customHeight="1" x14ac:dyDescent="0.3">
      <c r="B1007" s="224"/>
      <c r="C1007" s="227"/>
      <c r="D1007" s="224"/>
      <c r="E1007" s="248"/>
      <c r="F1007" s="248"/>
      <c r="G1007" s="248"/>
      <c r="H1007" s="224"/>
      <c r="I1007" s="224"/>
      <c r="J1007" s="11" t="s">
        <v>163</v>
      </c>
      <c r="K1007" s="7" t="s">
        <v>164</v>
      </c>
      <c r="L1007" s="7" t="s">
        <v>106</v>
      </c>
      <c r="M1007" s="88">
        <v>1</v>
      </c>
      <c r="N1007" s="230"/>
      <c r="O1007" s="224"/>
      <c r="P1007" s="224"/>
      <c r="Q1007" s="224"/>
      <c r="R1007" s="251"/>
      <c r="S1007" s="251"/>
      <c r="T1007" s="254"/>
      <c r="U1007" s="254"/>
      <c r="V1007" s="393"/>
      <c r="W1007" s="393"/>
      <c r="X1007" s="393"/>
      <c r="Y1007" s="393"/>
      <c r="Z1007" s="257"/>
      <c r="AA1007" s="257"/>
      <c r="AB1007" s="393"/>
      <c r="AC1007" s="230"/>
      <c r="AD1007" s="260"/>
      <c r="AE1007" s="260"/>
      <c r="AF1007" s="224"/>
      <c r="AG1007" s="230"/>
      <c r="AH1007" s="322"/>
      <c r="AI1007" s="322"/>
      <c r="AJ1007" s="224"/>
    </row>
    <row r="1008" spans="2:36" s="87" customFormat="1" ht="59.1" customHeight="1" x14ac:dyDescent="0.3">
      <c r="B1008" s="225"/>
      <c r="C1008" s="228"/>
      <c r="D1008" s="225"/>
      <c r="E1008" s="249"/>
      <c r="F1008" s="249"/>
      <c r="G1008" s="249"/>
      <c r="H1008" s="225"/>
      <c r="I1008" s="225"/>
      <c r="J1008" s="11" t="s">
        <v>179</v>
      </c>
      <c r="K1008" s="7" t="s">
        <v>180</v>
      </c>
      <c r="L1008" s="7" t="s">
        <v>106</v>
      </c>
      <c r="M1008" s="88">
        <v>20</v>
      </c>
      <c r="N1008" s="231"/>
      <c r="O1008" s="225"/>
      <c r="P1008" s="225"/>
      <c r="Q1008" s="225"/>
      <c r="R1008" s="252"/>
      <c r="S1008" s="252"/>
      <c r="T1008" s="255"/>
      <c r="U1008" s="255"/>
      <c r="V1008" s="394"/>
      <c r="W1008" s="394"/>
      <c r="X1008" s="394"/>
      <c r="Y1008" s="394"/>
      <c r="Z1008" s="258"/>
      <c r="AA1008" s="258"/>
      <c r="AB1008" s="394"/>
      <c r="AC1008" s="231"/>
      <c r="AD1008" s="261"/>
      <c r="AE1008" s="261"/>
      <c r="AF1008" s="225"/>
      <c r="AG1008" s="231"/>
      <c r="AH1008" s="323"/>
      <c r="AI1008" s="323"/>
      <c r="AJ1008" s="225"/>
    </row>
    <row r="1009" spans="2:36" s="87" customFormat="1" ht="138.75" customHeight="1" x14ac:dyDescent="0.3">
      <c r="B1009" s="223" t="s">
        <v>1001</v>
      </c>
      <c r="C1009" s="226" t="s">
        <v>1002</v>
      </c>
      <c r="D1009" s="223" t="s">
        <v>158</v>
      </c>
      <c r="E1009" s="247" t="s">
        <v>68</v>
      </c>
      <c r="F1009" s="278" t="s">
        <v>186</v>
      </c>
      <c r="G1009" s="247" t="s">
        <v>202</v>
      </c>
      <c r="H1009" s="279" t="s">
        <v>71</v>
      </c>
      <c r="I1009" s="279" t="s">
        <v>80</v>
      </c>
      <c r="J1009" s="11" t="s">
        <v>263</v>
      </c>
      <c r="K1009" s="7" t="s">
        <v>159</v>
      </c>
      <c r="L1009" s="7" t="s">
        <v>116</v>
      </c>
      <c r="M1009" s="7">
        <v>40</v>
      </c>
      <c r="N1009" s="280" t="s">
        <v>160</v>
      </c>
      <c r="O1009" s="223" t="s">
        <v>416</v>
      </c>
      <c r="P1009" s="223" t="s">
        <v>76</v>
      </c>
      <c r="Q1009" s="223" t="s">
        <v>77</v>
      </c>
      <c r="R1009" s="250" t="s">
        <v>78</v>
      </c>
      <c r="S1009" s="250" t="s">
        <v>161</v>
      </c>
      <c r="T1009" s="253">
        <f>V1009+Y1009</f>
        <v>176198.13</v>
      </c>
      <c r="U1009" s="253" t="s">
        <v>80</v>
      </c>
      <c r="V1009" s="395">
        <v>149768.41</v>
      </c>
      <c r="W1009" s="281" t="s">
        <v>80</v>
      </c>
      <c r="X1009" s="281" t="s">
        <v>80</v>
      </c>
      <c r="Y1009" s="395">
        <v>26429.72</v>
      </c>
      <c r="Z1009" s="281" t="s">
        <v>135</v>
      </c>
      <c r="AA1009" s="281" t="s">
        <v>80</v>
      </c>
      <c r="AB1009" s="395">
        <v>14286.34</v>
      </c>
      <c r="AC1009" s="229" t="s">
        <v>204</v>
      </c>
      <c r="AD1009" s="259" t="s">
        <v>80</v>
      </c>
      <c r="AE1009" s="259">
        <f>V1009+Y1009</f>
        <v>176198.13</v>
      </c>
      <c r="AF1009" s="229" t="s">
        <v>80</v>
      </c>
      <c r="AG1009" s="229" t="s">
        <v>34</v>
      </c>
      <c r="AH1009" s="321" t="s">
        <v>213</v>
      </c>
      <c r="AI1009" s="321" t="s">
        <v>231</v>
      </c>
      <c r="AJ1009" s="229"/>
    </row>
    <row r="1010" spans="2:36" s="87" customFormat="1" ht="69" customHeight="1" x14ac:dyDescent="0.3">
      <c r="B1010" s="224"/>
      <c r="C1010" s="227"/>
      <c r="D1010" s="224"/>
      <c r="E1010" s="248"/>
      <c r="F1010" s="248"/>
      <c r="G1010" s="248"/>
      <c r="H1010" s="224"/>
      <c r="I1010" s="224"/>
      <c r="J1010" s="11" t="s">
        <v>163</v>
      </c>
      <c r="K1010" s="7" t="s">
        <v>164</v>
      </c>
      <c r="L1010" s="7" t="s">
        <v>106</v>
      </c>
      <c r="M1010" s="7">
        <v>2</v>
      </c>
      <c r="N1010" s="230"/>
      <c r="O1010" s="224"/>
      <c r="P1010" s="224"/>
      <c r="Q1010" s="224"/>
      <c r="R1010" s="251"/>
      <c r="S1010" s="251"/>
      <c r="T1010" s="254"/>
      <c r="U1010" s="254"/>
      <c r="V1010" s="396"/>
      <c r="W1010" s="281"/>
      <c r="X1010" s="281"/>
      <c r="Y1010" s="396"/>
      <c r="Z1010" s="281"/>
      <c r="AA1010" s="281"/>
      <c r="AB1010" s="396"/>
      <c r="AC1010" s="230"/>
      <c r="AD1010" s="260"/>
      <c r="AE1010" s="260"/>
      <c r="AF1010" s="224"/>
      <c r="AG1010" s="230"/>
      <c r="AH1010" s="322"/>
      <c r="AI1010" s="322"/>
      <c r="AJ1010" s="224"/>
    </row>
    <row r="1011" spans="2:36" s="87" customFormat="1" ht="59.1" customHeight="1" x14ac:dyDescent="0.3">
      <c r="B1011" s="225"/>
      <c r="C1011" s="228"/>
      <c r="D1011" s="225"/>
      <c r="E1011" s="249"/>
      <c r="F1011" s="249"/>
      <c r="G1011" s="249"/>
      <c r="H1011" s="225"/>
      <c r="I1011" s="225"/>
      <c r="J1011" s="11" t="s">
        <v>179</v>
      </c>
      <c r="K1011" s="7" t="s">
        <v>180</v>
      </c>
      <c r="L1011" s="7" t="s">
        <v>106</v>
      </c>
      <c r="M1011" s="71">
        <v>84</v>
      </c>
      <c r="N1011" s="231"/>
      <c r="O1011" s="225"/>
      <c r="P1011" s="225"/>
      <c r="Q1011" s="225"/>
      <c r="R1011" s="252"/>
      <c r="S1011" s="252"/>
      <c r="T1011" s="255"/>
      <c r="U1011" s="255"/>
      <c r="V1011" s="397"/>
      <c r="W1011" s="281"/>
      <c r="X1011" s="281"/>
      <c r="Y1011" s="397"/>
      <c r="Z1011" s="281"/>
      <c r="AA1011" s="281"/>
      <c r="AB1011" s="397"/>
      <c r="AC1011" s="231"/>
      <c r="AD1011" s="261"/>
      <c r="AE1011" s="261"/>
      <c r="AF1011" s="225"/>
      <c r="AG1011" s="231"/>
      <c r="AH1011" s="323"/>
      <c r="AI1011" s="323"/>
      <c r="AJ1011" s="225"/>
    </row>
    <row r="1012" spans="2:36" s="87" customFormat="1" ht="132" customHeight="1" x14ac:dyDescent="0.3">
      <c r="B1012" s="223" t="s">
        <v>453</v>
      </c>
      <c r="C1012" s="223" t="s">
        <v>452</v>
      </c>
      <c r="D1012" s="223" t="s">
        <v>158</v>
      </c>
      <c r="E1012" s="247" t="s">
        <v>68</v>
      </c>
      <c r="F1012" s="278" t="s">
        <v>186</v>
      </c>
      <c r="G1012" s="247" t="s">
        <v>202</v>
      </c>
      <c r="H1012" s="279" t="s">
        <v>71</v>
      </c>
      <c r="I1012" s="279" t="s">
        <v>80</v>
      </c>
      <c r="J1012" s="11" t="s">
        <v>263</v>
      </c>
      <c r="K1012" s="7" t="s">
        <v>159</v>
      </c>
      <c r="L1012" s="7" t="s">
        <v>116</v>
      </c>
      <c r="M1012" s="7">
        <v>40</v>
      </c>
      <c r="N1012" s="280" t="s">
        <v>160</v>
      </c>
      <c r="O1012" s="223" t="s">
        <v>875</v>
      </c>
      <c r="P1012" s="223" t="s">
        <v>76</v>
      </c>
      <c r="Q1012" s="223" t="s">
        <v>77</v>
      </c>
      <c r="R1012" s="250" t="s">
        <v>78</v>
      </c>
      <c r="S1012" s="250" t="s">
        <v>161</v>
      </c>
      <c r="T1012" s="253">
        <f>V1012+Y1012</f>
        <v>63073.8</v>
      </c>
      <c r="U1012" s="253">
        <f>+T1012</f>
        <v>63073.8</v>
      </c>
      <c r="V1012" s="256">
        <v>53612.73</v>
      </c>
      <c r="W1012" s="256" t="s">
        <v>80</v>
      </c>
      <c r="X1012" s="256" t="s">
        <v>80</v>
      </c>
      <c r="Y1012" s="256">
        <v>9461.07</v>
      </c>
      <c r="Z1012" s="256" t="s">
        <v>135</v>
      </c>
      <c r="AA1012" s="256" t="s">
        <v>80</v>
      </c>
      <c r="AB1012" s="256">
        <v>5482.49</v>
      </c>
      <c r="AC1012" s="229" t="s">
        <v>204</v>
      </c>
      <c r="AD1012" s="259" t="s">
        <v>80</v>
      </c>
      <c r="AE1012" s="259">
        <f>V1012+Y1012</f>
        <v>63073.8</v>
      </c>
      <c r="AF1012" s="229" t="s">
        <v>80</v>
      </c>
      <c r="AG1012" s="229" t="s">
        <v>34</v>
      </c>
      <c r="AH1012" s="280" t="s">
        <v>229</v>
      </c>
      <c r="AI1012" s="229" t="s">
        <v>212</v>
      </c>
      <c r="AJ1012" s="229"/>
    </row>
    <row r="1013" spans="2:36" s="87" customFormat="1" ht="86.1" customHeight="1" x14ac:dyDescent="0.3">
      <c r="B1013" s="224"/>
      <c r="C1013" s="224"/>
      <c r="D1013" s="224"/>
      <c r="E1013" s="248"/>
      <c r="F1013" s="248"/>
      <c r="G1013" s="248"/>
      <c r="H1013" s="224"/>
      <c r="I1013" s="224"/>
      <c r="J1013" s="11" t="s">
        <v>163</v>
      </c>
      <c r="K1013" s="7" t="s">
        <v>164</v>
      </c>
      <c r="L1013" s="7" t="s">
        <v>106</v>
      </c>
      <c r="M1013" s="7">
        <v>1</v>
      </c>
      <c r="N1013" s="230"/>
      <c r="O1013" s="224"/>
      <c r="P1013" s="224"/>
      <c r="Q1013" s="224"/>
      <c r="R1013" s="251"/>
      <c r="S1013" s="251"/>
      <c r="T1013" s="254"/>
      <c r="U1013" s="254"/>
      <c r="V1013" s="257"/>
      <c r="W1013" s="257"/>
      <c r="X1013" s="257"/>
      <c r="Y1013" s="257"/>
      <c r="Z1013" s="257"/>
      <c r="AA1013" s="257"/>
      <c r="AB1013" s="257"/>
      <c r="AC1013" s="230"/>
      <c r="AD1013" s="260"/>
      <c r="AE1013" s="260"/>
      <c r="AF1013" s="224"/>
      <c r="AG1013" s="230"/>
      <c r="AH1013" s="230"/>
      <c r="AI1013" s="230"/>
      <c r="AJ1013" s="224"/>
    </row>
    <row r="1014" spans="2:36" s="87" customFormat="1" ht="59.1" customHeight="1" x14ac:dyDescent="0.3">
      <c r="B1014" s="225"/>
      <c r="C1014" s="225"/>
      <c r="D1014" s="225"/>
      <c r="E1014" s="249"/>
      <c r="F1014" s="249"/>
      <c r="G1014" s="249"/>
      <c r="H1014" s="225"/>
      <c r="I1014" s="225"/>
      <c r="J1014" s="11" t="s">
        <v>179</v>
      </c>
      <c r="K1014" s="7" t="s">
        <v>180</v>
      </c>
      <c r="L1014" s="7" t="s">
        <v>106</v>
      </c>
      <c r="M1014" s="71">
        <v>29</v>
      </c>
      <c r="N1014" s="231"/>
      <c r="O1014" s="225"/>
      <c r="P1014" s="225"/>
      <c r="Q1014" s="225"/>
      <c r="R1014" s="252"/>
      <c r="S1014" s="252"/>
      <c r="T1014" s="255"/>
      <c r="U1014" s="255"/>
      <c r="V1014" s="258"/>
      <c r="W1014" s="258"/>
      <c r="X1014" s="258"/>
      <c r="Y1014" s="258"/>
      <c r="Z1014" s="258"/>
      <c r="AA1014" s="258"/>
      <c r="AB1014" s="258"/>
      <c r="AC1014" s="231"/>
      <c r="AD1014" s="261"/>
      <c r="AE1014" s="261"/>
      <c r="AF1014" s="225"/>
      <c r="AG1014" s="231"/>
      <c r="AH1014" s="231"/>
      <c r="AI1014" s="231"/>
      <c r="AJ1014" s="225"/>
    </row>
    <row r="1015" spans="2:36" s="98" customFormat="1" ht="52.2" customHeight="1" x14ac:dyDescent="0.3">
      <c r="B1015" s="272" t="s">
        <v>454</v>
      </c>
      <c r="C1015" s="272" t="s">
        <v>455</v>
      </c>
      <c r="D1015" s="272" t="s">
        <v>67</v>
      </c>
      <c r="E1015" s="269" t="s">
        <v>68</v>
      </c>
      <c r="F1015" s="269" t="s">
        <v>184</v>
      </c>
      <c r="G1015" s="269" t="s">
        <v>70</v>
      </c>
      <c r="H1015" s="272" t="s">
        <v>71</v>
      </c>
      <c r="I1015" s="272" t="s">
        <v>80</v>
      </c>
      <c r="J1015" s="11" t="s">
        <v>165</v>
      </c>
      <c r="K1015" s="7" t="s">
        <v>166</v>
      </c>
      <c r="L1015" s="7" t="s">
        <v>167</v>
      </c>
      <c r="M1015" s="7">
        <v>1</v>
      </c>
      <c r="N1015" s="273" t="s">
        <v>160</v>
      </c>
      <c r="O1015" s="272" t="s">
        <v>1011</v>
      </c>
      <c r="P1015" s="272" t="s">
        <v>76</v>
      </c>
      <c r="Q1015" s="272" t="s">
        <v>77</v>
      </c>
      <c r="R1015" s="297" t="s">
        <v>78</v>
      </c>
      <c r="S1015" s="297" t="s">
        <v>161</v>
      </c>
      <c r="T1015" s="283">
        <f>V1015+Y1015</f>
        <v>75970</v>
      </c>
      <c r="U1015" s="283">
        <f>T1015/M1016</f>
        <v>75970</v>
      </c>
      <c r="V1015" s="281">
        <v>64574.5</v>
      </c>
      <c r="W1015" s="281" t="s">
        <v>80</v>
      </c>
      <c r="X1015" s="281" t="s">
        <v>80</v>
      </c>
      <c r="Y1015" s="281">
        <v>11395.5</v>
      </c>
      <c r="Z1015" s="281" t="s">
        <v>80</v>
      </c>
      <c r="AA1015" s="281" t="s">
        <v>80</v>
      </c>
      <c r="AB1015" s="281">
        <v>6606.08</v>
      </c>
      <c r="AC1015" s="273" t="s">
        <v>81</v>
      </c>
      <c r="AD1015" s="296" t="s">
        <v>80</v>
      </c>
      <c r="AE1015" s="296">
        <f>V1015+Y1015</f>
        <v>75970</v>
      </c>
      <c r="AF1015" s="273" t="s">
        <v>80</v>
      </c>
      <c r="AG1015" s="273" t="s">
        <v>34</v>
      </c>
      <c r="AH1015" s="273" t="s">
        <v>212</v>
      </c>
      <c r="AI1015" s="273" t="s">
        <v>213</v>
      </c>
      <c r="AJ1015" s="273"/>
    </row>
    <row r="1016" spans="2:36" s="98" customFormat="1" ht="55.2" x14ac:dyDescent="0.3">
      <c r="B1016" s="272"/>
      <c r="C1016" s="272"/>
      <c r="D1016" s="272"/>
      <c r="E1016" s="269"/>
      <c r="F1016" s="269"/>
      <c r="G1016" s="269"/>
      <c r="H1016" s="272"/>
      <c r="I1016" s="272"/>
      <c r="J1016" s="11" t="s">
        <v>168</v>
      </c>
      <c r="K1016" s="7" t="s">
        <v>169</v>
      </c>
      <c r="L1016" s="7" t="s">
        <v>106</v>
      </c>
      <c r="M1016" s="7">
        <v>1</v>
      </c>
      <c r="N1016" s="273"/>
      <c r="O1016" s="272"/>
      <c r="P1016" s="272"/>
      <c r="Q1016" s="272"/>
      <c r="R1016" s="297"/>
      <c r="S1016" s="297"/>
      <c r="T1016" s="283"/>
      <c r="U1016" s="283"/>
      <c r="V1016" s="281"/>
      <c r="W1016" s="281"/>
      <c r="X1016" s="281"/>
      <c r="Y1016" s="281"/>
      <c r="Z1016" s="281"/>
      <c r="AA1016" s="281"/>
      <c r="AB1016" s="281"/>
      <c r="AC1016" s="273"/>
      <c r="AD1016" s="296"/>
      <c r="AE1016" s="296"/>
      <c r="AF1016" s="272"/>
      <c r="AG1016" s="273"/>
      <c r="AH1016" s="273"/>
      <c r="AI1016" s="273"/>
      <c r="AJ1016" s="272"/>
    </row>
    <row r="1017" spans="2:36" s="98" customFormat="1" ht="41.4" x14ac:dyDescent="0.3">
      <c r="B1017" s="272"/>
      <c r="C1017" s="272"/>
      <c r="D1017" s="272"/>
      <c r="E1017" s="269"/>
      <c r="F1017" s="269"/>
      <c r="G1017" s="269"/>
      <c r="H1017" s="272"/>
      <c r="I1017" s="272"/>
      <c r="J1017" s="11" t="s">
        <v>264</v>
      </c>
      <c r="K1017" s="7" t="s">
        <v>170</v>
      </c>
      <c r="L1017" s="7" t="s">
        <v>171</v>
      </c>
      <c r="M1017" s="7">
        <v>1</v>
      </c>
      <c r="N1017" s="273"/>
      <c r="O1017" s="272"/>
      <c r="P1017" s="272"/>
      <c r="Q1017" s="272"/>
      <c r="R1017" s="297"/>
      <c r="S1017" s="297"/>
      <c r="T1017" s="283"/>
      <c r="U1017" s="283"/>
      <c r="V1017" s="281"/>
      <c r="W1017" s="281"/>
      <c r="X1017" s="281"/>
      <c r="Y1017" s="281"/>
      <c r="Z1017" s="281"/>
      <c r="AA1017" s="281"/>
      <c r="AB1017" s="281"/>
      <c r="AC1017" s="273"/>
      <c r="AD1017" s="296"/>
      <c r="AE1017" s="296"/>
      <c r="AF1017" s="272"/>
      <c r="AG1017" s="273"/>
      <c r="AH1017" s="273"/>
      <c r="AI1017" s="273"/>
      <c r="AJ1017" s="272"/>
    </row>
    <row r="1018" spans="2:36" s="98" customFormat="1" ht="44.7" customHeight="1" x14ac:dyDescent="0.3">
      <c r="B1018" s="272"/>
      <c r="C1018" s="272"/>
      <c r="D1018" s="272"/>
      <c r="E1018" s="269"/>
      <c r="F1018" s="269"/>
      <c r="G1018" s="269"/>
      <c r="H1018" s="272"/>
      <c r="I1018" s="272"/>
      <c r="J1018" s="11" t="s">
        <v>172</v>
      </c>
      <c r="K1018" s="7" t="s">
        <v>173</v>
      </c>
      <c r="L1018" s="7" t="s">
        <v>171</v>
      </c>
      <c r="M1018" s="7">
        <v>1</v>
      </c>
      <c r="N1018" s="273"/>
      <c r="O1018" s="272"/>
      <c r="P1018" s="272"/>
      <c r="Q1018" s="272"/>
      <c r="R1018" s="297"/>
      <c r="S1018" s="297"/>
      <c r="T1018" s="283"/>
      <c r="U1018" s="283"/>
      <c r="V1018" s="281"/>
      <c r="W1018" s="281"/>
      <c r="X1018" s="281"/>
      <c r="Y1018" s="281"/>
      <c r="Z1018" s="281"/>
      <c r="AA1018" s="281"/>
      <c r="AB1018" s="281"/>
      <c r="AC1018" s="273"/>
      <c r="AD1018" s="296"/>
      <c r="AE1018" s="296"/>
      <c r="AF1018" s="272"/>
      <c r="AG1018" s="273"/>
      <c r="AH1018" s="273"/>
      <c r="AI1018" s="273"/>
      <c r="AJ1018" s="272"/>
    </row>
    <row r="1019" spans="2:36" s="87" customFormat="1" ht="113.1" customHeight="1" x14ac:dyDescent="0.3">
      <c r="B1019" s="272" t="s">
        <v>456</v>
      </c>
      <c r="C1019" s="272" t="s">
        <v>457</v>
      </c>
      <c r="D1019" s="272" t="s">
        <v>158</v>
      </c>
      <c r="E1019" s="269" t="s">
        <v>68</v>
      </c>
      <c r="F1019" s="269" t="s">
        <v>186</v>
      </c>
      <c r="G1019" s="269" t="s">
        <v>202</v>
      </c>
      <c r="H1019" s="272" t="s">
        <v>71</v>
      </c>
      <c r="I1019" s="272" t="s">
        <v>80</v>
      </c>
      <c r="J1019" s="389" t="s">
        <v>263</v>
      </c>
      <c r="K1019" s="223" t="s">
        <v>159</v>
      </c>
      <c r="L1019" s="223" t="s">
        <v>116</v>
      </c>
      <c r="M1019" s="223">
        <v>40</v>
      </c>
      <c r="N1019" s="273" t="s">
        <v>160</v>
      </c>
      <c r="O1019" s="272" t="s">
        <v>875</v>
      </c>
      <c r="P1019" s="272" t="s">
        <v>76</v>
      </c>
      <c r="Q1019" s="272" t="s">
        <v>77</v>
      </c>
      <c r="R1019" s="297" t="s">
        <v>78</v>
      </c>
      <c r="S1019" s="297" t="s">
        <v>161</v>
      </c>
      <c r="T1019" s="283">
        <f>V1019+Y1019</f>
        <v>154080</v>
      </c>
      <c r="U1019" s="283">
        <f>T1019/3</f>
        <v>51360</v>
      </c>
      <c r="V1019" s="256">
        <v>130968</v>
      </c>
      <c r="W1019" s="281" t="s">
        <v>80</v>
      </c>
      <c r="X1019" s="281" t="s">
        <v>80</v>
      </c>
      <c r="Y1019" s="281">
        <v>23112</v>
      </c>
      <c r="Z1019" s="281" t="s">
        <v>135</v>
      </c>
      <c r="AA1019" s="281" t="s">
        <v>80</v>
      </c>
      <c r="AB1019" s="281">
        <v>13398.26</v>
      </c>
      <c r="AC1019" s="273" t="s">
        <v>204</v>
      </c>
      <c r="AD1019" s="296" t="s">
        <v>80</v>
      </c>
      <c r="AE1019" s="296">
        <f>V1019+Y1019</f>
        <v>154080</v>
      </c>
      <c r="AF1019" s="273" t="s">
        <v>80</v>
      </c>
      <c r="AG1019" s="273" t="s">
        <v>34</v>
      </c>
      <c r="AH1019" s="273" t="s">
        <v>334</v>
      </c>
      <c r="AI1019" s="273" t="s">
        <v>216</v>
      </c>
      <c r="AJ1019" s="273"/>
    </row>
    <row r="1020" spans="2:36" s="87" customFormat="1" ht="25.5" customHeight="1" x14ac:dyDescent="0.3">
      <c r="B1020" s="272"/>
      <c r="C1020" s="272"/>
      <c r="D1020" s="272"/>
      <c r="E1020" s="269"/>
      <c r="F1020" s="269"/>
      <c r="G1020" s="269"/>
      <c r="H1020" s="272"/>
      <c r="I1020" s="272"/>
      <c r="J1020" s="390"/>
      <c r="K1020" s="225"/>
      <c r="L1020" s="225"/>
      <c r="M1020" s="225"/>
      <c r="N1020" s="273"/>
      <c r="O1020" s="272"/>
      <c r="P1020" s="272"/>
      <c r="Q1020" s="272"/>
      <c r="R1020" s="297"/>
      <c r="S1020" s="297"/>
      <c r="T1020" s="283"/>
      <c r="U1020" s="283"/>
      <c r="V1020" s="257"/>
      <c r="W1020" s="281"/>
      <c r="X1020" s="281"/>
      <c r="Y1020" s="281"/>
      <c r="Z1020" s="281"/>
      <c r="AA1020" s="281"/>
      <c r="AB1020" s="281"/>
      <c r="AC1020" s="273"/>
      <c r="AD1020" s="296"/>
      <c r="AE1020" s="296"/>
      <c r="AF1020" s="272"/>
      <c r="AG1020" s="273"/>
      <c r="AH1020" s="273"/>
      <c r="AI1020" s="273"/>
      <c r="AJ1020" s="272"/>
    </row>
    <row r="1021" spans="2:36" s="87" customFormat="1" ht="59.1" customHeight="1" x14ac:dyDescent="0.3">
      <c r="B1021" s="272"/>
      <c r="C1021" s="272"/>
      <c r="D1021" s="272"/>
      <c r="E1021" s="269"/>
      <c r="F1021" s="269"/>
      <c r="G1021" s="269"/>
      <c r="H1021" s="272"/>
      <c r="I1021" s="272"/>
      <c r="J1021" s="11" t="s">
        <v>179</v>
      </c>
      <c r="K1021" s="7" t="s">
        <v>180</v>
      </c>
      <c r="L1021" s="7" t="s">
        <v>106</v>
      </c>
      <c r="M1021" s="71">
        <v>72</v>
      </c>
      <c r="N1021" s="273"/>
      <c r="O1021" s="272"/>
      <c r="P1021" s="272"/>
      <c r="Q1021" s="272"/>
      <c r="R1021" s="297"/>
      <c r="S1021" s="297"/>
      <c r="T1021" s="283"/>
      <c r="U1021" s="283"/>
      <c r="V1021" s="258"/>
      <c r="W1021" s="281"/>
      <c r="X1021" s="281"/>
      <c r="Y1021" s="281"/>
      <c r="Z1021" s="281"/>
      <c r="AA1021" s="281"/>
      <c r="AB1021" s="281"/>
      <c r="AC1021" s="273"/>
      <c r="AD1021" s="296"/>
      <c r="AE1021" s="296"/>
      <c r="AF1021" s="272"/>
      <c r="AG1021" s="273"/>
      <c r="AH1021" s="273"/>
      <c r="AI1021" s="273"/>
      <c r="AJ1021" s="272"/>
    </row>
    <row r="1022" spans="2:36" s="87" customFormat="1" ht="132" customHeight="1" x14ac:dyDescent="0.3">
      <c r="B1022" s="272" t="s">
        <v>458</v>
      </c>
      <c r="C1022" s="272" t="s">
        <v>459</v>
      </c>
      <c r="D1022" s="272" t="s">
        <v>158</v>
      </c>
      <c r="E1022" s="269" t="s">
        <v>68</v>
      </c>
      <c r="F1022" s="269" t="s">
        <v>186</v>
      </c>
      <c r="G1022" s="269" t="s">
        <v>202</v>
      </c>
      <c r="H1022" s="272" t="s">
        <v>71</v>
      </c>
      <c r="I1022" s="272" t="s">
        <v>80</v>
      </c>
      <c r="J1022" s="11" t="s">
        <v>263</v>
      </c>
      <c r="K1022" s="7" t="s">
        <v>159</v>
      </c>
      <c r="L1022" s="7" t="s">
        <v>116</v>
      </c>
      <c r="M1022" s="7">
        <v>40</v>
      </c>
      <c r="N1022" s="273" t="s">
        <v>160</v>
      </c>
      <c r="O1022" s="272" t="s">
        <v>875</v>
      </c>
      <c r="P1022" s="272" t="s">
        <v>76</v>
      </c>
      <c r="Q1022" s="272" t="s">
        <v>77</v>
      </c>
      <c r="R1022" s="297" t="s">
        <v>78</v>
      </c>
      <c r="S1022" s="297" t="s">
        <v>161</v>
      </c>
      <c r="T1022" s="283">
        <f>V1022+Y1022</f>
        <v>235400</v>
      </c>
      <c r="U1022" s="283">
        <f>T1022</f>
        <v>235400</v>
      </c>
      <c r="V1022" s="256">
        <v>200090</v>
      </c>
      <c r="W1022" s="281" t="s">
        <v>80</v>
      </c>
      <c r="X1022" s="281" t="s">
        <v>80</v>
      </c>
      <c r="Y1022" s="281">
        <v>35310</v>
      </c>
      <c r="Z1022" s="281" t="s">
        <v>135</v>
      </c>
      <c r="AA1022" s="281" t="s">
        <v>80</v>
      </c>
      <c r="AB1022" s="281">
        <v>20469.580000000002</v>
      </c>
      <c r="AC1022" s="273" t="s">
        <v>204</v>
      </c>
      <c r="AD1022" s="296" t="s">
        <v>80</v>
      </c>
      <c r="AE1022" s="296">
        <f>V1022+Y1022</f>
        <v>235400</v>
      </c>
      <c r="AF1022" s="273" t="s">
        <v>80</v>
      </c>
      <c r="AG1022" s="273" t="s">
        <v>34</v>
      </c>
      <c r="AH1022" s="273" t="s">
        <v>215</v>
      </c>
      <c r="AI1022" s="273" t="s">
        <v>216</v>
      </c>
      <c r="AJ1022" s="273"/>
    </row>
    <row r="1023" spans="2:36" s="87" customFormat="1" ht="86.1" customHeight="1" x14ac:dyDescent="0.3">
      <c r="B1023" s="272"/>
      <c r="C1023" s="272"/>
      <c r="D1023" s="272"/>
      <c r="E1023" s="269"/>
      <c r="F1023" s="269"/>
      <c r="G1023" s="269"/>
      <c r="H1023" s="272"/>
      <c r="I1023" s="272"/>
      <c r="J1023" s="11" t="s">
        <v>163</v>
      </c>
      <c r="K1023" s="7" t="s">
        <v>164</v>
      </c>
      <c r="L1023" s="7" t="s">
        <v>106</v>
      </c>
      <c r="M1023" s="7">
        <v>1</v>
      </c>
      <c r="N1023" s="273"/>
      <c r="O1023" s="272"/>
      <c r="P1023" s="272"/>
      <c r="Q1023" s="272"/>
      <c r="R1023" s="297"/>
      <c r="S1023" s="297"/>
      <c r="T1023" s="283"/>
      <c r="U1023" s="283"/>
      <c r="V1023" s="257"/>
      <c r="W1023" s="281"/>
      <c r="X1023" s="281"/>
      <c r="Y1023" s="281"/>
      <c r="Z1023" s="281"/>
      <c r="AA1023" s="281"/>
      <c r="AB1023" s="281"/>
      <c r="AC1023" s="273"/>
      <c r="AD1023" s="296"/>
      <c r="AE1023" s="296"/>
      <c r="AF1023" s="272"/>
      <c r="AG1023" s="273"/>
      <c r="AH1023" s="273"/>
      <c r="AI1023" s="273"/>
      <c r="AJ1023" s="272"/>
    </row>
    <row r="1024" spans="2:36" s="87" customFormat="1" ht="59.1" customHeight="1" x14ac:dyDescent="0.3">
      <c r="B1024" s="272"/>
      <c r="C1024" s="272"/>
      <c r="D1024" s="272"/>
      <c r="E1024" s="269"/>
      <c r="F1024" s="269"/>
      <c r="G1024" s="269"/>
      <c r="H1024" s="272"/>
      <c r="I1024" s="272"/>
      <c r="J1024" s="11" t="s">
        <v>179</v>
      </c>
      <c r="K1024" s="7" t="s">
        <v>180</v>
      </c>
      <c r="L1024" s="7" t="s">
        <v>106</v>
      </c>
      <c r="M1024" s="71">
        <v>110</v>
      </c>
      <c r="N1024" s="273"/>
      <c r="O1024" s="272"/>
      <c r="P1024" s="272"/>
      <c r="Q1024" s="272"/>
      <c r="R1024" s="297"/>
      <c r="S1024" s="297"/>
      <c r="T1024" s="283"/>
      <c r="U1024" s="283"/>
      <c r="V1024" s="258"/>
      <c r="W1024" s="281"/>
      <c r="X1024" s="281"/>
      <c r="Y1024" s="281"/>
      <c r="Z1024" s="281"/>
      <c r="AA1024" s="281"/>
      <c r="AB1024" s="281"/>
      <c r="AC1024" s="273"/>
      <c r="AD1024" s="296"/>
      <c r="AE1024" s="296"/>
      <c r="AF1024" s="272"/>
      <c r="AG1024" s="273"/>
      <c r="AH1024" s="273"/>
      <c r="AI1024" s="273"/>
      <c r="AJ1024" s="272"/>
    </row>
    <row r="1025" spans="2:36" s="87" customFormat="1" ht="131.69999999999999" customHeight="1" x14ac:dyDescent="0.3">
      <c r="B1025" s="272" t="s">
        <v>460</v>
      </c>
      <c r="C1025" s="272" t="s">
        <v>457</v>
      </c>
      <c r="D1025" s="272" t="s">
        <v>158</v>
      </c>
      <c r="E1025" s="269" t="s">
        <v>68</v>
      </c>
      <c r="F1025" s="269" t="s">
        <v>186</v>
      </c>
      <c r="G1025" s="269" t="s">
        <v>202</v>
      </c>
      <c r="H1025" s="272" t="s">
        <v>71</v>
      </c>
      <c r="I1025" s="272" t="s">
        <v>80</v>
      </c>
      <c r="J1025" s="389" t="s">
        <v>263</v>
      </c>
      <c r="K1025" s="223" t="s">
        <v>159</v>
      </c>
      <c r="L1025" s="223" t="s">
        <v>116</v>
      </c>
      <c r="M1025" s="223">
        <v>40</v>
      </c>
      <c r="N1025" s="273" t="s">
        <v>160</v>
      </c>
      <c r="O1025" s="272" t="s">
        <v>875</v>
      </c>
      <c r="P1025" s="272" t="s">
        <v>76</v>
      </c>
      <c r="Q1025" s="272" t="s">
        <v>77</v>
      </c>
      <c r="R1025" s="297" t="s">
        <v>78</v>
      </c>
      <c r="S1025" s="297" t="s">
        <v>161</v>
      </c>
      <c r="T1025" s="283">
        <f>V1025+Y1025</f>
        <v>205440</v>
      </c>
      <c r="U1025" s="283"/>
      <c r="V1025" s="256">
        <v>174624</v>
      </c>
      <c r="W1025" s="281" t="s">
        <v>80</v>
      </c>
      <c r="X1025" s="281" t="s">
        <v>80</v>
      </c>
      <c r="Y1025" s="281">
        <v>30816</v>
      </c>
      <c r="Z1025" s="281" t="s">
        <v>135</v>
      </c>
      <c r="AA1025" s="281" t="s">
        <v>80</v>
      </c>
      <c r="AB1025" s="281">
        <v>17864.13</v>
      </c>
      <c r="AC1025" s="273" t="s">
        <v>204</v>
      </c>
      <c r="AD1025" s="296" t="s">
        <v>80</v>
      </c>
      <c r="AE1025" s="296">
        <f>V1025+Y1025</f>
        <v>205440</v>
      </c>
      <c r="AF1025" s="273" t="s">
        <v>80</v>
      </c>
      <c r="AG1025" s="273" t="s">
        <v>34</v>
      </c>
      <c r="AH1025" s="273" t="s">
        <v>303</v>
      </c>
      <c r="AI1025" s="273" t="s">
        <v>306</v>
      </c>
      <c r="AJ1025" s="273"/>
    </row>
    <row r="1026" spans="2:36" s="87" customFormat="1" ht="18" customHeight="1" x14ac:dyDescent="0.3">
      <c r="B1026" s="272"/>
      <c r="C1026" s="272"/>
      <c r="D1026" s="272"/>
      <c r="E1026" s="269"/>
      <c r="F1026" s="269"/>
      <c r="G1026" s="269"/>
      <c r="H1026" s="272"/>
      <c r="I1026" s="272"/>
      <c r="J1026" s="390"/>
      <c r="K1026" s="225"/>
      <c r="L1026" s="225"/>
      <c r="M1026" s="225"/>
      <c r="N1026" s="273"/>
      <c r="O1026" s="272"/>
      <c r="P1026" s="272"/>
      <c r="Q1026" s="272"/>
      <c r="R1026" s="297"/>
      <c r="S1026" s="297"/>
      <c r="T1026" s="283"/>
      <c r="U1026" s="283"/>
      <c r="V1026" s="257"/>
      <c r="W1026" s="281"/>
      <c r="X1026" s="281"/>
      <c r="Y1026" s="281"/>
      <c r="Z1026" s="281"/>
      <c r="AA1026" s="281"/>
      <c r="AB1026" s="281"/>
      <c r="AC1026" s="273"/>
      <c r="AD1026" s="296"/>
      <c r="AE1026" s="296"/>
      <c r="AF1026" s="272"/>
      <c r="AG1026" s="273"/>
      <c r="AH1026" s="273"/>
      <c r="AI1026" s="273"/>
      <c r="AJ1026" s="272"/>
    </row>
    <row r="1027" spans="2:36" s="87" customFormat="1" ht="59.1" customHeight="1" x14ac:dyDescent="0.3">
      <c r="B1027" s="272"/>
      <c r="C1027" s="272"/>
      <c r="D1027" s="272"/>
      <c r="E1027" s="269"/>
      <c r="F1027" s="269"/>
      <c r="G1027" s="269"/>
      <c r="H1027" s="272"/>
      <c r="I1027" s="272"/>
      <c r="J1027" s="11" t="s">
        <v>179</v>
      </c>
      <c r="K1027" s="7" t="s">
        <v>180</v>
      </c>
      <c r="L1027" s="7" t="s">
        <v>106</v>
      </c>
      <c r="M1027" s="71">
        <v>96</v>
      </c>
      <c r="N1027" s="273"/>
      <c r="O1027" s="272"/>
      <c r="P1027" s="272"/>
      <c r="Q1027" s="272"/>
      <c r="R1027" s="297"/>
      <c r="S1027" s="297"/>
      <c r="T1027" s="283"/>
      <c r="U1027" s="283"/>
      <c r="V1027" s="258"/>
      <c r="W1027" s="281"/>
      <c r="X1027" s="281"/>
      <c r="Y1027" s="281"/>
      <c r="Z1027" s="281"/>
      <c r="AA1027" s="281"/>
      <c r="AB1027" s="281"/>
      <c r="AC1027" s="273"/>
      <c r="AD1027" s="296"/>
      <c r="AE1027" s="296"/>
      <c r="AF1027" s="272"/>
      <c r="AG1027" s="273"/>
      <c r="AH1027" s="273"/>
      <c r="AI1027" s="273"/>
      <c r="AJ1027" s="272"/>
    </row>
    <row r="1028" spans="2:36" s="87" customFormat="1" ht="132" customHeight="1" x14ac:dyDescent="0.3">
      <c r="B1028" s="272" t="s">
        <v>1145</v>
      </c>
      <c r="C1028" s="300" t="s">
        <v>459</v>
      </c>
      <c r="D1028" s="300" t="s">
        <v>158</v>
      </c>
      <c r="E1028" s="317" t="s">
        <v>68</v>
      </c>
      <c r="F1028" s="317" t="s">
        <v>186</v>
      </c>
      <c r="G1028" s="317" t="s">
        <v>202</v>
      </c>
      <c r="H1028" s="300" t="s">
        <v>71</v>
      </c>
      <c r="I1028" s="300" t="s">
        <v>80</v>
      </c>
      <c r="J1028" s="20" t="s">
        <v>263</v>
      </c>
      <c r="K1028" s="27" t="s">
        <v>159</v>
      </c>
      <c r="L1028" s="27" t="s">
        <v>116</v>
      </c>
      <c r="M1028" s="27">
        <v>40</v>
      </c>
      <c r="N1028" s="282" t="s">
        <v>160</v>
      </c>
      <c r="O1028" s="300" t="s">
        <v>875</v>
      </c>
      <c r="P1028" s="300" t="s">
        <v>76</v>
      </c>
      <c r="Q1028" s="300" t="s">
        <v>77</v>
      </c>
      <c r="R1028" s="337" t="s">
        <v>78</v>
      </c>
      <c r="S1028" s="337" t="s">
        <v>161</v>
      </c>
      <c r="T1028" s="361">
        <f>V1028+Y1028</f>
        <v>117700</v>
      </c>
      <c r="U1028" s="361">
        <f>T1028/M1029</f>
        <v>117700</v>
      </c>
      <c r="V1028" s="379">
        <v>100045</v>
      </c>
      <c r="W1028" s="365" t="s">
        <v>80</v>
      </c>
      <c r="X1028" s="365" t="s">
        <v>80</v>
      </c>
      <c r="Y1028" s="365">
        <v>17655</v>
      </c>
      <c r="Z1028" s="365" t="s">
        <v>135</v>
      </c>
      <c r="AA1028" s="365" t="s">
        <v>80</v>
      </c>
      <c r="AB1028" s="365">
        <v>10234.790000000001</v>
      </c>
      <c r="AC1028" s="282" t="s">
        <v>204</v>
      </c>
      <c r="AD1028" s="319" t="s">
        <v>80</v>
      </c>
      <c r="AE1028" s="319">
        <f>V1028+Y1028</f>
        <v>117700</v>
      </c>
      <c r="AF1028" s="282" t="s">
        <v>80</v>
      </c>
      <c r="AG1028" s="282" t="s">
        <v>34</v>
      </c>
      <c r="AH1028" s="282" t="s">
        <v>303</v>
      </c>
      <c r="AI1028" s="282" t="s">
        <v>306</v>
      </c>
      <c r="AJ1028" s="282"/>
    </row>
    <row r="1029" spans="2:36" s="87" customFormat="1" ht="86.1" customHeight="1" x14ac:dyDescent="0.3">
      <c r="B1029" s="272"/>
      <c r="C1029" s="300"/>
      <c r="D1029" s="300"/>
      <c r="E1029" s="317"/>
      <c r="F1029" s="317"/>
      <c r="G1029" s="317"/>
      <c r="H1029" s="300"/>
      <c r="I1029" s="300"/>
      <c r="J1029" s="20" t="s">
        <v>163</v>
      </c>
      <c r="K1029" s="27" t="s">
        <v>164</v>
      </c>
      <c r="L1029" s="27" t="s">
        <v>106</v>
      </c>
      <c r="M1029" s="27">
        <v>1</v>
      </c>
      <c r="N1029" s="282"/>
      <c r="O1029" s="300"/>
      <c r="P1029" s="300"/>
      <c r="Q1029" s="300"/>
      <c r="R1029" s="337"/>
      <c r="S1029" s="337"/>
      <c r="T1029" s="361"/>
      <c r="U1029" s="361"/>
      <c r="V1029" s="381"/>
      <c r="W1029" s="365"/>
      <c r="X1029" s="365"/>
      <c r="Y1029" s="365"/>
      <c r="Z1029" s="365"/>
      <c r="AA1029" s="365"/>
      <c r="AB1029" s="365"/>
      <c r="AC1029" s="282"/>
      <c r="AD1029" s="319"/>
      <c r="AE1029" s="319"/>
      <c r="AF1029" s="300"/>
      <c r="AG1029" s="282"/>
      <c r="AH1029" s="282"/>
      <c r="AI1029" s="282"/>
      <c r="AJ1029" s="300"/>
    </row>
    <row r="1030" spans="2:36" s="87" customFormat="1" ht="59.1" customHeight="1" x14ac:dyDescent="0.3">
      <c r="B1030" s="272"/>
      <c r="C1030" s="300"/>
      <c r="D1030" s="300"/>
      <c r="E1030" s="317"/>
      <c r="F1030" s="317"/>
      <c r="G1030" s="317"/>
      <c r="H1030" s="300"/>
      <c r="I1030" s="300"/>
      <c r="J1030" s="20" t="s">
        <v>179</v>
      </c>
      <c r="K1030" s="27" t="s">
        <v>180</v>
      </c>
      <c r="L1030" s="27" t="s">
        <v>106</v>
      </c>
      <c r="M1030" s="69">
        <v>36</v>
      </c>
      <c r="N1030" s="282"/>
      <c r="O1030" s="300"/>
      <c r="P1030" s="300"/>
      <c r="Q1030" s="300"/>
      <c r="R1030" s="337"/>
      <c r="S1030" s="337"/>
      <c r="T1030" s="361"/>
      <c r="U1030" s="361"/>
      <c r="V1030" s="382"/>
      <c r="W1030" s="365"/>
      <c r="X1030" s="365"/>
      <c r="Y1030" s="365"/>
      <c r="Z1030" s="365"/>
      <c r="AA1030" s="365"/>
      <c r="AB1030" s="365"/>
      <c r="AC1030" s="282"/>
      <c r="AD1030" s="319"/>
      <c r="AE1030" s="319"/>
      <c r="AF1030" s="300"/>
      <c r="AG1030" s="282"/>
      <c r="AH1030" s="282"/>
      <c r="AI1030" s="282"/>
      <c r="AJ1030" s="300"/>
    </row>
    <row r="1031" spans="2:36" s="87" customFormat="1" ht="132" customHeight="1" x14ac:dyDescent="0.3">
      <c r="B1031" s="272" t="s">
        <v>461</v>
      </c>
      <c r="C1031" s="272" t="s">
        <v>462</v>
      </c>
      <c r="D1031" s="272" t="s">
        <v>158</v>
      </c>
      <c r="E1031" s="269" t="s">
        <v>68</v>
      </c>
      <c r="F1031" s="269" t="s">
        <v>186</v>
      </c>
      <c r="G1031" s="269" t="s">
        <v>202</v>
      </c>
      <c r="H1031" s="272" t="s">
        <v>71</v>
      </c>
      <c r="I1031" s="272" t="s">
        <v>80</v>
      </c>
      <c r="J1031" s="11" t="s">
        <v>263</v>
      </c>
      <c r="K1031" s="7" t="s">
        <v>159</v>
      </c>
      <c r="L1031" s="7" t="s">
        <v>116</v>
      </c>
      <c r="M1031" s="7">
        <v>40</v>
      </c>
      <c r="N1031" s="273" t="s">
        <v>160</v>
      </c>
      <c r="O1031" s="272" t="s">
        <v>875</v>
      </c>
      <c r="P1031" s="272" t="s">
        <v>76</v>
      </c>
      <c r="Q1031" s="272" t="s">
        <v>77</v>
      </c>
      <c r="R1031" s="297" t="s">
        <v>78</v>
      </c>
      <c r="S1031" s="297" t="s">
        <v>161</v>
      </c>
      <c r="T1031" s="283">
        <f>V1031+Y1031</f>
        <v>212405.75</v>
      </c>
      <c r="U1031" s="283" t="s">
        <v>135</v>
      </c>
      <c r="V1031" s="256">
        <v>180544.88</v>
      </c>
      <c r="W1031" s="281" t="s">
        <v>80</v>
      </c>
      <c r="X1031" s="281" t="s">
        <v>80</v>
      </c>
      <c r="Y1031" s="281">
        <v>31860.87</v>
      </c>
      <c r="Z1031" s="281" t="s">
        <v>135</v>
      </c>
      <c r="AA1031" s="281" t="s">
        <v>80</v>
      </c>
      <c r="AB1031" s="281">
        <v>18470.07</v>
      </c>
      <c r="AC1031" s="273" t="s">
        <v>204</v>
      </c>
      <c r="AD1031" s="296" t="s">
        <v>80</v>
      </c>
      <c r="AE1031" s="296">
        <f>V1031+Y1031</f>
        <v>212405.75</v>
      </c>
      <c r="AF1031" s="273" t="s">
        <v>80</v>
      </c>
      <c r="AG1031" s="273" t="s">
        <v>34</v>
      </c>
      <c r="AH1031" s="273" t="s">
        <v>221</v>
      </c>
      <c r="AI1031" s="273" t="s">
        <v>288</v>
      </c>
      <c r="AJ1031" s="273"/>
    </row>
    <row r="1032" spans="2:36" s="87" customFormat="1" ht="86.1" customHeight="1" x14ac:dyDescent="0.3">
      <c r="B1032" s="272"/>
      <c r="C1032" s="272"/>
      <c r="D1032" s="272"/>
      <c r="E1032" s="269"/>
      <c r="F1032" s="269"/>
      <c r="G1032" s="269"/>
      <c r="H1032" s="272"/>
      <c r="I1032" s="272"/>
      <c r="J1032" s="11" t="s">
        <v>163</v>
      </c>
      <c r="K1032" s="7" t="s">
        <v>164</v>
      </c>
      <c r="L1032" s="7" t="s">
        <v>106</v>
      </c>
      <c r="M1032" s="7">
        <v>2</v>
      </c>
      <c r="N1032" s="273"/>
      <c r="O1032" s="272"/>
      <c r="P1032" s="272"/>
      <c r="Q1032" s="272"/>
      <c r="R1032" s="297"/>
      <c r="S1032" s="297"/>
      <c r="T1032" s="283"/>
      <c r="U1032" s="283"/>
      <c r="V1032" s="257"/>
      <c r="W1032" s="281"/>
      <c r="X1032" s="281"/>
      <c r="Y1032" s="281"/>
      <c r="Z1032" s="281"/>
      <c r="AA1032" s="281"/>
      <c r="AB1032" s="281"/>
      <c r="AC1032" s="273"/>
      <c r="AD1032" s="296"/>
      <c r="AE1032" s="296"/>
      <c r="AF1032" s="272"/>
      <c r="AG1032" s="273"/>
      <c r="AH1032" s="273"/>
      <c r="AI1032" s="273"/>
      <c r="AJ1032" s="272"/>
    </row>
    <row r="1033" spans="2:36" s="87" customFormat="1" ht="59.1" customHeight="1" x14ac:dyDescent="0.3">
      <c r="B1033" s="272"/>
      <c r="C1033" s="272"/>
      <c r="D1033" s="272"/>
      <c r="E1033" s="269"/>
      <c r="F1033" s="269"/>
      <c r="G1033" s="269"/>
      <c r="H1033" s="272"/>
      <c r="I1033" s="272"/>
      <c r="J1033" s="11" t="s">
        <v>179</v>
      </c>
      <c r="K1033" s="7" t="s">
        <v>180</v>
      </c>
      <c r="L1033" s="7" t="s">
        <v>106</v>
      </c>
      <c r="M1033" s="71">
        <v>100</v>
      </c>
      <c r="N1033" s="273"/>
      <c r="O1033" s="272"/>
      <c r="P1033" s="272"/>
      <c r="Q1033" s="272"/>
      <c r="R1033" s="297"/>
      <c r="S1033" s="297"/>
      <c r="T1033" s="283"/>
      <c r="U1033" s="283"/>
      <c r="V1033" s="258"/>
      <c r="W1033" s="281"/>
      <c r="X1033" s="281"/>
      <c r="Y1033" s="281"/>
      <c r="Z1033" s="281"/>
      <c r="AA1033" s="281"/>
      <c r="AB1033" s="281"/>
      <c r="AC1033" s="273"/>
      <c r="AD1033" s="296"/>
      <c r="AE1033" s="296"/>
      <c r="AF1033" s="272"/>
      <c r="AG1033" s="273"/>
      <c r="AH1033" s="273"/>
      <c r="AI1033" s="273"/>
      <c r="AJ1033" s="272"/>
    </row>
    <row r="1034" spans="2:36" s="98" customFormat="1" ht="52.2" customHeight="1" x14ac:dyDescent="0.3">
      <c r="B1034" s="272" t="s">
        <v>1012</v>
      </c>
      <c r="C1034" s="272" t="s">
        <v>455</v>
      </c>
      <c r="D1034" s="272" t="s">
        <v>67</v>
      </c>
      <c r="E1034" s="269" t="s">
        <v>68</v>
      </c>
      <c r="F1034" s="269" t="s">
        <v>184</v>
      </c>
      <c r="G1034" s="269" t="s">
        <v>70</v>
      </c>
      <c r="H1034" s="272" t="s">
        <v>71</v>
      </c>
      <c r="I1034" s="272" t="s">
        <v>80</v>
      </c>
      <c r="J1034" s="11" t="s">
        <v>165</v>
      </c>
      <c r="K1034" s="7" t="s">
        <v>166</v>
      </c>
      <c r="L1034" s="7" t="s">
        <v>167</v>
      </c>
      <c r="M1034" s="7">
        <v>2</v>
      </c>
      <c r="N1034" s="273" t="s">
        <v>160</v>
      </c>
      <c r="O1034" s="272" t="s">
        <v>1011</v>
      </c>
      <c r="P1034" s="272" t="s">
        <v>76</v>
      </c>
      <c r="Q1034" s="272" t="s">
        <v>77</v>
      </c>
      <c r="R1034" s="297" t="s">
        <v>78</v>
      </c>
      <c r="S1034" s="297" t="s">
        <v>161</v>
      </c>
      <c r="T1034" s="283">
        <f>V1034+Y1034</f>
        <v>151940</v>
      </c>
      <c r="U1034" s="283">
        <f>T1034/M1035</f>
        <v>75970</v>
      </c>
      <c r="V1034" s="281">
        <v>129149</v>
      </c>
      <c r="W1034" s="281" t="s">
        <v>80</v>
      </c>
      <c r="X1034" s="281" t="s">
        <v>80</v>
      </c>
      <c r="Y1034" s="281">
        <v>22791</v>
      </c>
      <c r="Z1034" s="281" t="s">
        <v>80</v>
      </c>
      <c r="AA1034" s="281" t="s">
        <v>80</v>
      </c>
      <c r="AB1034" s="281">
        <v>13212.81</v>
      </c>
      <c r="AC1034" s="273" t="s">
        <v>81</v>
      </c>
      <c r="AD1034" s="296" t="s">
        <v>80</v>
      </c>
      <c r="AE1034" s="296">
        <f>V1034+Y1034</f>
        <v>151940</v>
      </c>
      <c r="AF1034" s="273" t="s">
        <v>80</v>
      </c>
      <c r="AG1034" s="273" t="s">
        <v>34</v>
      </c>
      <c r="AH1034" s="273" t="s">
        <v>215</v>
      </c>
      <c r="AI1034" s="273" t="s">
        <v>216</v>
      </c>
      <c r="AJ1034" s="273"/>
    </row>
    <row r="1035" spans="2:36" s="98" customFormat="1" ht="55.2" x14ac:dyDescent="0.3">
      <c r="B1035" s="272"/>
      <c r="C1035" s="272"/>
      <c r="D1035" s="272"/>
      <c r="E1035" s="269"/>
      <c r="F1035" s="269"/>
      <c r="G1035" s="269"/>
      <c r="H1035" s="272"/>
      <c r="I1035" s="272"/>
      <c r="J1035" s="11" t="s">
        <v>168</v>
      </c>
      <c r="K1035" s="7" t="s">
        <v>169</v>
      </c>
      <c r="L1035" s="7" t="s">
        <v>106</v>
      </c>
      <c r="M1035" s="7">
        <v>2</v>
      </c>
      <c r="N1035" s="273"/>
      <c r="O1035" s="272"/>
      <c r="P1035" s="272"/>
      <c r="Q1035" s="272"/>
      <c r="R1035" s="297"/>
      <c r="S1035" s="297"/>
      <c r="T1035" s="283"/>
      <c r="U1035" s="283"/>
      <c r="V1035" s="281"/>
      <c r="W1035" s="281"/>
      <c r="X1035" s="281"/>
      <c r="Y1035" s="281"/>
      <c r="Z1035" s="281"/>
      <c r="AA1035" s="281"/>
      <c r="AB1035" s="281"/>
      <c r="AC1035" s="273"/>
      <c r="AD1035" s="296"/>
      <c r="AE1035" s="296"/>
      <c r="AF1035" s="272"/>
      <c r="AG1035" s="273"/>
      <c r="AH1035" s="273"/>
      <c r="AI1035" s="273"/>
      <c r="AJ1035" s="272"/>
    </row>
    <row r="1036" spans="2:36" s="98" customFormat="1" ht="41.4" x14ac:dyDescent="0.3">
      <c r="B1036" s="272"/>
      <c r="C1036" s="272"/>
      <c r="D1036" s="272"/>
      <c r="E1036" s="269"/>
      <c r="F1036" s="269"/>
      <c r="G1036" s="269"/>
      <c r="H1036" s="272"/>
      <c r="I1036" s="272"/>
      <c r="J1036" s="11" t="s">
        <v>264</v>
      </c>
      <c r="K1036" s="7" t="s">
        <v>170</v>
      </c>
      <c r="L1036" s="7" t="s">
        <v>171</v>
      </c>
      <c r="M1036" s="7">
        <v>2</v>
      </c>
      <c r="N1036" s="273"/>
      <c r="O1036" s="272"/>
      <c r="P1036" s="272"/>
      <c r="Q1036" s="272"/>
      <c r="R1036" s="297"/>
      <c r="S1036" s="297"/>
      <c r="T1036" s="283"/>
      <c r="U1036" s="283"/>
      <c r="V1036" s="281"/>
      <c r="W1036" s="281"/>
      <c r="X1036" s="281"/>
      <c r="Y1036" s="281"/>
      <c r="Z1036" s="281"/>
      <c r="AA1036" s="281"/>
      <c r="AB1036" s="281"/>
      <c r="AC1036" s="273"/>
      <c r="AD1036" s="296"/>
      <c r="AE1036" s="296"/>
      <c r="AF1036" s="272"/>
      <c r="AG1036" s="273"/>
      <c r="AH1036" s="273"/>
      <c r="AI1036" s="273"/>
      <c r="AJ1036" s="272"/>
    </row>
    <row r="1037" spans="2:36" s="98" customFormat="1" ht="44.7" customHeight="1" x14ac:dyDescent="0.3">
      <c r="B1037" s="272"/>
      <c r="C1037" s="272"/>
      <c r="D1037" s="272"/>
      <c r="E1037" s="269"/>
      <c r="F1037" s="269"/>
      <c r="G1037" s="269"/>
      <c r="H1037" s="272"/>
      <c r="I1037" s="272"/>
      <c r="J1037" s="11" t="s">
        <v>172</v>
      </c>
      <c r="K1037" s="7" t="s">
        <v>173</v>
      </c>
      <c r="L1037" s="7" t="s">
        <v>171</v>
      </c>
      <c r="M1037" s="7">
        <v>2</v>
      </c>
      <c r="N1037" s="273"/>
      <c r="O1037" s="272"/>
      <c r="P1037" s="272"/>
      <c r="Q1037" s="272"/>
      <c r="R1037" s="297"/>
      <c r="S1037" s="297"/>
      <c r="T1037" s="283"/>
      <c r="U1037" s="283"/>
      <c r="V1037" s="281"/>
      <c r="W1037" s="281"/>
      <c r="X1037" s="281"/>
      <c r="Y1037" s="281"/>
      <c r="Z1037" s="281"/>
      <c r="AA1037" s="281"/>
      <c r="AB1037" s="281"/>
      <c r="AC1037" s="273"/>
      <c r="AD1037" s="296"/>
      <c r="AE1037" s="296"/>
      <c r="AF1037" s="272"/>
      <c r="AG1037" s="273"/>
      <c r="AH1037" s="273"/>
      <c r="AI1037" s="273"/>
      <c r="AJ1037" s="272"/>
    </row>
    <row r="1038" spans="2:36" s="87" customFormat="1" ht="132" customHeight="1" x14ac:dyDescent="0.3">
      <c r="B1038" s="284" t="s">
        <v>1252</v>
      </c>
      <c r="C1038" s="284" t="s">
        <v>452</v>
      </c>
      <c r="D1038" s="284" t="s">
        <v>158</v>
      </c>
      <c r="E1038" s="385" t="s">
        <v>68</v>
      </c>
      <c r="F1038" s="385" t="s">
        <v>186</v>
      </c>
      <c r="G1038" s="385" t="s">
        <v>202</v>
      </c>
      <c r="H1038" s="284" t="s">
        <v>71</v>
      </c>
      <c r="I1038" s="284" t="s">
        <v>80</v>
      </c>
      <c r="J1038" s="20" t="s">
        <v>263</v>
      </c>
      <c r="K1038" s="27" t="s">
        <v>159</v>
      </c>
      <c r="L1038" s="27" t="s">
        <v>116</v>
      </c>
      <c r="M1038" s="27">
        <v>40</v>
      </c>
      <c r="N1038" s="338" t="s">
        <v>160</v>
      </c>
      <c r="O1038" s="284" t="s">
        <v>875</v>
      </c>
      <c r="P1038" s="284" t="s">
        <v>76</v>
      </c>
      <c r="Q1038" s="284" t="s">
        <v>77</v>
      </c>
      <c r="R1038" s="287" t="s">
        <v>78</v>
      </c>
      <c r="S1038" s="287" t="s">
        <v>161</v>
      </c>
      <c r="T1038" s="402">
        <f>V1038+Y1038</f>
        <v>92020</v>
      </c>
      <c r="U1038" s="402">
        <f>+T1038</f>
        <v>92020</v>
      </c>
      <c r="V1038" s="379">
        <v>78217</v>
      </c>
      <c r="W1038" s="379" t="s">
        <v>80</v>
      </c>
      <c r="X1038" s="379" t="s">
        <v>80</v>
      </c>
      <c r="Y1038" s="379">
        <v>13803</v>
      </c>
      <c r="Z1038" s="379" t="s">
        <v>135</v>
      </c>
      <c r="AA1038" s="379" t="s">
        <v>80</v>
      </c>
      <c r="AB1038" s="379">
        <v>8003.93</v>
      </c>
      <c r="AC1038" s="338" t="s">
        <v>204</v>
      </c>
      <c r="AD1038" s="370" t="s">
        <v>80</v>
      </c>
      <c r="AE1038" s="370">
        <f>V1038+Y1038</f>
        <v>92020</v>
      </c>
      <c r="AF1038" s="338" t="s">
        <v>80</v>
      </c>
      <c r="AG1038" s="338" t="s">
        <v>34</v>
      </c>
      <c r="AH1038" s="338" t="s">
        <v>303</v>
      </c>
      <c r="AI1038" s="338" t="s">
        <v>306</v>
      </c>
      <c r="AJ1038" s="338"/>
    </row>
    <row r="1039" spans="2:36" s="87" customFormat="1" ht="86.1" customHeight="1" x14ac:dyDescent="0.3">
      <c r="B1039" s="285"/>
      <c r="C1039" s="285"/>
      <c r="D1039" s="285"/>
      <c r="E1039" s="386"/>
      <c r="F1039" s="386"/>
      <c r="G1039" s="386"/>
      <c r="H1039" s="285"/>
      <c r="I1039" s="285"/>
      <c r="J1039" s="20" t="s">
        <v>163</v>
      </c>
      <c r="K1039" s="27" t="s">
        <v>164</v>
      </c>
      <c r="L1039" s="27" t="s">
        <v>106</v>
      </c>
      <c r="M1039" s="27">
        <v>1</v>
      </c>
      <c r="N1039" s="339"/>
      <c r="O1039" s="285"/>
      <c r="P1039" s="285"/>
      <c r="Q1039" s="285"/>
      <c r="R1039" s="288"/>
      <c r="S1039" s="288"/>
      <c r="T1039" s="403"/>
      <c r="U1039" s="403"/>
      <c r="V1039" s="381"/>
      <c r="W1039" s="381"/>
      <c r="X1039" s="381"/>
      <c r="Y1039" s="381"/>
      <c r="Z1039" s="381"/>
      <c r="AA1039" s="381"/>
      <c r="AB1039" s="381"/>
      <c r="AC1039" s="339"/>
      <c r="AD1039" s="377"/>
      <c r="AE1039" s="377"/>
      <c r="AF1039" s="339"/>
      <c r="AG1039" s="339"/>
      <c r="AH1039" s="339"/>
      <c r="AI1039" s="339"/>
      <c r="AJ1039" s="339"/>
    </row>
    <row r="1040" spans="2:36" s="87" customFormat="1" ht="59.1" customHeight="1" x14ac:dyDescent="0.3">
      <c r="B1040" s="286"/>
      <c r="C1040" s="286"/>
      <c r="D1040" s="286"/>
      <c r="E1040" s="387"/>
      <c r="F1040" s="387"/>
      <c r="G1040" s="387"/>
      <c r="H1040" s="286"/>
      <c r="I1040" s="286"/>
      <c r="J1040" s="20" t="s">
        <v>179</v>
      </c>
      <c r="K1040" s="27" t="s">
        <v>180</v>
      </c>
      <c r="L1040" s="27" t="s">
        <v>106</v>
      </c>
      <c r="M1040" s="69">
        <v>43</v>
      </c>
      <c r="N1040" s="340"/>
      <c r="O1040" s="286"/>
      <c r="P1040" s="286"/>
      <c r="Q1040" s="286"/>
      <c r="R1040" s="289"/>
      <c r="S1040" s="289"/>
      <c r="T1040" s="360"/>
      <c r="U1040" s="360"/>
      <c r="V1040" s="382"/>
      <c r="W1040" s="382"/>
      <c r="X1040" s="382"/>
      <c r="Y1040" s="382"/>
      <c r="Z1040" s="382"/>
      <c r="AA1040" s="382"/>
      <c r="AB1040" s="382"/>
      <c r="AC1040" s="340"/>
      <c r="AD1040" s="378"/>
      <c r="AE1040" s="378"/>
      <c r="AF1040" s="340"/>
      <c r="AG1040" s="340"/>
      <c r="AH1040" s="340"/>
      <c r="AI1040" s="340"/>
      <c r="AJ1040" s="340"/>
    </row>
    <row r="1041" spans="2:36" s="87" customFormat="1" ht="132" customHeight="1" x14ac:dyDescent="0.3">
      <c r="B1041" s="272" t="s">
        <v>1049</v>
      </c>
      <c r="C1041" s="272" t="s">
        <v>459</v>
      </c>
      <c r="D1041" s="272" t="s">
        <v>158</v>
      </c>
      <c r="E1041" s="269" t="s">
        <v>68</v>
      </c>
      <c r="F1041" s="269" t="s">
        <v>186</v>
      </c>
      <c r="G1041" s="269" t="s">
        <v>202</v>
      </c>
      <c r="H1041" s="272" t="s">
        <v>71</v>
      </c>
      <c r="I1041" s="272" t="s">
        <v>80</v>
      </c>
      <c r="J1041" s="11" t="s">
        <v>263</v>
      </c>
      <c r="K1041" s="7" t="s">
        <v>159</v>
      </c>
      <c r="L1041" s="7" t="s">
        <v>116</v>
      </c>
      <c r="M1041" s="7">
        <v>40</v>
      </c>
      <c r="N1041" s="273" t="s">
        <v>160</v>
      </c>
      <c r="O1041" s="272" t="s">
        <v>875</v>
      </c>
      <c r="P1041" s="272" t="s">
        <v>76</v>
      </c>
      <c r="Q1041" s="272" t="s">
        <v>77</v>
      </c>
      <c r="R1041" s="297" t="s">
        <v>78</v>
      </c>
      <c r="S1041" s="297" t="s">
        <v>161</v>
      </c>
      <c r="T1041" s="283">
        <f>V1041+Y1041</f>
        <v>132796.95000000001</v>
      </c>
      <c r="U1041" s="283" t="s">
        <v>135</v>
      </c>
      <c r="V1041" s="256">
        <v>112877.41</v>
      </c>
      <c r="W1041" s="281" t="s">
        <v>80</v>
      </c>
      <c r="X1041" s="281" t="s">
        <v>80</v>
      </c>
      <c r="Y1041" s="281">
        <v>19919.54</v>
      </c>
      <c r="Z1041" s="281" t="s">
        <v>135</v>
      </c>
      <c r="AA1041" s="281" t="s">
        <v>80</v>
      </c>
      <c r="AB1041" s="281">
        <v>11547.57</v>
      </c>
      <c r="AC1041" s="273" t="s">
        <v>204</v>
      </c>
      <c r="AD1041" s="296" t="s">
        <v>80</v>
      </c>
      <c r="AE1041" s="296">
        <f>V1041+Y1041</f>
        <v>132796.95000000001</v>
      </c>
      <c r="AF1041" s="273" t="s">
        <v>80</v>
      </c>
      <c r="AG1041" s="273" t="s">
        <v>34</v>
      </c>
      <c r="AH1041" s="273" t="s">
        <v>411</v>
      </c>
      <c r="AI1041" s="273" t="s">
        <v>302</v>
      </c>
      <c r="AJ1041" s="273"/>
    </row>
    <row r="1042" spans="2:36" s="87" customFormat="1" ht="86.1" customHeight="1" x14ac:dyDescent="0.3">
      <c r="B1042" s="272"/>
      <c r="C1042" s="272"/>
      <c r="D1042" s="272"/>
      <c r="E1042" s="269"/>
      <c r="F1042" s="269"/>
      <c r="G1042" s="269"/>
      <c r="H1042" s="272"/>
      <c r="I1042" s="272"/>
      <c r="J1042" s="11" t="s">
        <v>163</v>
      </c>
      <c r="K1042" s="7" t="s">
        <v>164</v>
      </c>
      <c r="L1042" s="7" t="s">
        <v>106</v>
      </c>
      <c r="M1042" s="7">
        <v>1</v>
      </c>
      <c r="N1042" s="273"/>
      <c r="O1042" s="272"/>
      <c r="P1042" s="272"/>
      <c r="Q1042" s="272"/>
      <c r="R1042" s="297"/>
      <c r="S1042" s="297"/>
      <c r="T1042" s="283"/>
      <c r="U1042" s="283"/>
      <c r="V1042" s="257"/>
      <c r="W1042" s="281"/>
      <c r="X1042" s="281"/>
      <c r="Y1042" s="281"/>
      <c r="Z1042" s="281"/>
      <c r="AA1042" s="281"/>
      <c r="AB1042" s="281"/>
      <c r="AC1042" s="273"/>
      <c r="AD1042" s="296"/>
      <c r="AE1042" s="296"/>
      <c r="AF1042" s="272"/>
      <c r="AG1042" s="273"/>
      <c r="AH1042" s="273"/>
      <c r="AI1042" s="273"/>
      <c r="AJ1042" s="272"/>
    </row>
    <row r="1043" spans="2:36" s="87" customFormat="1" ht="59.1" customHeight="1" x14ac:dyDescent="0.3">
      <c r="B1043" s="272"/>
      <c r="C1043" s="272"/>
      <c r="D1043" s="272"/>
      <c r="E1043" s="269"/>
      <c r="F1043" s="269"/>
      <c r="G1043" s="269"/>
      <c r="H1043" s="272"/>
      <c r="I1043" s="272"/>
      <c r="J1043" s="11" t="s">
        <v>179</v>
      </c>
      <c r="K1043" s="7" t="s">
        <v>180</v>
      </c>
      <c r="L1043" s="7" t="s">
        <v>106</v>
      </c>
      <c r="M1043" s="71">
        <v>62</v>
      </c>
      <c r="N1043" s="273"/>
      <c r="O1043" s="272"/>
      <c r="P1043" s="272"/>
      <c r="Q1043" s="272"/>
      <c r="R1043" s="297"/>
      <c r="S1043" s="297"/>
      <c r="T1043" s="283"/>
      <c r="U1043" s="283"/>
      <c r="V1043" s="258"/>
      <c r="W1043" s="281"/>
      <c r="X1043" s="281"/>
      <c r="Y1043" s="281"/>
      <c r="Z1043" s="281"/>
      <c r="AA1043" s="281"/>
      <c r="AB1043" s="281"/>
      <c r="AC1043" s="273"/>
      <c r="AD1043" s="296"/>
      <c r="AE1043" s="296"/>
      <c r="AF1043" s="272"/>
      <c r="AG1043" s="273"/>
      <c r="AH1043" s="273"/>
      <c r="AI1043" s="273"/>
      <c r="AJ1043" s="272"/>
    </row>
    <row r="1044" spans="2:36" s="87" customFormat="1" ht="87" customHeight="1" x14ac:dyDescent="0.3">
      <c r="B1044" s="272" t="s">
        <v>1226</v>
      </c>
      <c r="C1044" s="272" t="s">
        <v>457</v>
      </c>
      <c r="D1044" s="272" t="s">
        <v>158</v>
      </c>
      <c r="E1044" s="269" t="s">
        <v>68</v>
      </c>
      <c r="F1044" s="269" t="s">
        <v>186</v>
      </c>
      <c r="G1044" s="269" t="s">
        <v>202</v>
      </c>
      <c r="H1044" s="272" t="s">
        <v>71</v>
      </c>
      <c r="I1044" s="272" t="s">
        <v>80</v>
      </c>
      <c r="J1044" s="389" t="s">
        <v>263</v>
      </c>
      <c r="K1044" s="223" t="s">
        <v>159</v>
      </c>
      <c r="L1044" s="223" t="s">
        <v>116</v>
      </c>
      <c r="M1044" s="223">
        <v>40</v>
      </c>
      <c r="N1044" s="273" t="s">
        <v>160</v>
      </c>
      <c r="O1044" s="272" t="s">
        <v>875</v>
      </c>
      <c r="P1044" s="272" t="s">
        <v>76</v>
      </c>
      <c r="Q1044" s="272" t="s">
        <v>77</v>
      </c>
      <c r="R1044" s="297" t="s">
        <v>78</v>
      </c>
      <c r="S1044" s="297" t="s">
        <v>161</v>
      </c>
      <c r="T1044" s="283">
        <f>V1044+Y1044</f>
        <v>123044.66</v>
      </c>
      <c r="U1044" s="283" t="s">
        <v>135</v>
      </c>
      <c r="V1044" s="256">
        <v>104587.96</v>
      </c>
      <c r="W1044" s="281" t="s">
        <v>80</v>
      </c>
      <c r="X1044" s="281" t="s">
        <v>80</v>
      </c>
      <c r="Y1044" s="281">
        <v>18456.7</v>
      </c>
      <c r="Z1044" s="281" t="s">
        <v>135</v>
      </c>
      <c r="AA1044" s="281" t="s">
        <v>80</v>
      </c>
      <c r="AB1044" s="281">
        <v>10699.54</v>
      </c>
      <c r="AC1044" s="273" t="s">
        <v>204</v>
      </c>
      <c r="AD1044" s="296" t="s">
        <v>80</v>
      </c>
      <c r="AE1044" s="296">
        <f>V1044+Y1044</f>
        <v>123044.66</v>
      </c>
      <c r="AF1044" s="273" t="s">
        <v>80</v>
      </c>
      <c r="AG1044" s="273" t="s">
        <v>34</v>
      </c>
      <c r="AH1044" s="273" t="s">
        <v>221</v>
      </c>
      <c r="AI1044" s="273" t="s">
        <v>231</v>
      </c>
      <c r="AJ1044" s="273"/>
    </row>
    <row r="1045" spans="2:36" s="87" customFormat="1" ht="13.5" customHeight="1" x14ac:dyDescent="0.3">
      <c r="B1045" s="272"/>
      <c r="C1045" s="272"/>
      <c r="D1045" s="272"/>
      <c r="E1045" s="269"/>
      <c r="F1045" s="269"/>
      <c r="G1045" s="269"/>
      <c r="H1045" s="272"/>
      <c r="I1045" s="272"/>
      <c r="J1045" s="390"/>
      <c r="K1045" s="225"/>
      <c r="L1045" s="225"/>
      <c r="M1045" s="225"/>
      <c r="N1045" s="273"/>
      <c r="O1045" s="272"/>
      <c r="P1045" s="272"/>
      <c r="Q1045" s="272"/>
      <c r="R1045" s="297"/>
      <c r="S1045" s="297"/>
      <c r="T1045" s="283"/>
      <c r="U1045" s="283"/>
      <c r="V1045" s="257"/>
      <c r="W1045" s="281"/>
      <c r="X1045" s="281"/>
      <c r="Y1045" s="281"/>
      <c r="Z1045" s="281"/>
      <c r="AA1045" s="281"/>
      <c r="AB1045" s="281"/>
      <c r="AC1045" s="273"/>
      <c r="AD1045" s="296"/>
      <c r="AE1045" s="296"/>
      <c r="AF1045" s="272"/>
      <c r="AG1045" s="273"/>
      <c r="AH1045" s="273"/>
      <c r="AI1045" s="273"/>
      <c r="AJ1045" s="272"/>
    </row>
    <row r="1046" spans="2:36" s="87" customFormat="1" ht="57" customHeight="1" x14ac:dyDescent="0.3">
      <c r="B1046" s="272"/>
      <c r="C1046" s="272"/>
      <c r="D1046" s="272"/>
      <c r="E1046" s="269"/>
      <c r="F1046" s="269"/>
      <c r="G1046" s="269"/>
      <c r="H1046" s="272"/>
      <c r="I1046" s="272"/>
      <c r="J1046" s="11" t="s">
        <v>163</v>
      </c>
      <c r="K1046" s="7" t="s">
        <v>164</v>
      </c>
      <c r="L1046" s="7" t="s">
        <v>106</v>
      </c>
      <c r="M1046" s="7">
        <v>2</v>
      </c>
      <c r="N1046" s="273"/>
      <c r="O1046" s="272"/>
      <c r="P1046" s="272"/>
      <c r="Q1046" s="272"/>
      <c r="R1046" s="297"/>
      <c r="S1046" s="297"/>
      <c r="T1046" s="283"/>
      <c r="U1046" s="283"/>
      <c r="V1046" s="257"/>
      <c r="W1046" s="281"/>
      <c r="X1046" s="281"/>
      <c r="Y1046" s="281"/>
      <c r="Z1046" s="281"/>
      <c r="AA1046" s="281"/>
      <c r="AB1046" s="281"/>
      <c r="AC1046" s="273"/>
      <c r="AD1046" s="296"/>
      <c r="AE1046" s="296"/>
      <c r="AF1046" s="272"/>
      <c r="AG1046" s="273"/>
      <c r="AH1046" s="273"/>
      <c r="AI1046" s="273"/>
      <c r="AJ1046" s="272"/>
    </row>
    <row r="1047" spans="2:36" s="87" customFormat="1" ht="59.1" customHeight="1" x14ac:dyDescent="0.3">
      <c r="B1047" s="272"/>
      <c r="C1047" s="272"/>
      <c r="D1047" s="272"/>
      <c r="E1047" s="269"/>
      <c r="F1047" s="269"/>
      <c r="G1047" s="269"/>
      <c r="H1047" s="272"/>
      <c r="I1047" s="272"/>
      <c r="J1047" s="11" t="s">
        <v>179</v>
      </c>
      <c r="K1047" s="7" t="s">
        <v>180</v>
      </c>
      <c r="L1047" s="7" t="s">
        <v>106</v>
      </c>
      <c r="M1047" s="71">
        <v>58</v>
      </c>
      <c r="N1047" s="273"/>
      <c r="O1047" s="272"/>
      <c r="P1047" s="272"/>
      <c r="Q1047" s="272"/>
      <c r="R1047" s="297"/>
      <c r="S1047" s="297"/>
      <c r="T1047" s="283"/>
      <c r="U1047" s="283"/>
      <c r="V1047" s="258"/>
      <c r="W1047" s="281"/>
      <c r="X1047" s="281"/>
      <c r="Y1047" s="281"/>
      <c r="Z1047" s="281"/>
      <c r="AA1047" s="281"/>
      <c r="AB1047" s="281"/>
      <c r="AC1047" s="273"/>
      <c r="AD1047" s="296"/>
      <c r="AE1047" s="296"/>
      <c r="AF1047" s="272"/>
      <c r="AG1047" s="273"/>
      <c r="AH1047" s="273"/>
      <c r="AI1047" s="273"/>
      <c r="AJ1047" s="272"/>
    </row>
    <row r="1048" spans="2:36" s="87" customFormat="1" ht="132" customHeight="1" x14ac:dyDescent="0.3">
      <c r="B1048" s="272" t="s">
        <v>1227</v>
      </c>
      <c r="C1048" s="272" t="s">
        <v>459</v>
      </c>
      <c r="D1048" s="272" t="s">
        <v>158</v>
      </c>
      <c r="E1048" s="269" t="s">
        <v>68</v>
      </c>
      <c r="F1048" s="269" t="s">
        <v>186</v>
      </c>
      <c r="G1048" s="269" t="s">
        <v>202</v>
      </c>
      <c r="H1048" s="272" t="s">
        <v>71</v>
      </c>
      <c r="I1048" s="272" t="s">
        <v>80</v>
      </c>
      <c r="J1048" s="11" t="s">
        <v>263</v>
      </c>
      <c r="K1048" s="7" t="s">
        <v>159</v>
      </c>
      <c r="L1048" s="7" t="s">
        <v>116</v>
      </c>
      <c r="M1048" s="7">
        <v>40</v>
      </c>
      <c r="N1048" s="273" t="s">
        <v>160</v>
      </c>
      <c r="O1048" s="272" t="s">
        <v>875</v>
      </c>
      <c r="P1048" s="272" t="s">
        <v>76</v>
      </c>
      <c r="Q1048" s="272" t="s">
        <v>77</v>
      </c>
      <c r="R1048" s="297" t="s">
        <v>78</v>
      </c>
      <c r="S1048" s="297" t="s">
        <v>161</v>
      </c>
      <c r="T1048" s="283">
        <f>V1048+Y1048</f>
        <v>56205.96</v>
      </c>
      <c r="U1048" s="283">
        <f>T1048</f>
        <v>56205.96</v>
      </c>
      <c r="V1048" s="256">
        <v>47775.07</v>
      </c>
      <c r="W1048" s="281" t="s">
        <v>80</v>
      </c>
      <c r="X1048" s="281" t="s">
        <v>80</v>
      </c>
      <c r="Y1048" s="281">
        <v>8430.89</v>
      </c>
      <c r="Z1048" s="281" t="s">
        <v>135</v>
      </c>
      <c r="AA1048" s="281" t="s">
        <v>80</v>
      </c>
      <c r="AB1048" s="281">
        <v>4887.47</v>
      </c>
      <c r="AC1048" s="273" t="s">
        <v>204</v>
      </c>
      <c r="AD1048" s="296" t="s">
        <v>80</v>
      </c>
      <c r="AE1048" s="296">
        <f>V1048+Y1048</f>
        <v>56205.96</v>
      </c>
      <c r="AF1048" s="273" t="s">
        <v>80</v>
      </c>
      <c r="AG1048" s="273" t="s">
        <v>34</v>
      </c>
      <c r="AH1048" s="273" t="s">
        <v>221</v>
      </c>
      <c r="AI1048" s="273" t="s">
        <v>231</v>
      </c>
      <c r="AJ1048" s="273"/>
    </row>
    <row r="1049" spans="2:36" s="87" customFormat="1" ht="86.1" customHeight="1" x14ac:dyDescent="0.3">
      <c r="B1049" s="272"/>
      <c r="C1049" s="272"/>
      <c r="D1049" s="272"/>
      <c r="E1049" s="269"/>
      <c r="F1049" s="269"/>
      <c r="G1049" s="269"/>
      <c r="H1049" s="272"/>
      <c r="I1049" s="272"/>
      <c r="J1049" s="11" t="s">
        <v>163</v>
      </c>
      <c r="K1049" s="7" t="s">
        <v>164</v>
      </c>
      <c r="L1049" s="7" t="s">
        <v>106</v>
      </c>
      <c r="M1049" s="7">
        <v>1</v>
      </c>
      <c r="N1049" s="273"/>
      <c r="O1049" s="272"/>
      <c r="P1049" s="272"/>
      <c r="Q1049" s="272"/>
      <c r="R1049" s="297"/>
      <c r="S1049" s="297"/>
      <c r="T1049" s="283"/>
      <c r="U1049" s="283"/>
      <c r="V1049" s="257"/>
      <c r="W1049" s="281"/>
      <c r="X1049" s="281"/>
      <c r="Y1049" s="281"/>
      <c r="Z1049" s="281"/>
      <c r="AA1049" s="281"/>
      <c r="AB1049" s="281"/>
      <c r="AC1049" s="273"/>
      <c r="AD1049" s="296"/>
      <c r="AE1049" s="296"/>
      <c r="AF1049" s="272"/>
      <c r="AG1049" s="273"/>
      <c r="AH1049" s="273"/>
      <c r="AI1049" s="273"/>
      <c r="AJ1049" s="272"/>
    </row>
    <row r="1050" spans="2:36" s="87" customFormat="1" ht="59.1" customHeight="1" x14ac:dyDescent="0.3">
      <c r="B1050" s="272"/>
      <c r="C1050" s="272"/>
      <c r="D1050" s="272"/>
      <c r="E1050" s="269"/>
      <c r="F1050" s="269"/>
      <c r="G1050" s="269"/>
      <c r="H1050" s="272"/>
      <c r="I1050" s="272"/>
      <c r="J1050" s="11" t="s">
        <v>179</v>
      </c>
      <c r="K1050" s="7" t="s">
        <v>180</v>
      </c>
      <c r="L1050" s="7" t="s">
        <v>106</v>
      </c>
      <c r="M1050" s="71">
        <v>26</v>
      </c>
      <c r="N1050" s="273"/>
      <c r="O1050" s="272"/>
      <c r="P1050" s="272"/>
      <c r="Q1050" s="272"/>
      <c r="R1050" s="297"/>
      <c r="S1050" s="297"/>
      <c r="T1050" s="283"/>
      <c r="U1050" s="283"/>
      <c r="V1050" s="258"/>
      <c r="W1050" s="281"/>
      <c r="X1050" s="281"/>
      <c r="Y1050" s="281"/>
      <c r="Z1050" s="281"/>
      <c r="AA1050" s="281"/>
      <c r="AB1050" s="281"/>
      <c r="AC1050" s="273"/>
      <c r="AD1050" s="296"/>
      <c r="AE1050" s="296"/>
      <c r="AF1050" s="272"/>
      <c r="AG1050" s="273"/>
      <c r="AH1050" s="273"/>
      <c r="AI1050" s="273"/>
      <c r="AJ1050" s="272"/>
    </row>
    <row r="1051" spans="2:36" s="98" customFormat="1" ht="52.2" customHeight="1" x14ac:dyDescent="0.3">
      <c r="B1051" s="272" t="s">
        <v>330</v>
      </c>
      <c r="C1051" s="272" t="s">
        <v>329</v>
      </c>
      <c r="D1051" s="272" t="s">
        <v>67</v>
      </c>
      <c r="E1051" s="269" t="s">
        <v>68</v>
      </c>
      <c r="F1051" s="269" t="s">
        <v>184</v>
      </c>
      <c r="G1051" s="269" t="s">
        <v>70</v>
      </c>
      <c r="H1051" s="272" t="s">
        <v>71</v>
      </c>
      <c r="I1051" s="272" t="s">
        <v>80</v>
      </c>
      <c r="J1051" s="11" t="s">
        <v>165</v>
      </c>
      <c r="K1051" s="7" t="s">
        <v>166</v>
      </c>
      <c r="L1051" s="7" t="s">
        <v>167</v>
      </c>
      <c r="M1051" s="7">
        <v>4</v>
      </c>
      <c r="N1051" s="273" t="s">
        <v>160</v>
      </c>
      <c r="O1051" s="272" t="s">
        <v>432</v>
      </c>
      <c r="P1051" s="272" t="s">
        <v>76</v>
      </c>
      <c r="Q1051" s="272" t="s">
        <v>77</v>
      </c>
      <c r="R1051" s="297" t="s">
        <v>78</v>
      </c>
      <c r="S1051" s="297" t="s">
        <v>161</v>
      </c>
      <c r="T1051" s="283">
        <f>V1051+Y1051</f>
        <v>299600</v>
      </c>
      <c r="U1051" s="283" t="s">
        <v>80</v>
      </c>
      <c r="V1051" s="281">
        <v>254660</v>
      </c>
      <c r="W1051" s="281" t="s">
        <v>80</v>
      </c>
      <c r="X1051" s="281" t="s">
        <v>80</v>
      </c>
      <c r="Y1051" s="281">
        <v>44940</v>
      </c>
      <c r="Z1051" s="281" t="s">
        <v>80</v>
      </c>
      <c r="AA1051" s="281" t="s">
        <v>80</v>
      </c>
      <c r="AB1051" s="281">
        <v>33288.89</v>
      </c>
      <c r="AC1051" s="273" t="s">
        <v>81</v>
      </c>
      <c r="AD1051" s="296" t="s">
        <v>80</v>
      </c>
      <c r="AE1051" s="296">
        <f>V1051+Y1051</f>
        <v>299600</v>
      </c>
      <c r="AF1051" s="273" t="s">
        <v>80</v>
      </c>
      <c r="AG1051" s="273" t="s">
        <v>34</v>
      </c>
      <c r="AH1051" s="273" t="s">
        <v>205</v>
      </c>
      <c r="AI1051" s="273" t="s">
        <v>212</v>
      </c>
      <c r="AJ1051" s="273"/>
    </row>
    <row r="1052" spans="2:36" s="98" customFormat="1" ht="55.2" x14ac:dyDescent="0.3">
      <c r="B1052" s="272"/>
      <c r="C1052" s="272"/>
      <c r="D1052" s="272"/>
      <c r="E1052" s="269"/>
      <c r="F1052" s="269"/>
      <c r="G1052" s="269"/>
      <c r="H1052" s="272"/>
      <c r="I1052" s="272"/>
      <c r="J1052" s="11" t="s">
        <v>168</v>
      </c>
      <c r="K1052" s="7" t="s">
        <v>169</v>
      </c>
      <c r="L1052" s="7" t="s">
        <v>106</v>
      </c>
      <c r="M1052" s="7">
        <v>2</v>
      </c>
      <c r="N1052" s="273"/>
      <c r="O1052" s="272"/>
      <c r="P1052" s="272"/>
      <c r="Q1052" s="272"/>
      <c r="R1052" s="297"/>
      <c r="S1052" s="297"/>
      <c r="T1052" s="283"/>
      <c r="U1052" s="283"/>
      <c r="V1052" s="281"/>
      <c r="W1052" s="281"/>
      <c r="X1052" s="281"/>
      <c r="Y1052" s="281"/>
      <c r="Z1052" s="281"/>
      <c r="AA1052" s="281"/>
      <c r="AB1052" s="281"/>
      <c r="AC1052" s="273"/>
      <c r="AD1052" s="296"/>
      <c r="AE1052" s="296"/>
      <c r="AF1052" s="272"/>
      <c r="AG1052" s="273"/>
      <c r="AH1052" s="273"/>
      <c r="AI1052" s="273"/>
      <c r="AJ1052" s="272"/>
    </row>
    <row r="1053" spans="2:36" s="98" customFormat="1" ht="41.4" x14ac:dyDescent="0.3">
      <c r="B1053" s="272"/>
      <c r="C1053" s="272"/>
      <c r="D1053" s="272"/>
      <c r="E1053" s="269"/>
      <c r="F1053" s="269"/>
      <c r="G1053" s="269"/>
      <c r="H1053" s="272"/>
      <c r="I1053" s="272"/>
      <c r="J1053" s="11" t="s">
        <v>264</v>
      </c>
      <c r="K1053" s="7" t="s">
        <v>170</v>
      </c>
      <c r="L1053" s="7" t="s">
        <v>171</v>
      </c>
      <c r="M1053" s="7">
        <v>2</v>
      </c>
      <c r="N1053" s="273"/>
      <c r="O1053" s="272"/>
      <c r="P1053" s="272"/>
      <c r="Q1053" s="272"/>
      <c r="R1053" s="297"/>
      <c r="S1053" s="297"/>
      <c r="T1053" s="283"/>
      <c r="U1053" s="283"/>
      <c r="V1053" s="281"/>
      <c r="W1053" s="281"/>
      <c r="X1053" s="281"/>
      <c r="Y1053" s="281"/>
      <c r="Z1053" s="281"/>
      <c r="AA1053" s="281"/>
      <c r="AB1053" s="281"/>
      <c r="AC1053" s="273"/>
      <c r="AD1053" s="296"/>
      <c r="AE1053" s="296"/>
      <c r="AF1053" s="272"/>
      <c r="AG1053" s="273"/>
      <c r="AH1053" s="273"/>
      <c r="AI1053" s="273"/>
      <c r="AJ1053" s="272"/>
    </row>
    <row r="1054" spans="2:36" s="98" customFormat="1" ht="27.6" x14ac:dyDescent="0.3">
      <c r="B1054" s="272"/>
      <c r="C1054" s="272"/>
      <c r="D1054" s="272"/>
      <c r="E1054" s="269"/>
      <c r="F1054" s="269"/>
      <c r="G1054" s="269"/>
      <c r="H1054" s="272"/>
      <c r="I1054" s="272"/>
      <c r="J1054" s="11" t="s">
        <v>172</v>
      </c>
      <c r="K1054" s="7" t="s">
        <v>173</v>
      </c>
      <c r="L1054" s="7" t="s">
        <v>171</v>
      </c>
      <c r="M1054" s="71">
        <v>2</v>
      </c>
      <c r="N1054" s="273"/>
      <c r="O1054" s="272"/>
      <c r="P1054" s="272"/>
      <c r="Q1054" s="272"/>
      <c r="R1054" s="297"/>
      <c r="S1054" s="297"/>
      <c r="T1054" s="283"/>
      <c r="U1054" s="283"/>
      <c r="V1054" s="281"/>
      <c r="W1054" s="281"/>
      <c r="X1054" s="281"/>
      <c r="Y1054" s="281"/>
      <c r="Z1054" s="281"/>
      <c r="AA1054" s="281"/>
      <c r="AB1054" s="281"/>
      <c r="AC1054" s="273"/>
      <c r="AD1054" s="296"/>
      <c r="AE1054" s="296"/>
      <c r="AF1054" s="272"/>
      <c r="AG1054" s="273"/>
      <c r="AH1054" s="273"/>
      <c r="AI1054" s="273"/>
      <c r="AJ1054" s="272"/>
    </row>
    <row r="1055" spans="2:36" s="87" customFormat="1" ht="132" customHeight="1" x14ac:dyDescent="0.3">
      <c r="B1055" s="223" t="s">
        <v>1146</v>
      </c>
      <c r="C1055" s="284" t="s">
        <v>331</v>
      </c>
      <c r="D1055" s="284" t="s">
        <v>158</v>
      </c>
      <c r="E1055" s="385" t="s">
        <v>68</v>
      </c>
      <c r="F1055" s="388" t="s">
        <v>186</v>
      </c>
      <c r="G1055" s="385" t="s">
        <v>202</v>
      </c>
      <c r="H1055" s="441" t="s">
        <v>71</v>
      </c>
      <c r="I1055" s="441" t="s">
        <v>80</v>
      </c>
      <c r="J1055" s="20" t="s">
        <v>263</v>
      </c>
      <c r="K1055" s="27" t="s">
        <v>159</v>
      </c>
      <c r="L1055" s="27" t="s">
        <v>116</v>
      </c>
      <c r="M1055" s="27">
        <v>40</v>
      </c>
      <c r="N1055" s="398" t="s">
        <v>160</v>
      </c>
      <c r="O1055" s="284" t="s">
        <v>423</v>
      </c>
      <c r="P1055" s="284" t="s">
        <v>76</v>
      </c>
      <c r="Q1055" s="284" t="s">
        <v>77</v>
      </c>
      <c r="R1055" s="287" t="s">
        <v>78</v>
      </c>
      <c r="S1055" s="287" t="s">
        <v>161</v>
      </c>
      <c r="T1055" s="402">
        <f>V1055+Y1055</f>
        <v>147964.20000000001</v>
      </c>
      <c r="U1055" s="402">
        <f>T1055/M1056</f>
        <v>147964.20000000001</v>
      </c>
      <c r="V1055" s="379">
        <v>125769.57</v>
      </c>
      <c r="W1055" s="379" t="s">
        <v>80</v>
      </c>
      <c r="X1055" s="379" t="s">
        <v>80</v>
      </c>
      <c r="Y1055" s="379">
        <v>22194.63</v>
      </c>
      <c r="Z1055" s="379" t="s">
        <v>135</v>
      </c>
      <c r="AA1055" s="379" t="s">
        <v>80</v>
      </c>
      <c r="AB1055" s="379">
        <v>16440.47</v>
      </c>
      <c r="AC1055" s="338" t="s">
        <v>204</v>
      </c>
      <c r="AD1055" s="370" t="s">
        <v>80</v>
      </c>
      <c r="AE1055" s="370">
        <f>V1055+Y1055</f>
        <v>147964.20000000001</v>
      </c>
      <c r="AF1055" s="338" t="s">
        <v>80</v>
      </c>
      <c r="AG1055" s="338" t="s">
        <v>34</v>
      </c>
      <c r="AH1055" s="398" t="s">
        <v>205</v>
      </c>
      <c r="AI1055" s="338" t="s">
        <v>212</v>
      </c>
      <c r="AJ1055" s="338"/>
    </row>
    <row r="1056" spans="2:36" s="87" customFormat="1" ht="86.1" customHeight="1" x14ac:dyDescent="0.3">
      <c r="B1056" s="224"/>
      <c r="C1056" s="285"/>
      <c r="D1056" s="285"/>
      <c r="E1056" s="386"/>
      <c r="F1056" s="386"/>
      <c r="G1056" s="386"/>
      <c r="H1056" s="285"/>
      <c r="I1056" s="285"/>
      <c r="J1056" s="20" t="s">
        <v>163</v>
      </c>
      <c r="K1056" s="27" t="s">
        <v>164</v>
      </c>
      <c r="L1056" s="27" t="s">
        <v>106</v>
      </c>
      <c r="M1056" s="27">
        <v>1</v>
      </c>
      <c r="N1056" s="339"/>
      <c r="O1056" s="285"/>
      <c r="P1056" s="285"/>
      <c r="Q1056" s="285"/>
      <c r="R1056" s="288"/>
      <c r="S1056" s="288"/>
      <c r="T1056" s="403"/>
      <c r="U1056" s="403"/>
      <c r="V1056" s="381"/>
      <c r="W1056" s="381"/>
      <c r="X1056" s="381"/>
      <c r="Y1056" s="381"/>
      <c r="Z1056" s="381"/>
      <c r="AA1056" s="381"/>
      <c r="AB1056" s="381"/>
      <c r="AC1056" s="339"/>
      <c r="AD1056" s="377"/>
      <c r="AE1056" s="377"/>
      <c r="AF1056" s="285"/>
      <c r="AG1056" s="339"/>
      <c r="AH1056" s="339"/>
      <c r="AI1056" s="339"/>
      <c r="AJ1056" s="285"/>
    </row>
    <row r="1057" spans="2:36" s="87" customFormat="1" ht="59.1" customHeight="1" x14ac:dyDescent="0.3">
      <c r="B1057" s="225"/>
      <c r="C1057" s="286"/>
      <c r="D1057" s="286"/>
      <c r="E1057" s="387"/>
      <c r="F1057" s="387"/>
      <c r="G1057" s="387"/>
      <c r="H1057" s="286"/>
      <c r="I1057" s="286"/>
      <c r="J1057" s="20" t="s">
        <v>179</v>
      </c>
      <c r="K1057" s="27" t="s">
        <v>180</v>
      </c>
      <c r="L1057" s="27" t="s">
        <v>106</v>
      </c>
      <c r="M1057" s="69">
        <v>70</v>
      </c>
      <c r="N1057" s="340"/>
      <c r="O1057" s="286"/>
      <c r="P1057" s="286"/>
      <c r="Q1057" s="286"/>
      <c r="R1057" s="289"/>
      <c r="S1057" s="289"/>
      <c r="T1057" s="360"/>
      <c r="U1057" s="360"/>
      <c r="V1057" s="382"/>
      <c r="W1057" s="382"/>
      <c r="X1057" s="382"/>
      <c r="Y1057" s="382"/>
      <c r="Z1057" s="382"/>
      <c r="AA1057" s="382"/>
      <c r="AB1057" s="382"/>
      <c r="AC1057" s="340"/>
      <c r="AD1057" s="378"/>
      <c r="AE1057" s="378"/>
      <c r="AF1057" s="286"/>
      <c r="AG1057" s="340"/>
      <c r="AH1057" s="340"/>
      <c r="AI1057" s="340"/>
      <c r="AJ1057" s="286"/>
    </row>
    <row r="1058" spans="2:36" s="87" customFormat="1" ht="132" customHeight="1" x14ac:dyDescent="0.3">
      <c r="B1058" s="272" t="s">
        <v>332</v>
      </c>
      <c r="C1058" s="272" t="s">
        <v>333</v>
      </c>
      <c r="D1058" s="272" t="s">
        <v>158</v>
      </c>
      <c r="E1058" s="269" t="s">
        <v>68</v>
      </c>
      <c r="F1058" s="269" t="s">
        <v>186</v>
      </c>
      <c r="G1058" s="269" t="s">
        <v>202</v>
      </c>
      <c r="H1058" s="272" t="s">
        <v>71</v>
      </c>
      <c r="I1058" s="272" t="s">
        <v>80</v>
      </c>
      <c r="J1058" s="11" t="s">
        <v>263</v>
      </c>
      <c r="K1058" s="7" t="s">
        <v>159</v>
      </c>
      <c r="L1058" s="7" t="s">
        <v>116</v>
      </c>
      <c r="M1058" s="7">
        <v>40</v>
      </c>
      <c r="N1058" s="273" t="s">
        <v>160</v>
      </c>
      <c r="O1058" s="272" t="s">
        <v>416</v>
      </c>
      <c r="P1058" s="272" t="s">
        <v>76</v>
      </c>
      <c r="Q1058" s="272" t="s">
        <v>77</v>
      </c>
      <c r="R1058" s="297" t="s">
        <v>78</v>
      </c>
      <c r="S1058" s="297" t="s">
        <v>161</v>
      </c>
      <c r="T1058" s="283">
        <f>V1058+Y1058</f>
        <v>443892.60000000003</v>
      </c>
      <c r="U1058" s="283" t="s">
        <v>135</v>
      </c>
      <c r="V1058" s="256">
        <v>377308.71</v>
      </c>
      <c r="W1058" s="281" t="s">
        <v>80</v>
      </c>
      <c r="X1058" s="281" t="s">
        <v>80</v>
      </c>
      <c r="Y1058" s="281">
        <v>66583.89</v>
      </c>
      <c r="Z1058" s="281" t="s">
        <v>135</v>
      </c>
      <c r="AA1058" s="281" t="s">
        <v>80</v>
      </c>
      <c r="AB1058" s="281">
        <v>49321.4</v>
      </c>
      <c r="AC1058" s="273" t="s">
        <v>204</v>
      </c>
      <c r="AD1058" s="296" t="s">
        <v>80</v>
      </c>
      <c r="AE1058" s="296">
        <f>V1058+Y1058</f>
        <v>443892.60000000003</v>
      </c>
      <c r="AF1058" s="273" t="s">
        <v>80</v>
      </c>
      <c r="AG1058" s="273" t="s">
        <v>34</v>
      </c>
      <c r="AH1058" s="273" t="s">
        <v>216</v>
      </c>
      <c r="AI1058" s="273" t="s">
        <v>234</v>
      </c>
      <c r="AJ1058" s="273"/>
    </row>
    <row r="1059" spans="2:36" s="87" customFormat="1" ht="86.1" customHeight="1" x14ac:dyDescent="0.3">
      <c r="B1059" s="272"/>
      <c r="C1059" s="272"/>
      <c r="D1059" s="272"/>
      <c r="E1059" s="269"/>
      <c r="F1059" s="269"/>
      <c r="G1059" s="269"/>
      <c r="H1059" s="272"/>
      <c r="I1059" s="272"/>
      <c r="J1059" s="11" t="s">
        <v>163</v>
      </c>
      <c r="K1059" s="7" t="s">
        <v>164</v>
      </c>
      <c r="L1059" s="7" t="s">
        <v>106</v>
      </c>
      <c r="M1059" s="7">
        <v>2</v>
      </c>
      <c r="N1059" s="273"/>
      <c r="O1059" s="272"/>
      <c r="P1059" s="272"/>
      <c r="Q1059" s="272"/>
      <c r="R1059" s="297"/>
      <c r="S1059" s="297"/>
      <c r="T1059" s="283"/>
      <c r="U1059" s="283"/>
      <c r="V1059" s="257"/>
      <c r="W1059" s="281"/>
      <c r="X1059" s="281"/>
      <c r="Y1059" s="281"/>
      <c r="Z1059" s="281"/>
      <c r="AA1059" s="281"/>
      <c r="AB1059" s="281"/>
      <c r="AC1059" s="273"/>
      <c r="AD1059" s="296"/>
      <c r="AE1059" s="296"/>
      <c r="AF1059" s="272"/>
      <c r="AG1059" s="273"/>
      <c r="AH1059" s="273"/>
      <c r="AI1059" s="273"/>
      <c r="AJ1059" s="272"/>
    </row>
    <row r="1060" spans="2:36" s="87" customFormat="1" ht="59.1" customHeight="1" x14ac:dyDescent="0.3">
      <c r="B1060" s="272"/>
      <c r="C1060" s="272"/>
      <c r="D1060" s="272"/>
      <c r="E1060" s="269"/>
      <c r="F1060" s="269"/>
      <c r="G1060" s="269"/>
      <c r="H1060" s="272"/>
      <c r="I1060" s="272"/>
      <c r="J1060" s="11" t="s">
        <v>179</v>
      </c>
      <c r="K1060" s="7" t="s">
        <v>180</v>
      </c>
      <c r="L1060" s="7" t="s">
        <v>106</v>
      </c>
      <c r="M1060" s="71">
        <v>210</v>
      </c>
      <c r="N1060" s="273"/>
      <c r="O1060" s="272"/>
      <c r="P1060" s="272"/>
      <c r="Q1060" s="272"/>
      <c r="R1060" s="297"/>
      <c r="S1060" s="297"/>
      <c r="T1060" s="283"/>
      <c r="U1060" s="283"/>
      <c r="V1060" s="258"/>
      <c r="W1060" s="281"/>
      <c r="X1060" s="281"/>
      <c r="Y1060" s="281"/>
      <c r="Z1060" s="281"/>
      <c r="AA1060" s="281"/>
      <c r="AB1060" s="281"/>
      <c r="AC1060" s="273"/>
      <c r="AD1060" s="296"/>
      <c r="AE1060" s="296"/>
      <c r="AF1060" s="272"/>
      <c r="AG1060" s="273"/>
      <c r="AH1060" s="273"/>
      <c r="AI1060" s="273"/>
      <c r="AJ1060" s="272"/>
    </row>
    <row r="1061" spans="2:36" s="87" customFormat="1" ht="132" customHeight="1" x14ac:dyDescent="0.3">
      <c r="B1061" s="272" t="s">
        <v>335</v>
      </c>
      <c r="C1061" s="272" t="s">
        <v>336</v>
      </c>
      <c r="D1061" s="272" t="s">
        <v>158</v>
      </c>
      <c r="E1061" s="269" t="s">
        <v>68</v>
      </c>
      <c r="F1061" s="269" t="s">
        <v>186</v>
      </c>
      <c r="G1061" s="269" t="s">
        <v>202</v>
      </c>
      <c r="H1061" s="272" t="s">
        <v>71</v>
      </c>
      <c r="I1061" s="272" t="s">
        <v>80</v>
      </c>
      <c r="J1061" s="11" t="s">
        <v>263</v>
      </c>
      <c r="K1061" s="7" t="s">
        <v>159</v>
      </c>
      <c r="L1061" s="7" t="s">
        <v>116</v>
      </c>
      <c r="M1061" s="7">
        <v>40</v>
      </c>
      <c r="N1061" s="273" t="s">
        <v>160</v>
      </c>
      <c r="O1061" s="272" t="s">
        <v>1024</v>
      </c>
      <c r="P1061" s="272" t="s">
        <v>76</v>
      </c>
      <c r="Q1061" s="272" t="s">
        <v>77</v>
      </c>
      <c r="R1061" s="297" t="s">
        <v>78</v>
      </c>
      <c r="S1061" s="297" t="s">
        <v>161</v>
      </c>
      <c r="T1061" s="283">
        <f>V1061+Y1061</f>
        <v>256479</v>
      </c>
      <c r="U1061" s="283" t="s">
        <v>135</v>
      </c>
      <c r="V1061" s="256">
        <v>218007.15</v>
      </c>
      <c r="W1061" s="281" t="s">
        <v>80</v>
      </c>
      <c r="X1061" s="281" t="s">
        <v>80</v>
      </c>
      <c r="Y1061" s="281">
        <v>38471.85</v>
      </c>
      <c r="Z1061" s="281" t="s">
        <v>135</v>
      </c>
      <c r="AA1061" s="281" t="s">
        <v>80</v>
      </c>
      <c r="AB1061" s="281">
        <v>28497.67</v>
      </c>
      <c r="AC1061" s="273" t="s">
        <v>204</v>
      </c>
      <c r="AD1061" s="296" t="s">
        <v>80</v>
      </c>
      <c r="AE1061" s="296">
        <f>V1061+Y1061</f>
        <v>256479</v>
      </c>
      <c r="AF1061" s="273" t="s">
        <v>80</v>
      </c>
      <c r="AG1061" s="273" t="s">
        <v>34</v>
      </c>
      <c r="AH1061" s="273" t="s">
        <v>309</v>
      </c>
      <c r="AI1061" s="273" t="s">
        <v>221</v>
      </c>
      <c r="AJ1061" s="273"/>
    </row>
    <row r="1062" spans="2:36" s="87" customFormat="1" ht="86.1" customHeight="1" x14ac:dyDescent="0.3">
      <c r="B1062" s="272"/>
      <c r="C1062" s="272"/>
      <c r="D1062" s="272"/>
      <c r="E1062" s="269"/>
      <c r="F1062" s="269"/>
      <c r="G1062" s="269"/>
      <c r="H1062" s="272"/>
      <c r="I1062" s="272"/>
      <c r="J1062" s="11" t="s">
        <v>163</v>
      </c>
      <c r="K1062" s="7" t="s">
        <v>164</v>
      </c>
      <c r="L1062" s="7" t="s">
        <v>106</v>
      </c>
      <c r="M1062" s="7">
        <v>1</v>
      </c>
      <c r="N1062" s="273"/>
      <c r="O1062" s="272"/>
      <c r="P1062" s="272"/>
      <c r="Q1062" s="272"/>
      <c r="R1062" s="297"/>
      <c r="S1062" s="297"/>
      <c r="T1062" s="283"/>
      <c r="U1062" s="283"/>
      <c r="V1062" s="257"/>
      <c r="W1062" s="281"/>
      <c r="X1062" s="281"/>
      <c r="Y1062" s="281"/>
      <c r="Z1062" s="281"/>
      <c r="AA1062" s="281"/>
      <c r="AB1062" s="281"/>
      <c r="AC1062" s="273"/>
      <c r="AD1062" s="296"/>
      <c r="AE1062" s="296"/>
      <c r="AF1062" s="272"/>
      <c r="AG1062" s="273"/>
      <c r="AH1062" s="273"/>
      <c r="AI1062" s="273"/>
      <c r="AJ1062" s="272"/>
    </row>
    <row r="1063" spans="2:36" s="87" customFormat="1" ht="59.1" customHeight="1" x14ac:dyDescent="0.3">
      <c r="B1063" s="272"/>
      <c r="C1063" s="272"/>
      <c r="D1063" s="272"/>
      <c r="E1063" s="269"/>
      <c r="F1063" s="269"/>
      <c r="G1063" s="269"/>
      <c r="H1063" s="272"/>
      <c r="I1063" s="272"/>
      <c r="J1063" s="11" t="s">
        <v>179</v>
      </c>
      <c r="K1063" s="7" t="s">
        <v>180</v>
      </c>
      <c r="L1063" s="7" t="s">
        <v>106</v>
      </c>
      <c r="M1063" s="71">
        <v>144</v>
      </c>
      <c r="N1063" s="273"/>
      <c r="O1063" s="272"/>
      <c r="P1063" s="272"/>
      <c r="Q1063" s="272"/>
      <c r="R1063" s="297"/>
      <c r="S1063" s="297"/>
      <c r="T1063" s="283"/>
      <c r="U1063" s="283"/>
      <c r="V1063" s="258"/>
      <c r="W1063" s="281"/>
      <c r="X1063" s="281"/>
      <c r="Y1063" s="281"/>
      <c r="Z1063" s="281"/>
      <c r="AA1063" s="281"/>
      <c r="AB1063" s="281"/>
      <c r="AC1063" s="273"/>
      <c r="AD1063" s="296"/>
      <c r="AE1063" s="296"/>
      <c r="AF1063" s="272"/>
      <c r="AG1063" s="273"/>
      <c r="AH1063" s="273"/>
      <c r="AI1063" s="273"/>
      <c r="AJ1063" s="272"/>
    </row>
    <row r="1064" spans="2:36" s="87" customFormat="1" ht="132" customHeight="1" x14ac:dyDescent="0.3">
      <c r="B1064" s="300" t="s">
        <v>1147</v>
      </c>
      <c r="C1064" s="300" t="s">
        <v>337</v>
      </c>
      <c r="D1064" s="300" t="s">
        <v>158</v>
      </c>
      <c r="E1064" s="317" t="s">
        <v>68</v>
      </c>
      <c r="F1064" s="317" t="s">
        <v>186</v>
      </c>
      <c r="G1064" s="317" t="s">
        <v>202</v>
      </c>
      <c r="H1064" s="300" t="s">
        <v>71</v>
      </c>
      <c r="I1064" s="300" t="s">
        <v>80</v>
      </c>
      <c r="J1064" s="20" t="s">
        <v>263</v>
      </c>
      <c r="K1064" s="27" t="s">
        <v>159</v>
      </c>
      <c r="L1064" s="27" t="s">
        <v>116</v>
      </c>
      <c r="M1064" s="27">
        <v>40</v>
      </c>
      <c r="N1064" s="282" t="s">
        <v>160</v>
      </c>
      <c r="O1064" s="300" t="s">
        <v>423</v>
      </c>
      <c r="P1064" s="300" t="s">
        <v>76</v>
      </c>
      <c r="Q1064" s="300" t="s">
        <v>77</v>
      </c>
      <c r="R1064" s="337" t="s">
        <v>78</v>
      </c>
      <c r="S1064" s="337" t="s">
        <v>161</v>
      </c>
      <c r="T1064" s="361">
        <f>V1064+Y1064</f>
        <v>147964.20000000001</v>
      </c>
      <c r="U1064" s="361">
        <f>T1064</f>
        <v>147964.20000000001</v>
      </c>
      <c r="V1064" s="379">
        <v>125769.57</v>
      </c>
      <c r="W1064" s="365" t="s">
        <v>80</v>
      </c>
      <c r="X1064" s="365" t="s">
        <v>80</v>
      </c>
      <c r="Y1064" s="365">
        <v>22194.63</v>
      </c>
      <c r="Z1064" s="365" t="s">
        <v>135</v>
      </c>
      <c r="AA1064" s="365" t="s">
        <v>80</v>
      </c>
      <c r="AB1064" s="365">
        <v>16440.47</v>
      </c>
      <c r="AC1064" s="282" t="s">
        <v>204</v>
      </c>
      <c r="AD1064" s="319" t="s">
        <v>80</v>
      </c>
      <c r="AE1064" s="319">
        <f>V1064+Y1064</f>
        <v>147964.20000000001</v>
      </c>
      <c r="AF1064" s="282" t="s">
        <v>80</v>
      </c>
      <c r="AG1064" s="282" t="s">
        <v>34</v>
      </c>
      <c r="AH1064" s="282" t="s">
        <v>309</v>
      </c>
      <c r="AI1064" s="282" t="s">
        <v>221</v>
      </c>
      <c r="AJ1064" s="282"/>
    </row>
    <row r="1065" spans="2:36" s="87" customFormat="1" ht="86.1" customHeight="1" x14ac:dyDescent="0.3">
      <c r="B1065" s="300"/>
      <c r="C1065" s="300"/>
      <c r="D1065" s="300"/>
      <c r="E1065" s="317"/>
      <c r="F1065" s="317"/>
      <c r="G1065" s="317"/>
      <c r="H1065" s="300"/>
      <c r="I1065" s="300"/>
      <c r="J1065" s="20" t="s">
        <v>163</v>
      </c>
      <c r="K1065" s="27" t="s">
        <v>164</v>
      </c>
      <c r="L1065" s="27" t="s">
        <v>106</v>
      </c>
      <c r="M1065" s="27">
        <v>0</v>
      </c>
      <c r="N1065" s="282"/>
      <c r="O1065" s="300"/>
      <c r="P1065" s="300"/>
      <c r="Q1065" s="300"/>
      <c r="R1065" s="337"/>
      <c r="S1065" s="337"/>
      <c r="T1065" s="361"/>
      <c r="U1065" s="361"/>
      <c r="V1065" s="381"/>
      <c r="W1065" s="365"/>
      <c r="X1065" s="365"/>
      <c r="Y1065" s="365"/>
      <c r="Z1065" s="365"/>
      <c r="AA1065" s="365"/>
      <c r="AB1065" s="365"/>
      <c r="AC1065" s="282"/>
      <c r="AD1065" s="319"/>
      <c r="AE1065" s="319"/>
      <c r="AF1065" s="300"/>
      <c r="AG1065" s="282"/>
      <c r="AH1065" s="282"/>
      <c r="AI1065" s="282"/>
      <c r="AJ1065" s="300"/>
    </row>
    <row r="1066" spans="2:36" s="87" customFormat="1" ht="59.1" customHeight="1" x14ac:dyDescent="0.3">
      <c r="B1066" s="300"/>
      <c r="C1066" s="300"/>
      <c r="D1066" s="300"/>
      <c r="E1066" s="317"/>
      <c r="F1066" s="317"/>
      <c r="G1066" s="317"/>
      <c r="H1066" s="300"/>
      <c r="I1066" s="300"/>
      <c r="J1066" s="20" t="s">
        <v>179</v>
      </c>
      <c r="K1066" s="27" t="s">
        <v>180</v>
      </c>
      <c r="L1066" s="27" t="s">
        <v>106</v>
      </c>
      <c r="M1066" s="69">
        <v>70</v>
      </c>
      <c r="N1066" s="282"/>
      <c r="O1066" s="300"/>
      <c r="P1066" s="300"/>
      <c r="Q1066" s="300"/>
      <c r="R1066" s="337"/>
      <c r="S1066" s="337"/>
      <c r="T1066" s="361"/>
      <c r="U1066" s="361"/>
      <c r="V1066" s="382"/>
      <c r="W1066" s="365"/>
      <c r="X1066" s="365"/>
      <c r="Y1066" s="365"/>
      <c r="Z1066" s="365"/>
      <c r="AA1066" s="365"/>
      <c r="AB1066" s="365"/>
      <c r="AC1066" s="282"/>
      <c r="AD1066" s="319"/>
      <c r="AE1066" s="319"/>
      <c r="AF1066" s="300"/>
      <c r="AG1066" s="282"/>
      <c r="AH1066" s="282"/>
      <c r="AI1066" s="282"/>
      <c r="AJ1066" s="300"/>
    </row>
    <row r="1067" spans="2:36" s="87" customFormat="1" ht="132" customHeight="1" x14ac:dyDescent="0.3">
      <c r="B1067" s="300" t="s">
        <v>1148</v>
      </c>
      <c r="C1067" s="300" t="s">
        <v>338</v>
      </c>
      <c r="D1067" s="300" t="s">
        <v>158</v>
      </c>
      <c r="E1067" s="317" t="s">
        <v>68</v>
      </c>
      <c r="F1067" s="317" t="s">
        <v>186</v>
      </c>
      <c r="G1067" s="317" t="s">
        <v>202</v>
      </c>
      <c r="H1067" s="300" t="s">
        <v>71</v>
      </c>
      <c r="I1067" s="284" t="s">
        <v>80</v>
      </c>
      <c r="J1067" s="64" t="s">
        <v>263</v>
      </c>
      <c r="K1067" s="65" t="s">
        <v>159</v>
      </c>
      <c r="L1067" s="65" t="s">
        <v>116</v>
      </c>
      <c r="M1067" s="65">
        <v>40</v>
      </c>
      <c r="N1067" s="338" t="s">
        <v>160</v>
      </c>
      <c r="O1067" s="284" t="s">
        <v>548</v>
      </c>
      <c r="P1067" s="300" t="s">
        <v>76</v>
      </c>
      <c r="Q1067" s="300" t="s">
        <v>77</v>
      </c>
      <c r="R1067" s="337" t="s">
        <v>78</v>
      </c>
      <c r="S1067" s="287" t="s">
        <v>161</v>
      </c>
      <c r="T1067" s="402">
        <f>V1067+Y1067</f>
        <v>170986</v>
      </c>
      <c r="U1067" s="402" t="s">
        <v>80</v>
      </c>
      <c r="V1067" s="379">
        <v>145338.1</v>
      </c>
      <c r="W1067" s="379" t="s">
        <v>80</v>
      </c>
      <c r="X1067" s="379" t="s">
        <v>80</v>
      </c>
      <c r="Y1067" s="379">
        <v>25647.9</v>
      </c>
      <c r="Z1067" s="379" t="s">
        <v>135</v>
      </c>
      <c r="AA1067" s="379" t="s">
        <v>80</v>
      </c>
      <c r="AB1067" s="379">
        <v>18998.45</v>
      </c>
      <c r="AC1067" s="338" t="s">
        <v>204</v>
      </c>
      <c r="AD1067" s="370" t="s">
        <v>80</v>
      </c>
      <c r="AE1067" s="370">
        <f>V1067+Y1067</f>
        <v>170986</v>
      </c>
      <c r="AF1067" s="338" t="s">
        <v>80</v>
      </c>
      <c r="AG1067" s="338" t="s">
        <v>34</v>
      </c>
      <c r="AH1067" s="338" t="s">
        <v>309</v>
      </c>
      <c r="AI1067" s="338" t="s">
        <v>221</v>
      </c>
      <c r="AJ1067" s="338"/>
    </row>
    <row r="1068" spans="2:36" s="87" customFormat="1" ht="86.1" customHeight="1" x14ac:dyDescent="0.3">
      <c r="B1068" s="300"/>
      <c r="C1068" s="300"/>
      <c r="D1068" s="300"/>
      <c r="E1068" s="317"/>
      <c r="F1068" s="317"/>
      <c r="G1068" s="317"/>
      <c r="H1068" s="300"/>
      <c r="I1068" s="300"/>
      <c r="J1068" s="20" t="s">
        <v>163</v>
      </c>
      <c r="K1068" s="27" t="s">
        <v>164</v>
      </c>
      <c r="L1068" s="27" t="s">
        <v>106</v>
      </c>
      <c r="M1068" s="27">
        <v>1</v>
      </c>
      <c r="N1068" s="282"/>
      <c r="O1068" s="300"/>
      <c r="P1068" s="300"/>
      <c r="Q1068" s="300"/>
      <c r="R1068" s="337"/>
      <c r="S1068" s="337"/>
      <c r="T1068" s="361"/>
      <c r="U1068" s="361"/>
      <c r="V1068" s="365"/>
      <c r="W1068" s="365"/>
      <c r="X1068" s="365"/>
      <c r="Y1068" s="365"/>
      <c r="Z1068" s="365"/>
      <c r="AA1068" s="365"/>
      <c r="AB1068" s="365"/>
      <c r="AC1068" s="282"/>
      <c r="AD1068" s="319"/>
      <c r="AE1068" s="319"/>
      <c r="AF1068" s="300"/>
      <c r="AG1068" s="282"/>
      <c r="AH1068" s="282"/>
      <c r="AI1068" s="282"/>
      <c r="AJ1068" s="300"/>
    </row>
    <row r="1069" spans="2:36" s="87" customFormat="1" ht="59.1" customHeight="1" x14ac:dyDescent="0.3">
      <c r="B1069" s="300"/>
      <c r="C1069" s="300"/>
      <c r="D1069" s="300"/>
      <c r="E1069" s="317"/>
      <c r="F1069" s="317"/>
      <c r="G1069" s="317"/>
      <c r="H1069" s="284"/>
      <c r="I1069" s="300"/>
      <c r="J1069" s="20" t="s">
        <v>179</v>
      </c>
      <c r="K1069" s="27" t="s">
        <v>180</v>
      </c>
      <c r="L1069" s="27" t="s">
        <v>106</v>
      </c>
      <c r="M1069" s="69">
        <v>95</v>
      </c>
      <c r="N1069" s="282"/>
      <c r="O1069" s="300"/>
      <c r="P1069" s="284"/>
      <c r="Q1069" s="284"/>
      <c r="R1069" s="287"/>
      <c r="S1069" s="337"/>
      <c r="T1069" s="361"/>
      <c r="U1069" s="361"/>
      <c r="V1069" s="365"/>
      <c r="W1069" s="365"/>
      <c r="X1069" s="365"/>
      <c r="Y1069" s="365"/>
      <c r="Z1069" s="365"/>
      <c r="AA1069" s="365"/>
      <c r="AB1069" s="365"/>
      <c r="AC1069" s="282"/>
      <c r="AD1069" s="319"/>
      <c r="AE1069" s="319"/>
      <c r="AF1069" s="300"/>
      <c r="AG1069" s="282"/>
      <c r="AH1069" s="282"/>
      <c r="AI1069" s="282"/>
      <c r="AJ1069" s="300"/>
    </row>
    <row r="1070" spans="2:36" s="98" customFormat="1" ht="52.2" customHeight="1" x14ac:dyDescent="0.3">
      <c r="B1070" s="272" t="s">
        <v>1025</v>
      </c>
      <c r="C1070" s="272" t="s">
        <v>329</v>
      </c>
      <c r="D1070" s="272" t="s">
        <v>67</v>
      </c>
      <c r="E1070" s="269" t="s">
        <v>68</v>
      </c>
      <c r="F1070" s="269" t="s">
        <v>184</v>
      </c>
      <c r="G1070" s="269" t="s">
        <v>70</v>
      </c>
      <c r="H1070" s="272" t="s">
        <v>71</v>
      </c>
      <c r="I1070" s="272" t="s">
        <v>80</v>
      </c>
      <c r="J1070" s="11" t="s">
        <v>165</v>
      </c>
      <c r="K1070" s="7" t="s">
        <v>166</v>
      </c>
      <c r="L1070" s="7" t="s">
        <v>167</v>
      </c>
      <c r="M1070" s="7">
        <v>2</v>
      </c>
      <c r="N1070" s="273" t="s">
        <v>160</v>
      </c>
      <c r="O1070" s="272" t="s">
        <v>1026</v>
      </c>
      <c r="P1070" s="272" t="s">
        <v>76</v>
      </c>
      <c r="Q1070" s="272" t="s">
        <v>77</v>
      </c>
      <c r="R1070" s="297" t="s">
        <v>78</v>
      </c>
      <c r="S1070" s="297" t="s">
        <v>161</v>
      </c>
      <c r="T1070" s="283">
        <f>V1070+Y1070</f>
        <v>149800</v>
      </c>
      <c r="U1070" s="283" t="s">
        <v>80</v>
      </c>
      <c r="V1070" s="281">
        <v>127330</v>
      </c>
      <c r="W1070" s="281" t="s">
        <v>80</v>
      </c>
      <c r="X1070" s="281" t="s">
        <v>80</v>
      </c>
      <c r="Y1070" s="281">
        <v>22470</v>
      </c>
      <c r="Z1070" s="281" t="s">
        <v>80</v>
      </c>
      <c r="AA1070" s="281" t="s">
        <v>80</v>
      </c>
      <c r="AB1070" s="281">
        <v>16644.45</v>
      </c>
      <c r="AC1070" s="273" t="s">
        <v>81</v>
      </c>
      <c r="AD1070" s="296" t="s">
        <v>80</v>
      </c>
      <c r="AE1070" s="296">
        <f>V1070+Y1070</f>
        <v>149800</v>
      </c>
      <c r="AF1070" s="273" t="s">
        <v>80</v>
      </c>
      <c r="AG1070" s="273" t="s">
        <v>34</v>
      </c>
      <c r="AH1070" s="273" t="s">
        <v>216</v>
      </c>
      <c r="AI1070" s="273" t="s">
        <v>234</v>
      </c>
      <c r="AJ1070" s="273"/>
    </row>
    <row r="1071" spans="2:36" s="98" customFormat="1" ht="55.2" x14ac:dyDescent="0.3">
      <c r="B1071" s="272"/>
      <c r="C1071" s="272"/>
      <c r="D1071" s="272"/>
      <c r="E1071" s="269"/>
      <c r="F1071" s="269"/>
      <c r="G1071" s="269"/>
      <c r="H1071" s="272"/>
      <c r="I1071" s="272"/>
      <c r="J1071" s="11" t="s">
        <v>168</v>
      </c>
      <c r="K1071" s="7" t="s">
        <v>169</v>
      </c>
      <c r="L1071" s="7" t="s">
        <v>106</v>
      </c>
      <c r="M1071" s="7">
        <v>1</v>
      </c>
      <c r="N1071" s="273"/>
      <c r="O1071" s="272"/>
      <c r="P1071" s="272"/>
      <c r="Q1071" s="272"/>
      <c r="R1071" s="297"/>
      <c r="S1071" s="297"/>
      <c r="T1071" s="283"/>
      <c r="U1071" s="283"/>
      <c r="V1071" s="281"/>
      <c r="W1071" s="281"/>
      <c r="X1071" s="281"/>
      <c r="Y1071" s="281"/>
      <c r="Z1071" s="281"/>
      <c r="AA1071" s="281"/>
      <c r="AB1071" s="281"/>
      <c r="AC1071" s="273"/>
      <c r="AD1071" s="296"/>
      <c r="AE1071" s="296"/>
      <c r="AF1071" s="272"/>
      <c r="AG1071" s="273"/>
      <c r="AH1071" s="273"/>
      <c r="AI1071" s="273"/>
      <c r="AJ1071" s="272"/>
    </row>
    <row r="1072" spans="2:36" s="98" customFormat="1" ht="41.4" x14ac:dyDescent="0.3">
      <c r="B1072" s="272"/>
      <c r="C1072" s="272"/>
      <c r="D1072" s="272"/>
      <c r="E1072" s="269"/>
      <c r="F1072" s="269"/>
      <c r="G1072" s="269"/>
      <c r="H1072" s="272"/>
      <c r="I1072" s="272"/>
      <c r="J1072" s="11" t="s">
        <v>264</v>
      </c>
      <c r="K1072" s="7" t="s">
        <v>170</v>
      </c>
      <c r="L1072" s="7" t="s">
        <v>171</v>
      </c>
      <c r="M1072" s="7">
        <v>1</v>
      </c>
      <c r="N1072" s="273"/>
      <c r="O1072" s="272"/>
      <c r="P1072" s="272"/>
      <c r="Q1072" s="272"/>
      <c r="R1072" s="297"/>
      <c r="S1072" s="297"/>
      <c r="T1072" s="283"/>
      <c r="U1072" s="283"/>
      <c r="V1072" s="281"/>
      <c r="W1072" s="281"/>
      <c r="X1072" s="281"/>
      <c r="Y1072" s="281"/>
      <c r="Z1072" s="281"/>
      <c r="AA1072" s="281"/>
      <c r="AB1072" s="281"/>
      <c r="AC1072" s="273"/>
      <c r="AD1072" s="296"/>
      <c r="AE1072" s="296"/>
      <c r="AF1072" s="272"/>
      <c r="AG1072" s="273"/>
      <c r="AH1072" s="273"/>
      <c r="AI1072" s="273"/>
      <c r="AJ1072" s="272"/>
    </row>
    <row r="1073" spans="2:36" s="98" customFormat="1" ht="60" customHeight="1" x14ac:dyDescent="0.3">
      <c r="B1073" s="272"/>
      <c r="C1073" s="272"/>
      <c r="D1073" s="272"/>
      <c r="E1073" s="269"/>
      <c r="F1073" s="269"/>
      <c r="G1073" s="269"/>
      <c r="H1073" s="272"/>
      <c r="I1073" s="272"/>
      <c r="J1073" s="11" t="s">
        <v>172</v>
      </c>
      <c r="K1073" s="7" t="s">
        <v>173</v>
      </c>
      <c r="L1073" s="7" t="s">
        <v>171</v>
      </c>
      <c r="M1073" s="7">
        <v>1</v>
      </c>
      <c r="N1073" s="273"/>
      <c r="O1073" s="272"/>
      <c r="P1073" s="272"/>
      <c r="Q1073" s="272"/>
      <c r="R1073" s="297"/>
      <c r="S1073" s="297"/>
      <c r="T1073" s="283"/>
      <c r="U1073" s="283"/>
      <c r="V1073" s="281"/>
      <c r="W1073" s="281"/>
      <c r="X1073" s="281"/>
      <c r="Y1073" s="281"/>
      <c r="Z1073" s="281"/>
      <c r="AA1073" s="281"/>
      <c r="AB1073" s="281"/>
      <c r="AC1073" s="273"/>
      <c r="AD1073" s="296"/>
      <c r="AE1073" s="296"/>
      <c r="AF1073" s="272"/>
      <c r="AG1073" s="273"/>
      <c r="AH1073" s="273"/>
      <c r="AI1073" s="273"/>
      <c r="AJ1073" s="272"/>
    </row>
    <row r="1074" spans="2:36" s="87" customFormat="1" ht="107.1" customHeight="1" x14ac:dyDescent="0.3">
      <c r="B1074" s="272" t="s">
        <v>549</v>
      </c>
      <c r="C1074" s="272" t="s">
        <v>558</v>
      </c>
      <c r="D1074" s="272" t="s">
        <v>158</v>
      </c>
      <c r="E1074" s="269" t="s">
        <v>68</v>
      </c>
      <c r="F1074" s="269" t="s">
        <v>186</v>
      </c>
      <c r="G1074" s="269" t="s">
        <v>202</v>
      </c>
      <c r="H1074" s="272" t="s">
        <v>71</v>
      </c>
      <c r="I1074" s="272" t="s">
        <v>80</v>
      </c>
      <c r="J1074" s="11" t="s">
        <v>263</v>
      </c>
      <c r="K1074" s="7" t="s">
        <v>159</v>
      </c>
      <c r="L1074" s="7" t="s">
        <v>116</v>
      </c>
      <c r="M1074" s="7">
        <v>40</v>
      </c>
      <c r="N1074" s="273" t="s">
        <v>160</v>
      </c>
      <c r="O1074" s="272" t="s">
        <v>559</v>
      </c>
      <c r="P1074" s="272" t="s">
        <v>76</v>
      </c>
      <c r="Q1074" s="272" t="s">
        <v>77</v>
      </c>
      <c r="R1074" s="297" t="s">
        <v>78</v>
      </c>
      <c r="S1074" s="297" t="s">
        <v>161</v>
      </c>
      <c r="T1074" s="283">
        <f>V1074+Y1074</f>
        <v>104388</v>
      </c>
      <c r="U1074" s="283" t="s">
        <v>80</v>
      </c>
      <c r="V1074" s="327">
        <v>88729.8</v>
      </c>
      <c r="W1074" s="327" t="s">
        <v>135</v>
      </c>
      <c r="X1074" s="327" t="s">
        <v>135</v>
      </c>
      <c r="Y1074" s="327">
        <v>15658.2</v>
      </c>
      <c r="Z1074" s="327" t="s">
        <v>135</v>
      </c>
      <c r="AA1074" s="327" t="s">
        <v>135</v>
      </c>
      <c r="AB1074" s="327">
        <v>8463.89</v>
      </c>
      <c r="AC1074" s="273" t="s">
        <v>204</v>
      </c>
      <c r="AD1074" s="296" t="s">
        <v>80</v>
      </c>
      <c r="AE1074" s="296">
        <f>V1074+Y1074</f>
        <v>104388</v>
      </c>
      <c r="AF1074" s="272" t="s">
        <v>80</v>
      </c>
      <c r="AG1074" s="273" t="s">
        <v>34</v>
      </c>
      <c r="AH1074" s="273" t="s">
        <v>229</v>
      </c>
      <c r="AI1074" s="273" t="s">
        <v>231</v>
      </c>
      <c r="AJ1074" s="272"/>
    </row>
    <row r="1075" spans="2:36" s="87" customFormat="1" ht="62.7" customHeight="1" x14ac:dyDescent="0.3">
      <c r="B1075" s="272"/>
      <c r="C1075" s="272"/>
      <c r="D1075" s="272"/>
      <c r="E1075" s="269"/>
      <c r="F1075" s="269"/>
      <c r="G1075" s="269"/>
      <c r="H1075" s="272"/>
      <c r="I1075" s="272"/>
      <c r="J1075" s="11" t="s">
        <v>163</v>
      </c>
      <c r="K1075" s="7" t="s">
        <v>164</v>
      </c>
      <c r="L1075" s="7" t="s">
        <v>106</v>
      </c>
      <c r="M1075" s="88">
        <v>1</v>
      </c>
      <c r="N1075" s="273"/>
      <c r="O1075" s="272"/>
      <c r="P1075" s="272"/>
      <c r="Q1075" s="272"/>
      <c r="R1075" s="297"/>
      <c r="S1075" s="297"/>
      <c r="T1075" s="283"/>
      <c r="U1075" s="283"/>
      <c r="V1075" s="327"/>
      <c r="W1075" s="327"/>
      <c r="X1075" s="327"/>
      <c r="Y1075" s="327"/>
      <c r="Z1075" s="327"/>
      <c r="AA1075" s="327"/>
      <c r="AB1075" s="327"/>
      <c r="AC1075" s="273"/>
      <c r="AD1075" s="296"/>
      <c r="AE1075" s="296"/>
      <c r="AF1075" s="272"/>
      <c r="AG1075" s="273"/>
      <c r="AH1075" s="273"/>
      <c r="AI1075" s="273"/>
      <c r="AJ1075" s="272"/>
    </row>
    <row r="1076" spans="2:36" s="87" customFormat="1" ht="59.1" customHeight="1" x14ac:dyDescent="0.3">
      <c r="B1076" s="272"/>
      <c r="C1076" s="272"/>
      <c r="D1076" s="272"/>
      <c r="E1076" s="269"/>
      <c r="F1076" s="269"/>
      <c r="G1076" s="269"/>
      <c r="H1076" s="272"/>
      <c r="I1076" s="272"/>
      <c r="J1076" s="11" t="s">
        <v>179</v>
      </c>
      <c r="K1076" s="7" t="s">
        <v>180</v>
      </c>
      <c r="L1076" s="7" t="s">
        <v>106</v>
      </c>
      <c r="M1076" s="88">
        <v>70</v>
      </c>
      <c r="N1076" s="273"/>
      <c r="O1076" s="272"/>
      <c r="P1076" s="272"/>
      <c r="Q1076" s="272"/>
      <c r="R1076" s="297"/>
      <c r="S1076" s="297"/>
      <c r="T1076" s="283"/>
      <c r="U1076" s="283"/>
      <c r="V1076" s="327"/>
      <c r="W1076" s="327"/>
      <c r="X1076" s="327"/>
      <c r="Y1076" s="327"/>
      <c r="Z1076" s="327"/>
      <c r="AA1076" s="327"/>
      <c r="AB1076" s="327"/>
      <c r="AC1076" s="273"/>
      <c r="AD1076" s="296"/>
      <c r="AE1076" s="296"/>
      <c r="AF1076" s="272"/>
      <c r="AG1076" s="273"/>
      <c r="AH1076" s="273"/>
      <c r="AI1076" s="273"/>
      <c r="AJ1076" s="272"/>
    </row>
    <row r="1077" spans="2:36" s="87" customFormat="1" ht="107.7" customHeight="1" x14ac:dyDescent="0.3">
      <c r="B1077" s="272" t="s">
        <v>550</v>
      </c>
      <c r="C1077" s="272" t="s">
        <v>560</v>
      </c>
      <c r="D1077" s="272" t="s">
        <v>158</v>
      </c>
      <c r="E1077" s="269" t="s">
        <v>68</v>
      </c>
      <c r="F1077" s="269" t="s">
        <v>186</v>
      </c>
      <c r="G1077" s="269" t="s">
        <v>202</v>
      </c>
      <c r="H1077" s="272" t="s">
        <v>71</v>
      </c>
      <c r="I1077" s="272" t="s">
        <v>80</v>
      </c>
      <c r="J1077" s="11" t="s">
        <v>263</v>
      </c>
      <c r="K1077" s="7" t="s">
        <v>159</v>
      </c>
      <c r="L1077" s="7" t="s">
        <v>116</v>
      </c>
      <c r="M1077" s="7">
        <v>40</v>
      </c>
      <c r="N1077" s="273" t="s">
        <v>160</v>
      </c>
      <c r="O1077" s="272" t="s">
        <v>559</v>
      </c>
      <c r="P1077" s="272" t="s">
        <v>76</v>
      </c>
      <c r="Q1077" s="272" t="s">
        <v>77</v>
      </c>
      <c r="R1077" s="297" t="s">
        <v>78</v>
      </c>
      <c r="S1077" s="297" t="s">
        <v>161</v>
      </c>
      <c r="T1077" s="283">
        <f>V1077+Y1077</f>
        <v>155150</v>
      </c>
      <c r="U1077" s="283" t="s">
        <v>80</v>
      </c>
      <c r="V1077" s="415">
        <v>131877.5</v>
      </c>
      <c r="W1077" s="327" t="s">
        <v>135</v>
      </c>
      <c r="X1077" s="327" t="s">
        <v>135</v>
      </c>
      <c r="Y1077" s="327">
        <v>23272.5</v>
      </c>
      <c r="Z1077" s="327" t="s">
        <v>135</v>
      </c>
      <c r="AA1077" s="327" t="s">
        <v>135</v>
      </c>
      <c r="AB1077" s="327">
        <v>12579.73</v>
      </c>
      <c r="AC1077" s="273" t="s">
        <v>204</v>
      </c>
      <c r="AD1077" s="296" t="s">
        <v>80</v>
      </c>
      <c r="AE1077" s="296">
        <f>V1077+Y1077</f>
        <v>155150</v>
      </c>
      <c r="AF1077" s="272" t="s">
        <v>80</v>
      </c>
      <c r="AG1077" s="273" t="s">
        <v>34</v>
      </c>
      <c r="AH1077" s="273" t="s">
        <v>229</v>
      </c>
      <c r="AI1077" s="273" t="s">
        <v>231</v>
      </c>
      <c r="AJ1077" s="272"/>
    </row>
    <row r="1078" spans="2:36" s="87" customFormat="1" ht="64.2" customHeight="1" x14ac:dyDescent="0.3">
      <c r="B1078" s="272"/>
      <c r="C1078" s="272"/>
      <c r="D1078" s="272"/>
      <c r="E1078" s="269"/>
      <c r="F1078" s="269"/>
      <c r="G1078" s="269"/>
      <c r="H1078" s="272"/>
      <c r="I1078" s="272"/>
      <c r="J1078" s="11" t="s">
        <v>163</v>
      </c>
      <c r="K1078" s="7" t="s">
        <v>164</v>
      </c>
      <c r="L1078" s="7" t="s">
        <v>106</v>
      </c>
      <c r="M1078" s="88">
        <v>2</v>
      </c>
      <c r="N1078" s="273"/>
      <c r="O1078" s="272"/>
      <c r="P1078" s="272"/>
      <c r="Q1078" s="272"/>
      <c r="R1078" s="297"/>
      <c r="S1078" s="297"/>
      <c r="T1078" s="283"/>
      <c r="U1078" s="283"/>
      <c r="V1078" s="415"/>
      <c r="W1078" s="327"/>
      <c r="X1078" s="327"/>
      <c r="Y1078" s="327"/>
      <c r="Z1078" s="327"/>
      <c r="AA1078" s="327"/>
      <c r="AB1078" s="327"/>
      <c r="AC1078" s="273"/>
      <c r="AD1078" s="296"/>
      <c r="AE1078" s="296"/>
      <c r="AF1078" s="272"/>
      <c r="AG1078" s="273"/>
      <c r="AH1078" s="273"/>
      <c r="AI1078" s="273"/>
      <c r="AJ1078" s="272"/>
    </row>
    <row r="1079" spans="2:36" s="87" customFormat="1" ht="59.1" customHeight="1" x14ac:dyDescent="0.3">
      <c r="B1079" s="272"/>
      <c r="C1079" s="272"/>
      <c r="D1079" s="272"/>
      <c r="E1079" s="269"/>
      <c r="F1079" s="269"/>
      <c r="G1079" s="269"/>
      <c r="H1079" s="272"/>
      <c r="I1079" s="272"/>
      <c r="J1079" s="11" t="s">
        <v>179</v>
      </c>
      <c r="K1079" s="7" t="s">
        <v>180</v>
      </c>
      <c r="L1079" s="7" t="s">
        <v>106</v>
      </c>
      <c r="M1079" s="88">
        <v>90</v>
      </c>
      <c r="N1079" s="273"/>
      <c r="O1079" s="272"/>
      <c r="P1079" s="272"/>
      <c r="Q1079" s="272"/>
      <c r="R1079" s="297"/>
      <c r="S1079" s="297"/>
      <c r="T1079" s="283"/>
      <c r="U1079" s="283"/>
      <c r="V1079" s="415"/>
      <c r="W1079" s="327"/>
      <c r="X1079" s="327"/>
      <c r="Y1079" s="327"/>
      <c r="Z1079" s="327"/>
      <c r="AA1079" s="327"/>
      <c r="AB1079" s="327"/>
      <c r="AC1079" s="273"/>
      <c r="AD1079" s="296"/>
      <c r="AE1079" s="296"/>
      <c r="AF1079" s="272"/>
      <c r="AG1079" s="273"/>
      <c r="AH1079" s="273"/>
      <c r="AI1079" s="273"/>
      <c r="AJ1079" s="272"/>
    </row>
    <row r="1080" spans="2:36" s="87" customFormat="1" ht="113.7" customHeight="1" x14ac:dyDescent="0.3">
      <c r="B1080" s="272" t="s">
        <v>551</v>
      </c>
      <c r="C1080" s="272" t="s">
        <v>561</v>
      </c>
      <c r="D1080" s="272" t="s">
        <v>158</v>
      </c>
      <c r="E1080" s="269" t="s">
        <v>68</v>
      </c>
      <c r="F1080" s="269" t="s">
        <v>186</v>
      </c>
      <c r="G1080" s="269" t="s">
        <v>202</v>
      </c>
      <c r="H1080" s="272" t="s">
        <v>71</v>
      </c>
      <c r="I1080" s="272" t="s">
        <v>80</v>
      </c>
      <c r="J1080" s="11" t="s">
        <v>263</v>
      </c>
      <c r="K1080" s="7" t="s">
        <v>159</v>
      </c>
      <c r="L1080" s="7" t="s">
        <v>116</v>
      </c>
      <c r="M1080" s="7">
        <v>40</v>
      </c>
      <c r="N1080" s="273" t="s">
        <v>160</v>
      </c>
      <c r="O1080" s="223" t="s">
        <v>559</v>
      </c>
      <c r="P1080" s="272" t="s">
        <v>76</v>
      </c>
      <c r="Q1080" s="272" t="s">
        <v>77</v>
      </c>
      <c r="R1080" s="297" t="s">
        <v>78</v>
      </c>
      <c r="S1080" s="297" t="s">
        <v>161</v>
      </c>
      <c r="T1080" s="283">
        <f>V1080+Y1080</f>
        <v>110852</v>
      </c>
      <c r="U1080" s="283" t="s">
        <v>80</v>
      </c>
      <c r="V1080" s="327">
        <v>94224.2</v>
      </c>
      <c r="W1080" s="327" t="s">
        <v>135</v>
      </c>
      <c r="X1080" s="327" t="s">
        <v>135</v>
      </c>
      <c r="Y1080" s="327">
        <v>16627.8</v>
      </c>
      <c r="Z1080" s="327" t="s">
        <v>135</v>
      </c>
      <c r="AA1080" s="327" t="s">
        <v>135</v>
      </c>
      <c r="AB1080" s="327">
        <v>8988</v>
      </c>
      <c r="AC1080" s="273" t="s">
        <v>204</v>
      </c>
      <c r="AD1080" s="296" t="s">
        <v>80</v>
      </c>
      <c r="AE1080" s="296">
        <f>V1080+Y1080</f>
        <v>110852</v>
      </c>
      <c r="AF1080" s="272" t="s">
        <v>80</v>
      </c>
      <c r="AG1080" s="273" t="s">
        <v>34</v>
      </c>
      <c r="AH1080" s="273" t="s">
        <v>229</v>
      </c>
      <c r="AI1080" s="273" t="s">
        <v>231</v>
      </c>
      <c r="AJ1080" s="272"/>
    </row>
    <row r="1081" spans="2:36" s="87" customFormat="1" ht="61.2" customHeight="1" x14ac:dyDescent="0.3">
      <c r="B1081" s="272"/>
      <c r="C1081" s="272"/>
      <c r="D1081" s="272"/>
      <c r="E1081" s="269"/>
      <c r="F1081" s="269"/>
      <c r="G1081" s="269"/>
      <c r="H1081" s="272"/>
      <c r="I1081" s="272"/>
      <c r="J1081" s="11" t="s">
        <v>163</v>
      </c>
      <c r="K1081" s="7" t="s">
        <v>164</v>
      </c>
      <c r="L1081" s="7" t="s">
        <v>106</v>
      </c>
      <c r="M1081" s="88">
        <v>2</v>
      </c>
      <c r="N1081" s="273"/>
      <c r="O1081" s="224"/>
      <c r="P1081" s="272"/>
      <c r="Q1081" s="272"/>
      <c r="R1081" s="297"/>
      <c r="S1081" s="297"/>
      <c r="T1081" s="283"/>
      <c r="U1081" s="283"/>
      <c r="V1081" s="327"/>
      <c r="W1081" s="327"/>
      <c r="X1081" s="327"/>
      <c r="Y1081" s="327"/>
      <c r="Z1081" s="327"/>
      <c r="AA1081" s="327"/>
      <c r="AB1081" s="327"/>
      <c r="AC1081" s="273"/>
      <c r="AD1081" s="296"/>
      <c r="AE1081" s="296"/>
      <c r="AF1081" s="272"/>
      <c r="AG1081" s="273"/>
      <c r="AH1081" s="273"/>
      <c r="AI1081" s="273"/>
      <c r="AJ1081" s="272"/>
    </row>
    <row r="1082" spans="2:36" s="87" customFormat="1" ht="59.1" customHeight="1" x14ac:dyDescent="0.3">
      <c r="B1082" s="272"/>
      <c r="C1082" s="272"/>
      <c r="D1082" s="272"/>
      <c r="E1082" s="269"/>
      <c r="F1082" s="269"/>
      <c r="G1082" s="269"/>
      <c r="H1082" s="272"/>
      <c r="I1082" s="272"/>
      <c r="J1082" s="11" t="s">
        <v>179</v>
      </c>
      <c r="K1082" s="7" t="s">
        <v>180</v>
      </c>
      <c r="L1082" s="7" t="s">
        <v>106</v>
      </c>
      <c r="M1082" s="88">
        <v>74</v>
      </c>
      <c r="N1082" s="273"/>
      <c r="O1082" s="225"/>
      <c r="P1082" s="272"/>
      <c r="Q1082" s="272"/>
      <c r="R1082" s="297"/>
      <c r="S1082" s="297"/>
      <c r="T1082" s="283"/>
      <c r="U1082" s="283"/>
      <c r="V1082" s="327"/>
      <c r="W1082" s="327"/>
      <c r="X1082" s="327"/>
      <c r="Y1082" s="327"/>
      <c r="Z1082" s="327"/>
      <c r="AA1082" s="327"/>
      <c r="AB1082" s="327"/>
      <c r="AC1082" s="273"/>
      <c r="AD1082" s="296"/>
      <c r="AE1082" s="296"/>
      <c r="AF1082" s="272"/>
      <c r="AG1082" s="273"/>
      <c r="AH1082" s="273"/>
      <c r="AI1082" s="273"/>
      <c r="AJ1082" s="272"/>
    </row>
    <row r="1083" spans="2:36" s="87" customFormat="1" ht="103.5" customHeight="1" x14ac:dyDescent="0.3">
      <c r="B1083" s="272" t="s">
        <v>552</v>
      </c>
      <c r="C1083" s="272" t="s">
        <v>562</v>
      </c>
      <c r="D1083" s="272" t="s">
        <v>158</v>
      </c>
      <c r="E1083" s="269" t="s">
        <v>68</v>
      </c>
      <c r="F1083" s="269" t="s">
        <v>186</v>
      </c>
      <c r="G1083" s="269" t="s">
        <v>202</v>
      </c>
      <c r="H1083" s="272" t="s">
        <v>71</v>
      </c>
      <c r="I1083" s="272" t="s">
        <v>80</v>
      </c>
      <c r="J1083" s="11" t="s">
        <v>263</v>
      </c>
      <c r="K1083" s="7" t="s">
        <v>159</v>
      </c>
      <c r="L1083" s="7" t="s">
        <v>116</v>
      </c>
      <c r="M1083" s="7">
        <v>40</v>
      </c>
      <c r="N1083" s="273" t="s">
        <v>160</v>
      </c>
      <c r="O1083" s="272" t="s">
        <v>559</v>
      </c>
      <c r="P1083" s="272" t="s">
        <v>76</v>
      </c>
      <c r="Q1083" s="272" t="s">
        <v>77</v>
      </c>
      <c r="R1083" s="297" t="s">
        <v>78</v>
      </c>
      <c r="S1083" s="297" t="s">
        <v>161</v>
      </c>
      <c r="T1083" s="283">
        <f>V1083+Y1083</f>
        <v>133750</v>
      </c>
      <c r="U1083" s="283" t="s">
        <v>80</v>
      </c>
      <c r="V1083" s="327">
        <v>113687.5</v>
      </c>
      <c r="W1083" s="327" t="s">
        <v>135</v>
      </c>
      <c r="X1083" s="327" t="s">
        <v>135</v>
      </c>
      <c r="Y1083" s="327">
        <v>20062.5</v>
      </c>
      <c r="Z1083" s="327" t="s">
        <v>135</v>
      </c>
      <c r="AA1083" s="327" t="s">
        <v>135</v>
      </c>
      <c r="AB1083" s="327">
        <v>10844.59</v>
      </c>
      <c r="AC1083" s="273" t="s">
        <v>204</v>
      </c>
      <c r="AD1083" s="296" t="s">
        <v>80</v>
      </c>
      <c r="AE1083" s="296">
        <f>V1083+Y1083</f>
        <v>133750</v>
      </c>
      <c r="AF1083" s="272" t="s">
        <v>80</v>
      </c>
      <c r="AG1083" s="273" t="s">
        <v>34</v>
      </c>
      <c r="AH1083" s="273" t="s">
        <v>229</v>
      </c>
      <c r="AI1083" s="273" t="s">
        <v>231</v>
      </c>
      <c r="AJ1083" s="272"/>
    </row>
    <row r="1084" spans="2:36" s="87" customFormat="1" ht="63" customHeight="1" x14ac:dyDescent="0.3">
      <c r="B1084" s="272"/>
      <c r="C1084" s="272"/>
      <c r="D1084" s="272"/>
      <c r="E1084" s="269"/>
      <c r="F1084" s="269"/>
      <c r="G1084" s="269"/>
      <c r="H1084" s="272"/>
      <c r="I1084" s="272"/>
      <c r="J1084" s="11" t="s">
        <v>163</v>
      </c>
      <c r="K1084" s="7" t="s">
        <v>164</v>
      </c>
      <c r="L1084" s="7" t="s">
        <v>106</v>
      </c>
      <c r="M1084" s="88">
        <v>3</v>
      </c>
      <c r="N1084" s="273"/>
      <c r="O1084" s="272"/>
      <c r="P1084" s="272"/>
      <c r="Q1084" s="272"/>
      <c r="R1084" s="297"/>
      <c r="S1084" s="297"/>
      <c r="T1084" s="283"/>
      <c r="U1084" s="283"/>
      <c r="V1084" s="327"/>
      <c r="W1084" s="327"/>
      <c r="X1084" s="327"/>
      <c r="Y1084" s="327"/>
      <c r="Z1084" s="327"/>
      <c r="AA1084" s="327"/>
      <c r="AB1084" s="327"/>
      <c r="AC1084" s="273"/>
      <c r="AD1084" s="296"/>
      <c r="AE1084" s="296"/>
      <c r="AF1084" s="272"/>
      <c r="AG1084" s="273"/>
      <c r="AH1084" s="273"/>
      <c r="AI1084" s="273"/>
      <c r="AJ1084" s="272"/>
    </row>
    <row r="1085" spans="2:36" s="87" customFormat="1" ht="59.1" customHeight="1" x14ac:dyDescent="0.3">
      <c r="B1085" s="272"/>
      <c r="C1085" s="272"/>
      <c r="D1085" s="272"/>
      <c r="E1085" s="269"/>
      <c r="F1085" s="269"/>
      <c r="G1085" s="269"/>
      <c r="H1085" s="272"/>
      <c r="I1085" s="272"/>
      <c r="J1085" s="11" t="s">
        <v>179</v>
      </c>
      <c r="K1085" s="7" t="s">
        <v>180</v>
      </c>
      <c r="L1085" s="7" t="s">
        <v>106</v>
      </c>
      <c r="M1085" s="88">
        <v>120</v>
      </c>
      <c r="N1085" s="273"/>
      <c r="O1085" s="272"/>
      <c r="P1085" s="272"/>
      <c r="Q1085" s="272"/>
      <c r="R1085" s="297"/>
      <c r="S1085" s="297"/>
      <c r="T1085" s="283"/>
      <c r="U1085" s="283"/>
      <c r="V1085" s="327"/>
      <c r="W1085" s="327"/>
      <c r="X1085" s="327"/>
      <c r="Y1085" s="327"/>
      <c r="Z1085" s="327"/>
      <c r="AA1085" s="327"/>
      <c r="AB1085" s="327"/>
      <c r="AC1085" s="273"/>
      <c r="AD1085" s="296"/>
      <c r="AE1085" s="296"/>
      <c r="AF1085" s="272"/>
      <c r="AG1085" s="273"/>
      <c r="AH1085" s="273"/>
      <c r="AI1085" s="273"/>
      <c r="AJ1085" s="272"/>
    </row>
    <row r="1086" spans="2:36" s="87" customFormat="1" ht="109.2" customHeight="1" x14ac:dyDescent="0.3">
      <c r="B1086" s="272" t="s">
        <v>553</v>
      </c>
      <c r="C1086" s="272" t="s">
        <v>563</v>
      </c>
      <c r="D1086" s="272" t="s">
        <v>158</v>
      </c>
      <c r="E1086" s="269" t="s">
        <v>68</v>
      </c>
      <c r="F1086" s="269" t="s">
        <v>186</v>
      </c>
      <c r="G1086" s="269" t="s">
        <v>202</v>
      </c>
      <c r="H1086" s="272" t="s">
        <v>71</v>
      </c>
      <c r="I1086" s="272" t="s">
        <v>80</v>
      </c>
      <c r="J1086" s="11" t="s">
        <v>263</v>
      </c>
      <c r="K1086" s="7" t="s">
        <v>159</v>
      </c>
      <c r="L1086" s="7" t="s">
        <v>116</v>
      </c>
      <c r="M1086" s="7">
        <v>40</v>
      </c>
      <c r="N1086" s="273" t="s">
        <v>160</v>
      </c>
      <c r="O1086" s="272" t="s">
        <v>559</v>
      </c>
      <c r="P1086" s="272" t="s">
        <v>76</v>
      </c>
      <c r="Q1086" s="272" t="s">
        <v>77</v>
      </c>
      <c r="R1086" s="297" t="s">
        <v>78</v>
      </c>
      <c r="S1086" s="297" t="s">
        <v>161</v>
      </c>
      <c r="T1086" s="283">
        <f>V1086+Y1086</f>
        <v>74900</v>
      </c>
      <c r="U1086" s="283" t="s">
        <v>80</v>
      </c>
      <c r="V1086" s="327">
        <v>63665</v>
      </c>
      <c r="W1086" s="327" t="s">
        <v>135</v>
      </c>
      <c r="X1086" s="327" t="s">
        <v>135</v>
      </c>
      <c r="Y1086" s="327">
        <v>11235</v>
      </c>
      <c r="Z1086" s="327" t="s">
        <v>135</v>
      </c>
      <c r="AA1086" s="327" t="s">
        <v>135</v>
      </c>
      <c r="AB1086" s="327">
        <v>6072.97</v>
      </c>
      <c r="AC1086" s="273" t="s">
        <v>204</v>
      </c>
      <c r="AD1086" s="296" t="s">
        <v>80</v>
      </c>
      <c r="AE1086" s="296">
        <f>V1086+Y1086</f>
        <v>74900</v>
      </c>
      <c r="AF1086" s="272" t="s">
        <v>80</v>
      </c>
      <c r="AG1086" s="273" t="s">
        <v>34</v>
      </c>
      <c r="AH1086" s="273" t="s">
        <v>234</v>
      </c>
      <c r="AI1086" s="273" t="s">
        <v>350</v>
      </c>
      <c r="AJ1086" s="272"/>
    </row>
    <row r="1087" spans="2:36" s="87" customFormat="1" ht="63" customHeight="1" x14ac:dyDescent="0.3">
      <c r="B1087" s="272"/>
      <c r="C1087" s="272"/>
      <c r="D1087" s="272"/>
      <c r="E1087" s="269"/>
      <c r="F1087" s="269"/>
      <c r="G1087" s="269"/>
      <c r="H1087" s="272"/>
      <c r="I1087" s="272"/>
      <c r="J1087" s="11" t="s">
        <v>163</v>
      </c>
      <c r="K1087" s="7" t="s">
        <v>164</v>
      </c>
      <c r="L1087" s="7" t="s">
        <v>106</v>
      </c>
      <c r="M1087" s="7">
        <v>1</v>
      </c>
      <c r="N1087" s="273"/>
      <c r="O1087" s="272"/>
      <c r="P1087" s="272"/>
      <c r="Q1087" s="272"/>
      <c r="R1087" s="297"/>
      <c r="S1087" s="297"/>
      <c r="T1087" s="283"/>
      <c r="U1087" s="283"/>
      <c r="V1087" s="327"/>
      <c r="W1087" s="327"/>
      <c r="X1087" s="327"/>
      <c r="Y1087" s="327"/>
      <c r="Z1087" s="327"/>
      <c r="AA1087" s="327"/>
      <c r="AB1087" s="327"/>
      <c r="AC1087" s="273"/>
      <c r="AD1087" s="296"/>
      <c r="AE1087" s="296"/>
      <c r="AF1087" s="272"/>
      <c r="AG1087" s="273"/>
      <c r="AH1087" s="273"/>
      <c r="AI1087" s="273"/>
      <c r="AJ1087" s="272"/>
    </row>
    <row r="1088" spans="2:36" s="87" customFormat="1" ht="59.1" customHeight="1" x14ac:dyDescent="0.3">
      <c r="B1088" s="272"/>
      <c r="C1088" s="272"/>
      <c r="D1088" s="272"/>
      <c r="E1088" s="269"/>
      <c r="F1088" s="269"/>
      <c r="G1088" s="269"/>
      <c r="H1088" s="272"/>
      <c r="I1088" s="272"/>
      <c r="J1088" s="11" t="s">
        <v>179</v>
      </c>
      <c r="K1088" s="7" t="s">
        <v>180</v>
      </c>
      <c r="L1088" s="7" t="s">
        <v>106</v>
      </c>
      <c r="M1088" s="88">
        <v>60</v>
      </c>
      <c r="N1088" s="273"/>
      <c r="O1088" s="272"/>
      <c r="P1088" s="272"/>
      <c r="Q1088" s="272"/>
      <c r="R1088" s="297"/>
      <c r="S1088" s="297"/>
      <c r="T1088" s="283"/>
      <c r="U1088" s="283"/>
      <c r="V1088" s="327"/>
      <c r="W1088" s="327"/>
      <c r="X1088" s="327"/>
      <c r="Y1088" s="327"/>
      <c r="Z1088" s="327"/>
      <c r="AA1088" s="327"/>
      <c r="AB1088" s="327"/>
      <c r="AC1088" s="273"/>
      <c r="AD1088" s="296"/>
      <c r="AE1088" s="296"/>
      <c r="AF1088" s="272"/>
      <c r="AG1088" s="273"/>
      <c r="AH1088" s="273"/>
      <c r="AI1088" s="273"/>
      <c r="AJ1088" s="272"/>
    </row>
    <row r="1089" spans="2:36" s="87" customFormat="1" ht="96.6" x14ac:dyDescent="0.3">
      <c r="B1089" s="272" t="s">
        <v>554</v>
      </c>
      <c r="C1089" s="272" t="s">
        <v>564</v>
      </c>
      <c r="D1089" s="272" t="s">
        <v>158</v>
      </c>
      <c r="E1089" s="269" t="s">
        <v>68</v>
      </c>
      <c r="F1089" s="269" t="s">
        <v>186</v>
      </c>
      <c r="G1089" s="269" t="s">
        <v>202</v>
      </c>
      <c r="H1089" s="272" t="s">
        <v>71</v>
      </c>
      <c r="I1089" s="272" t="s">
        <v>80</v>
      </c>
      <c r="J1089" s="11" t="s">
        <v>263</v>
      </c>
      <c r="K1089" s="7" t="s">
        <v>159</v>
      </c>
      <c r="L1089" s="7" t="s">
        <v>116</v>
      </c>
      <c r="M1089" s="7">
        <v>40</v>
      </c>
      <c r="N1089" s="273" t="s">
        <v>160</v>
      </c>
      <c r="O1089" s="223" t="s">
        <v>559</v>
      </c>
      <c r="P1089" s="272" t="s">
        <v>76</v>
      </c>
      <c r="Q1089" s="272" t="s">
        <v>77</v>
      </c>
      <c r="R1089" s="297" t="s">
        <v>78</v>
      </c>
      <c r="S1089" s="297" t="s">
        <v>161</v>
      </c>
      <c r="T1089" s="283">
        <f>V1089+Y1089</f>
        <v>104860</v>
      </c>
      <c r="U1089" s="283" t="s">
        <v>80</v>
      </c>
      <c r="V1089" s="415">
        <v>89131</v>
      </c>
      <c r="W1089" s="327" t="s">
        <v>135</v>
      </c>
      <c r="X1089" s="327" t="s">
        <v>135</v>
      </c>
      <c r="Y1089" s="327">
        <v>15729</v>
      </c>
      <c r="Z1089" s="327" t="s">
        <v>135</v>
      </c>
      <c r="AA1089" s="327" t="s">
        <v>135</v>
      </c>
      <c r="AB1089" s="327">
        <v>8502.19</v>
      </c>
      <c r="AC1089" s="273" t="s">
        <v>204</v>
      </c>
      <c r="AD1089" s="296" t="s">
        <v>80</v>
      </c>
      <c r="AE1089" s="296">
        <f>V1089+Y1089</f>
        <v>104860</v>
      </c>
      <c r="AF1089" s="272" t="s">
        <v>80</v>
      </c>
      <c r="AG1089" s="273" t="s">
        <v>34</v>
      </c>
      <c r="AH1089" s="273" t="s">
        <v>234</v>
      </c>
      <c r="AI1089" s="273" t="s">
        <v>350</v>
      </c>
      <c r="AJ1089" s="272"/>
    </row>
    <row r="1090" spans="2:36" s="87" customFormat="1" ht="52.2" customHeight="1" x14ac:dyDescent="0.3">
      <c r="B1090" s="272"/>
      <c r="C1090" s="272"/>
      <c r="D1090" s="272"/>
      <c r="E1090" s="269"/>
      <c r="F1090" s="269"/>
      <c r="G1090" s="269"/>
      <c r="H1090" s="272"/>
      <c r="I1090" s="272"/>
      <c r="J1090" s="11" t="s">
        <v>163</v>
      </c>
      <c r="K1090" s="7" t="s">
        <v>164</v>
      </c>
      <c r="L1090" s="7" t="s">
        <v>106</v>
      </c>
      <c r="M1090" s="88">
        <v>2</v>
      </c>
      <c r="N1090" s="273"/>
      <c r="O1090" s="224"/>
      <c r="P1090" s="272"/>
      <c r="Q1090" s="272"/>
      <c r="R1090" s="297"/>
      <c r="S1090" s="297"/>
      <c r="T1090" s="283"/>
      <c r="U1090" s="283"/>
      <c r="V1090" s="415"/>
      <c r="W1090" s="327"/>
      <c r="X1090" s="327"/>
      <c r="Y1090" s="327"/>
      <c r="Z1090" s="327"/>
      <c r="AA1090" s="327"/>
      <c r="AB1090" s="327"/>
      <c r="AC1090" s="273"/>
      <c r="AD1090" s="296"/>
      <c r="AE1090" s="296"/>
      <c r="AF1090" s="272"/>
      <c r="AG1090" s="273"/>
      <c r="AH1090" s="273"/>
      <c r="AI1090" s="273"/>
      <c r="AJ1090" s="272"/>
    </row>
    <row r="1091" spans="2:36" s="87" customFormat="1" ht="59.1" customHeight="1" x14ac:dyDescent="0.3">
      <c r="B1091" s="272"/>
      <c r="C1091" s="272"/>
      <c r="D1091" s="272"/>
      <c r="E1091" s="269"/>
      <c r="F1091" s="269"/>
      <c r="G1091" s="269"/>
      <c r="H1091" s="272"/>
      <c r="I1091" s="272"/>
      <c r="J1091" s="11" t="s">
        <v>179</v>
      </c>
      <c r="K1091" s="7" t="s">
        <v>180</v>
      </c>
      <c r="L1091" s="7" t="s">
        <v>106</v>
      </c>
      <c r="M1091" s="88">
        <v>64</v>
      </c>
      <c r="N1091" s="273"/>
      <c r="O1091" s="225"/>
      <c r="P1091" s="272"/>
      <c r="Q1091" s="272"/>
      <c r="R1091" s="297"/>
      <c r="S1091" s="297"/>
      <c r="T1091" s="283"/>
      <c r="U1091" s="283"/>
      <c r="V1091" s="415"/>
      <c r="W1091" s="327"/>
      <c r="X1091" s="327"/>
      <c r="Y1091" s="327"/>
      <c r="Z1091" s="327"/>
      <c r="AA1091" s="327"/>
      <c r="AB1091" s="327"/>
      <c r="AC1091" s="273"/>
      <c r="AD1091" s="296"/>
      <c r="AE1091" s="296"/>
      <c r="AF1091" s="272"/>
      <c r="AG1091" s="273"/>
      <c r="AH1091" s="273"/>
      <c r="AI1091" s="273"/>
      <c r="AJ1091" s="272"/>
    </row>
    <row r="1092" spans="2:36" s="98" customFormat="1" ht="52.2" customHeight="1" x14ac:dyDescent="0.3">
      <c r="B1092" s="272" t="s">
        <v>555</v>
      </c>
      <c r="C1092" s="272" t="s">
        <v>565</v>
      </c>
      <c r="D1092" s="272" t="s">
        <v>67</v>
      </c>
      <c r="E1092" s="269" t="s">
        <v>68</v>
      </c>
      <c r="F1092" s="269" t="s">
        <v>184</v>
      </c>
      <c r="G1092" s="269" t="s">
        <v>70</v>
      </c>
      <c r="H1092" s="272" t="s">
        <v>71</v>
      </c>
      <c r="I1092" s="272" t="s">
        <v>80</v>
      </c>
      <c r="J1092" s="11" t="s">
        <v>165</v>
      </c>
      <c r="K1092" s="7" t="s">
        <v>166</v>
      </c>
      <c r="L1092" s="7" t="s">
        <v>167</v>
      </c>
      <c r="M1092" s="7">
        <v>2</v>
      </c>
      <c r="N1092" s="273" t="s">
        <v>160</v>
      </c>
      <c r="O1092" s="272" t="s">
        <v>219</v>
      </c>
      <c r="P1092" s="272" t="s">
        <v>76</v>
      </c>
      <c r="Q1092" s="272" t="s">
        <v>77</v>
      </c>
      <c r="R1092" s="297" t="s">
        <v>78</v>
      </c>
      <c r="S1092" s="297" t="s">
        <v>161</v>
      </c>
      <c r="T1092" s="283">
        <f>V1092+Y1092</f>
        <v>94962.510000000009</v>
      </c>
      <c r="U1092" s="283" t="s">
        <v>135</v>
      </c>
      <c r="V1092" s="327">
        <v>80718.13</v>
      </c>
      <c r="W1092" s="281" t="s">
        <v>135</v>
      </c>
      <c r="X1092" s="281" t="s">
        <v>135</v>
      </c>
      <c r="Y1092" s="327">
        <v>14244.38</v>
      </c>
      <c r="Z1092" s="281" t="s">
        <v>135</v>
      </c>
      <c r="AA1092" s="281" t="s">
        <v>135</v>
      </c>
      <c r="AB1092" s="327">
        <v>7699.65</v>
      </c>
      <c r="AC1092" s="273" t="s">
        <v>81</v>
      </c>
      <c r="AD1092" s="296" t="s">
        <v>135</v>
      </c>
      <c r="AE1092" s="296">
        <f>+V1092+Y1092</f>
        <v>94962.510000000009</v>
      </c>
      <c r="AF1092" s="272" t="s">
        <v>80</v>
      </c>
      <c r="AG1092" s="273" t="s">
        <v>34</v>
      </c>
      <c r="AH1092" s="273" t="s">
        <v>234</v>
      </c>
      <c r="AI1092" s="273" t="s">
        <v>350</v>
      </c>
      <c r="AJ1092" s="272"/>
    </row>
    <row r="1093" spans="2:36" s="98" customFormat="1" ht="55.2" x14ac:dyDescent="0.3">
      <c r="B1093" s="272"/>
      <c r="C1093" s="272"/>
      <c r="D1093" s="272"/>
      <c r="E1093" s="269"/>
      <c r="F1093" s="269"/>
      <c r="G1093" s="269"/>
      <c r="H1093" s="272"/>
      <c r="I1093" s="272"/>
      <c r="J1093" s="11" t="s">
        <v>168</v>
      </c>
      <c r="K1093" s="7" t="s">
        <v>169</v>
      </c>
      <c r="L1093" s="7" t="s">
        <v>106</v>
      </c>
      <c r="M1093" s="7">
        <v>2</v>
      </c>
      <c r="N1093" s="273"/>
      <c r="O1093" s="272"/>
      <c r="P1093" s="272"/>
      <c r="Q1093" s="272"/>
      <c r="R1093" s="297"/>
      <c r="S1093" s="297"/>
      <c r="T1093" s="283"/>
      <c r="U1093" s="283"/>
      <c r="V1093" s="327"/>
      <c r="W1093" s="281"/>
      <c r="X1093" s="281"/>
      <c r="Y1093" s="327"/>
      <c r="Z1093" s="281"/>
      <c r="AA1093" s="281"/>
      <c r="AB1093" s="327"/>
      <c r="AC1093" s="273"/>
      <c r="AD1093" s="296"/>
      <c r="AE1093" s="296"/>
      <c r="AF1093" s="272"/>
      <c r="AG1093" s="273"/>
      <c r="AH1093" s="273"/>
      <c r="AI1093" s="273"/>
      <c r="AJ1093" s="272"/>
    </row>
    <row r="1094" spans="2:36" s="98" customFormat="1" ht="41.4" x14ac:dyDescent="0.3">
      <c r="B1094" s="272"/>
      <c r="C1094" s="272"/>
      <c r="D1094" s="272"/>
      <c r="E1094" s="269"/>
      <c r="F1094" s="269"/>
      <c r="G1094" s="269"/>
      <c r="H1094" s="272"/>
      <c r="I1094" s="272"/>
      <c r="J1094" s="11" t="s">
        <v>264</v>
      </c>
      <c r="K1094" s="7" t="s">
        <v>170</v>
      </c>
      <c r="L1094" s="7" t="s">
        <v>171</v>
      </c>
      <c r="M1094" s="7">
        <v>2</v>
      </c>
      <c r="N1094" s="273"/>
      <c r="O1094" s="272"/>
      <c r="P1094" s="272"/>
      <c r="Q1094" s="272"/>
      <c r="R1094" s="297"/>
      <c r="S1094" s="297"/>
      <c r="T1094" s="283"/>
      <c r="U1094" s="283"/>
      <c r="V1094" s="327"/>
      <c r="W1094" s="281"/>
      <c r="X1094" s="281"/>
      <c r="Y1094" s="327"/>
      <c r="Z1094" s="281"/>
      <c r="AA1094" s="281"/>
      <c r="AB1094" s="327"/>
      <c r="AC1094" s="273"/>
      <c r="AD1094" s="296"/>
      <c r="AE1094" s="296"/>
      <c r="AF1094" s="272"/>
      <c r="AG1094" s="273"/>
      <c r="AH1094" s="273"/>
      <c r="AI1094" s="273"/>
      <c r="AJ1094" s="272"/>
    </row>
    <row r="1095" spans="2:36" s="98" customFormat="1" ht="27.6" x14ac:dyDescent="0.3">
      <c r="B1095" s="272"/>
      <c r="C1095" s="272"/>
      <c r="D1095" s="272"/>
      <c r="E1095" s="269"/>
      <c r="F1095" s="269"/>
      <c r="G1095" s="269"/>
      <c r="H1095" s="272"/>
      <c r="I1095" s="272"/>
      <c r="J1095" s="11" t="s">
        <v>172</v>
      </c>
      <c r="K1095" s="7" t="s">
        <v>173</v>
      </c>
      <c r="L1095" s="7" t="s">
        <v>171</v>
      </c>
      <c r="M1095" s="71">
        <v>2</v>
      </c>
      <c r="N1095" s="273"/>
      <c r="O1095" s="272"/>
      <c r="P1095" s="272"/>
      <c r="Q1095" s="272"/>
      <c r="R1095" s="297"/>
      <c r="S1095" s="297"/>
      <c r="T1095" s="283"/>
      <c r="U1095" s="283"/>
      <c r="V1095" s="327"/>
      <c r="W1095" s="281"/>
      <c r="X1095" s="281"/>
      <c r="Y1095" s="327"/>
      <c r="Z1095" s="281"/>
      <c r="AA1095" s="281"/>
      <c r="AB1095" s="327"/>
      <c r="AC1095" s="273"/>
      <c r="AD1095" s="296"/>
      <c r="AE1095" s="296"/>
      <c r="AF1095" s="272"/>
      <c r="AG1095" s="273"/>
      <c r="AH1095" s="273"/>
      <c r="AI1095" s="273"/>
      <c r="AJ1095" s="272"/>
    </row>
    <row r="1096" spans="2:36" s="98" customFormat="1" ht="52.2" customHeight="1" x14ac:dyDescent="0.3">
      <c r="B1096" s="272" t="s">
        <v>556</v>
      </c>
      <c r="C1096" s="272" t="s">
        <v>566</v>
      </c>
      <c r="D1096" s="272" t="s">
        <v>67</v>
      </c>
      <c r="E1096" s="269" t="s">
        <v>68</v>
      </c>
      <c r="F1096" s="269" t="s">
        <v>184</v>
      </c>
      <c r="G1096" s="269" t="s">
        <v>70</v>
      </c>
      <c r="H1096" s="272" t="s">
        <v>71</v>
      </c>
      <c r="I1096" s="272" t="s">
        <v>80</v>
      </c>
      <c r="J1096" s="11" t="s">
        <v>165</v>
      </c>
      <c r="K1096" s="7" t="s">
        <v>166</v>
      </c>
      <c r="L1096" s="7" t="s">
        <v>167</v>
      </c>
      <c r="M1096" s="7">
        <v>1</v>
      </c>
      <c r="N1096" s="273" t="s">
        <v>160</v>
      </c>
      <c r="O1096" s="272" t="s">
        <v>567</v>
      </c>
      <c r="P1096" s="272" t="s">
        <v>76</v>
      </c>
      <c r="Q1096" s="272" t="s">
        <v>77</v>
      </c>
      <c r="R1096" s="297" t="s">
        <v>78</v>
      </c>
      <c r="S1096" s="297" t="s">
        <v>161</v>
      </c>
      <c r="T1096" s="283">
        <f>V1096+Y1096</f>
        <v>113067.48999999999</v>
      </c>
      <c r="U1096" s="283" t="s">
        <v>135</v>
      </c>
      <c r="V1096" s="327">
        <v>96107.37</v>
      </c>
      <c r="W1096" s="281" t="s">
        <v>135</v>
      </c>
      <c r="X1096" s="281" t="s">
        <v>135</v>
      </c>
      <c r="Y1096" s="327">
        <v>16960.12</v>
      </c>
      <c r="Z1096" s="281" t="s">
        <v>135</v>
      </c>
      <c r="AA1096" s="281" t="s">
        <v>135</v>
      </c>
      <c r="AB1096" s="327">
        <v>9167.64</v>
      </c>
      <c r="AC1096" s="273" t="s">
        <v>81</v>
      </c>
      <c r="AD1096" s="296" t="s">
        <v>135</v>
      </c>
      <c r="AE1096" s="296">
        <f>+V1096+Y1096</f>
        <v>113067.48999999999</v>
      </c>
      <c r="AF1096" s="272" t="s">
        <v>80</v>
      </c>
      <c r="AG1096" s="273" t="s">
        <v>34</v>
      </c>
      <c r="AH1096" s="273" t="s">
        <v>222</v>
      </c>
      <c r="AI1096" s="273" t="s">
        <v>288</v>
      </c>
      <c r="AJ1096" s="272"/>
    </row>
    <row r="1097" spans="2:36" s="98" customFormat="1" ht="55.2" x14ac:dyDescent="0.3">
      <c r="B1097" s="272"/>
      <c r="C1097" s="272"/>
      <c r="D1097" s="272"/>
      <c r="E1097" s="269"/>
      <c r="F1097" s="269"/>
      <c r="G1097" s="269"/>
      <c r="H1097" s="272"/>
      <c r="I1097" s="272"/>
      <c r="J1097" s="11" t="s">
        <v>168</v>
      </c>
      <c r="K1097" s="7" t="s">
        <v>169</v>
      </c>
      <c r="L1097" s="7" t="s">
        <v>106</v>
      </c>
      <c r="M1097" s="7">
        <v>1</v>
      </c>
      <c r="N1097" s="273"/>
      <c r="O1097" s="272"/>
      <c r="P1097" s="272"/>
      <c r="Q1097" s="272"/>
      <c r="R1097" s="297"/>
      <c r="S1097" s="297"/>
      <c r="T1097" s="283"/>
      <c r="U1097" s="283"/>
      <c r="V1097" s="327"/>
      <c r="W1097" s="281"/>
      <c r="X1097" s="281"/>
      <c r="Y1097" s="327"/>
      <c r="Z1097" s="281"/>
      <c r="AA1097" s="281"/>
      <c r="AB1097" s="327"/>
      <c r="AC1097" s="273"/>
      <c r="AD1097" s="296"/>
      <c r="AE1097" s="296"/>
      <c r="AF1097" s="272"/>
      <c r="AG1097" s="273"/>
      <c r="AH1097" s="273"/>
      <c r="AI1097" s="273"/>
      <c r="AJ1097" s="272"/>
    </row>
    <row r="1098" spans="2:36" s="98" customFormat="1" ht="41.4" x14ac:dyDescent="0.3">
      <c r="B1098" s="272"/>
      <c r="C1098" s="272"/>
      <c r="D1098" s="272"/>
      <c r="E1098" s="269"/>
      <c r="F1098" s="269"/>
      <c r="G1098" s="269"/>
      <c r="H1098" s="272"/>
      <c r="I1098" s="272"/>
      <c r="J1098" s="11" t="s">
        <v>264</v>
      </c>
      <c r="K1098" s="7" t="s">
        <v>170</v>
      </c>
      <c r="L1098" s="7" t="s">
        <v>171</v>
      </c>
      <c r="M1098" s="7">
        <v>1</v>
      </c>
      <c r="N1098" s="273"/>
      <c r="O1098" s="272"/>
      <c r="P1098" s="272"/>
      <c r="Q1098" s="272"/>
      <c r="R1098" s="297"/>
      <c r="S1098" s="297"/>
      <c r="T1098" s="283"/>
      <c r="U1098" s="283"/>
      <c r="V1098" s="327"/>
      <c r="W1098" s="281"/>
      <c r="X1098" s="281"/>
      <c r="Y1098" s="327"/>
      <c r="Z1098" s="281"/>
      <c r="AA1098" s="281"/>
      <c r="AB1098" s="327"/>
      <c r="AC1098" s="273"/>
      <c r="AD1098" s="296"/>
      <c r="AE1098" s="296"/>
      <c r="AF1098" s="272"/>
      <c r="AG1098" s="273"/>
      <c r="AH1098" s="273"/>
      <c r="AI1098" s="273"/>
      <c r="AJ1098" s="272"/>
    </row>
    <row r="1099" spans="2:36" s="98" customFormat="1" ht="27.6" x14ac:dyDescent="0.3">
      <c r="B1099" s="272"/>
      <c r="C1099" s="272"/>
      <c r="D1099" s="272"/>
      <c r="E1099" s="269"/>
      <c r="F1099" s="269"/>
      <c r="G1099" s="269"/>
      <c r="H1099" s="272"/>
      <c r="I1099" s="272"/>
      <c r="J1099" s="11" t="s">
        <v>172</v>
      </c>
      <c r="K1099" s="7" t="s">
        <v>173</v>
      </c>
      <c r="L1099" s="7" t="s">
        <v>171</v>
      </c>
      <c r="M1099" s="71">
        <v>1</v>
      </c>
      <c r="N1099" s="273"/>
      <c r="O1099" s="272"/>
      <c r="P1099" s="272"/>
      <c r="Q1099" s="272"/>
      <c r="R1099" s="297"/>
      <c r="S1099" s="297"/>
      <c r="T1099" s="283"/>
      <c r="U1099" s="283"/>
      <c r="V1099" s="327"/>
      <c r="W1099" s="281"/>
      <c r="X1099" s="281"/>
      <c r="Y1099" s="327"/>
      <c r="Z1099" s="281"/>
      <c r="AA1099" s="281"/>
      <c r="AB1099" s="327"/>
      <c r="AC1099" s="273"/>
      <c r="AD1099" s="296"/>
      <c r="AE1099" s="296"/>
      <c r="AF1099" s="272"/>
      <c r="AG1099" s="273"/>
      <c r="AH1099" s="273"/>
      <c r="AI1099" s="273"/>
      <c r="AJ1099" s="272"/>
    </row>
    <row r="1100" spans="2:36" s="98" customFormat="1" ht="52.2" customHeight="1" x14ac:dyDescent="0.3">
      <c r="B1100" s="272" t="s">
        <v>557</v>
      </c>
      <c r="C1100" s="272" t="s">
        <v>569</v>
      </c>
      <c r="D1100" s="272" t="s">
        <v>67</v>
      </c>
      <c r="E1100" s="269" t="s">
        <v>68</v>
      </c>
      <c r="F1100" s="269" t="s">
        <v>184</v>
      </c>
      <c r="G1100" s="269" t="s">
        <v>70</v>
      </c>
      <c r="H1100" s="272" t="s">
        <v>71</v>
      </c>
      <c r="I1100" s="272" t="s">
        <v>80</v>
      </c>
      <c r="J1100" s="11" t="s">
        <v>165</v>
      </c>
      <c r="K1100" s="7" t="s">
        <v>166</v>
      </c>
      <c r="L1100" s="7" t="s">
        <v>167</v>
      </c>
      <c r="M1100" s="7">
        <v>1</v>
      </c>
      <c r="N1100" s="273" t="s">
        <v>160</v>
      </c>
      <c r="O1100" s="272" t="s">
        <v>219</v>
      </c>
      <c r="P1100" s="272" t="s">
        <v>76</v>
      </c>
      <c r="Q1100" s="272" t="s">
        <v>77</v>
      </c>
      <c r="R1100" s="297" t="s">
        <v>78</v>
      </c>
      <c r="S1100" s="297" t="s">
        <v>161</v>
      </c>
      <c r="T1100" s="283">
        <f>V1100+Y1100</f>
        <v>75970</v>
      </c>
      <c r="U1100" s="283" t="s">
        <v>135</v>
      </c>
      <c r="V1100" s="327">
        <v>64574.5</v>
      </c>
      <c r="W1100" s="281" t="s">
        <v>135</v>
      </c>
      <c r="X1100" s="281" t="s">
        <v>135</v>
      </c>
      <c r="Y1100" s="327">
        <v>11395.5</v>
      </c>
      <c r="Z1100" s="281" t="s">
        <v>135</v>
      </c>
      <c r="AA1100" s="281" t="s">
        <v>135</v>
      </c>
      <c r="AB1100" s="327">
        <v>6159.73</v>
      </c>
      <c r="AC1100" s="273" t="s">
        <v>81</v>
      </c>
      <c r="AD1100" s="296" t="s">
        <v>135</v>
      </c>
      <c r="AE1100" s="296">
        <f>+V1100+Y1100</f>
        <v>75970</v>
      </c>
      <c r="AF1100" s="272" t="s">
        <v>80</v>
      </c>
      <c r="AG1100" s="273" t="s">
        <v>34</v>
      </c>
      <c r="AH1100" s="273" t="s">
        <v>222</v>
      </c>
      <c r="AI1100" s="273" t="s">
        <v>288</v>
      </c>
      <c r="AJ1100" s="272"/>
    </row>
    <row r="1101" spans="2:36" s="98" customFormat="1" ht="55.2" x14ac:dyDescent="0.3">
      <c r="B1101" s="272"/>
      <c r="C1101" s="272"/>
      <c r="D1101" s="272"/>
      <c r="E1101" s="269"/>
      <c r="F1101" s="269"/>
      <c r="G1101" s="269"/>
      <c r="H1101" s="272"/>
      <c r="I1101" s="272"/>
      <c r="J1101" s="11" t="s">
        <v>168</v>
      </c>
      <c r="K1101" s="7" t="s">
        <v>169</v>
      </c>
      <c r="L1101" s="7" t="s">
        <v>106</v>
      </c>
      <c r="M1101" s="7">
        <v>1</v>
      </c>
      <c r="N1101" s="273"/>
      <c r="O1101" s="272"/>
      <c r="P1101" s="272"/>
      <c r="Q1101" s="272"/>
      <c r="R1101" s="297"/>
      <c r="S1101" s="297"/>
      <c r="T1101" s="283"/>
      <c r="U1101" s="283"/>
      <c r="V1101" s="327"/>
      <c r="W1101" s="281"/>
      <c r="X1101" s="281"/>
      <c r="Y1101" s="327"/>
      <c r="Z1101" s="281"/>
      <c r="AA1101" s="281"/>
      <c r="AB1101" s="327"/>
      <c r="AC1101" s="273"/>
      <c r="AD1101" s="296"/>
      <c r="AE1101" s="296"/>
      <c r="AF1101" s="272"/>
      <c r="AG1101" s="273"/>
      <c r="AH1101" s="273"/>
      <c r="AI1101" s="273"/>
      <c r="AJ1101" s="272"/>
    </row>
    <row r="1102" spans="2:36" s="98" customFormat="1" ht="41.4" x14ac:dyDescent="0.3">
      <c r="B1102" s="272"/>
      <c r="C1102" s="272"/>
      <c r="D1102" s="272"/>
      <c r="E1102" s="269"/>
      <c r="F1102" s="269"/>
      <c r="G1102" s="269"/>
      <c r="H1102" s="272"/>
      <c r="I1102" s="272"/>
      <c r="J1102" s="11" t="s">
        <v>264</v>
      </c>
      <c r="K1102" s="7" t="s">
        <v>170</v>
      </c>
      <c r="L1102" s="7" t="s">
        <v>171</v>
      </c>
      <c r="M1102" s="7">
        <v>1</v>
      </c>
      <c r="N1102" s="273"/>
      <c r="O1102" s="272"/>
      <c r="P1102" s="272"/>
      <c r="Q1102" s="272"/>
      <c r="R1102" s="297"/>
      <c r="S1102" s="297"/>
      <c r="T1102" s="283"/>
      <c r="U1102" s="283"/>
      <c r="V1102" s="327"/>
      <c r="W1102" s="281"/>
      <c r="X1102" s="281"/>
      <c r="Y1102" s="327"/>
      <c r="Z1102" s="281"/>
      <c r="AA1102" s="281"/>
      <c r="AB1102" s="327"/>
      <c r="AC1102" s="273"/>
      <c r="AD1102" s="296"/>
      <c r="AE1102" s="296"/>
      <c r="AF1102" s="272"/>
      <c r="AG1102" s="273"/>
      <c r="AH1102" s="273"/>
      <c r="AI1102" s="273"/>
      <c r="AJ1102" s="272"/>
    </row>
    <row r="1103" spans="2:36" s="98" customFormat="1" ht="48" customHeight="1" x14ac:dyDescent="0.3">
      <c r="B1103" s="272"/>
      <c r="C1103" s="272"/>
      <c r="D1103" s="272"/>
      <c r="E1103" s="269"/>
      <c r="F1103" s="269"/>
      <c r="G1103" s="269"/>
      <c r="H1103" s="272"/>
      <c r="I1103" s="272"/>
      <c r="J1103" s="11" t="s">
        <v>172</v>
      </c>
      <c r="K1103" s="7" t="s">
        <v>173</v>
      </c>
      <c r="L1103" s="7" t="s">
        <v>171</v>
      </c>
      <c r="M1103" s="7">
        <v>1</v>
      </c>
      <c r="N1103" s="273"/>
      <c r="O1103" s="272"/>
      <c r="P1103" s="272"/>
      <c r="Q1103" s="272"/>
      <c r="R1103" s="297"/>
      <c r="S1103" s="297"/>
      <c r="T1103" s="283"/>
      <c r="U1103" s="283"/>
      <c r="V1103" s="327"/>
      <c r="W1103" s="281"/>
      <c r="X1103" s="281"/>
      <c r="Y1103" s="327"/>
      <c r="Z1103" s="281"/>
      <c r="AA1103" s="281"/>
      <c r="AB1103" s="327"/>
      <c r="AC1103" s="273"/>
      <c r="AD1103" s="296"/>
      <c r="AE1103" s="296"/>
      <c r="AF1103" s="272"/>
      <c r="AG1103" s="273"/>
      <c r="AH1103" s="273"/>
      <c r="AI1103" s="273"/>
      <c r="AJ1103" s="272"/>
    </row>
    <row r="1104" spans="2:36" s="98" customFormat="1" ht="52.2" customHeight="1" x14ac:dyDescent="0.3">
      <c r="B1104" s="272" t="s">
        <v>1217</v>
      </c>
      <c r="C1104" s="272" t="s">
        <v>565</v>
      </c>
      <c r="D1104" s="272" t="s">
        <v>67</v>
      </c>
      <c r="E1104" s="269" t="s">
        <v>68</v>
      </c>
      <c r="F1104" s="269" t="s">
        <v>184</v>
      </c>
      <c r="G1104" s="269" t="s">
        <v>70</v>
      </c>
      <c r="H1104" s="272" t="s">
        <v>71</v>
      </c>
      <c r="I1104" s="272" t="s">
        <v>80</v>
      </c>
      <c r="J1104" s="11" t="s">
        <v>165</v>
      </c>
      <c r="K1104" s="7" t="s">
        <v>166</v>
      </c>
      <c r="L1104" s="7" t="s">
        <v>167</v>
      </c>
      <c r="M1104" s="7">
        <v>1</v>
      </c>
      <c r="N1104" s="273" t="s">
        <v>160</v>
      </c>
      <c r="O1104" s="272" t="s">
        <v>219</v>
      </c>
      <c r="P1104" s="272" t="s">
        <v>76</v>
      </c>
      <c r="Q1104" s="272" t="s">
        <v>77</v>
      </c>
      <c r="R1104" s="297" t="s">
        <v>78</v>
      </c>
      <c r="S1104" s="297" t="s">
        <v>161</v>
      </c>
      <c r="T1104" s="283">
        <f>V1104+Y1104</f>
        <v>47481.509999999995</v>
      </c>
      <c r="U1104" s="283" t="s">
        <v>135</v>
      </c>
      <c r="V1104" s="327">
        <v>40359.279999999999</v>
      </c>
      <c r="W1104" s="281" t="s">
        <v>135</v>
      </c>
      <c r="X1104" s="281" t="s">
        <v>135</v>
      </c>
      <c r="Y1104" s="327">
        <v>7122.23</v>
      </c>
      <c r="Z1104" s="281" t="s">
        <v>135</v>
      </c>
      <c r="AA1104" s="281" t="s">
        <v>135</v>
      </c>
      <c r="AB1104" s="327">
        <v>3561.12</v>
      </c>
      <c r="AC1104" s="273" t="s">
        <v>81</v>
      </c>
      <c r="AD1104" s="296" t="s">
        <v>135</v>
      </c>
      <c r="AE1104" s="296">
        <f>+V1104+Y1104</f>
        <v>47481.509999999995</v>
      </c>
      <c r="AF1104" s="272" t="s">
        <v>80</v>
      </c>
      <c r="AG1104" s="273" t="s">
        <v>34</v>
      </c>
      <c r="AH1104" s="273" t="s">
        <v>222</v>
      </c>
      <c r="AI1104" s="273" t="s">
        <v>288</v>
      </c>
      <c r="AJ1104" s="272"/>
    </row>
    <row r="1105" spans="2:36" s="98" customFormat="1" ht="55.2" x14ac:dyDescent="0.3">
      <c r="B1105" s="272"/>
      <c r="C1105" s="272"/>
      <c r="D1105" s="272"/>
      <c r="E1105" s="269"/>
      <c r="F1105" s="269"/>
      <c r="G1105" s="269"/>
      <c r="H1105" s="272"/>
      <c r="I1105" s="272"/>
      <c r="J1105" s="11" t="s">
        <v>168</v>
      </c>
      <c r="K1105" s="7" t="s">
        <v>169</v>
      </c>
      <c r="L1105" s="7" t="s">
        <v>106</v>
      </c>
      <c r="M1105" s="7">
        <v>1</v>
      </c>
      <c r="N1105" s="273"/>
      <c r="O1105" s="272"/>
      <c r="P1105" s="272"/>
      <c r="Q1105" s="272"/>
      <c r="R1105" s="297"/>
      <c r="S1105" s="297"/>
      <c r="T1105" s="283"/>
      <c r="U1105" s="283"/>
      <c r="V1105" s="327"/>
      <c r="W1105" s="281"/>
      <c r="X1105" s="281"/>
      <c r="Y1105" s="327"/>
      <c r="Z1105" s="281"/>
      <c r="AA1105" s="281"/>
      <c r="AB1105" s="327"/>
      <c r="AC1105" s="273"/>
      <c r="AD1105" s="296"/>
      <c r="AE1105" s="296"/>
      <c r="AF1105" s="272"/>
      <c r="AG1105" s="273"/>
      <c r="AH1105" s="273"/>
      <c r="AI1105" s="273"/>
      <c r="AJ1105" s="272"/>
    </row>
    <row r="1106" spans="2:36" s="98" customFormat="1" ht="41.4" x14ac:dyDescent="0.3">
      <c r="B1106" s="272"/>
      <c r="C1106" s="272"/>
      <c r="D1106" s="272"/>
      <c r="E1106" s="269"/>
      <c r="F1106" s="269"/>
      <c r="G1106" s="269"/>
      <c r="H1106" s="272"/>
      <c r="I1106" s="272"/>
      <c r="J1106" s="11" t="s">
        <v>264</v>
      </c>
      <c r="K1106" s="7" t="s">
        <v>170</v>
      </c>
      <c r="L1106" s="7" t="s">
        <v>171</v>
      </c>
      <c r="M1106" s="7">
        <v>1</v>
      </c>
      <c r="N1106" s="273"/>
      <c r="O1106" s="272"/>
      <c r="P1106" s="272"/>
      <c r="Q1106" s="272"/>
      <c r="R1106" s="297"/>
      <c r="S1106" s="297"/>
      <c r="T1106" s="283"/>
      <c r="U1106" s="283"/>
      <c r="V1106" s="327"/>
      <c r="W1106" s="281"/>
      <c r="X1106" s="281"/>
      <c r="Y1106" s="327"/>
      <c r="Z1106" s="281"/>
      <c r="AA1106" s="281"/>
      <c r="AB1106" s="327"/>
      <c r="AC1106" s="273"/>
      <c r="AD1106" s="296"/>
      <c r="AE1106" s="296"/>
      <c r="AF1106" s="272"/>
      <c r="AG1106" s="273"/>
      <c r="AH1106" s="273"/>
      <c r="AI1106" s="273"/>
      <c r="AJ1106" s="272"/>
    </row>
    <row r="1107" spans="2:36" s="98" customFormat="1" ht="27.6" x14ac:dyDescent="0.3">
      <c r="B1107" s="272"/>
      <c r="C1107" s="272"/>
      <c r="D1107" s="272"/>
      <c r="E1107" s="269"/>
      <c r="F1107" s="269"/>
      <c r="G1107" s="269"/>
      <c r="H1107" s="272"/>
      <c r="I1107" s="272"/>
      <c r="J1107" s="11" t="s">
        <v>172</v>
      </c>
      <c r="K1107" s="7" t="s">
        <v>173</v>
      </c>
      <c r="L1107" s="7" t="s">
        <v>171</v>
      </c>
      <c r="M1107" s="7">
        <v>1</v>
      </c>
      <c r="N1107" s="273"/>
      <c r="O1107" s="272"/>
      <c r="P1107" s="272"/>
      <c r="Q1107" s="272"/>
      <c r="R1107" s="297"/>
      <c r="S1107" s="297"/>
      <c r="T1107" s="283"/>
      <c r="U1107" s="283"/>
      <c r="V1107" s="327"/>
      <c r="W1107" s="281"/>
      <c r="X1107" s="281"/>
      <c r="Y1107" s="327"/>
      <c r="Z1107" s="281"/>
      <c r="AA1107" s="281"/>
      <c r="AB1107" s="327"/>
      <c r="AC1107" s="273"/>
      <c r="AD1107" s="296"/>
      <c r="AE1107" s="296"/>
      <c r="AF1107" s="272"/>
      <c r="AG1107" s="273"/>
      <c r="AH1107" s="273"/>
      <c r="AI1107" s="273"/>
      <c r="AJ1107" s="272"/>
    </row>
    <row r="1108" spans="2:36" s="98" customFormat="1" ht="52.2" customHeight="1" x14ac:dyDescent="0.3">
      <c r="B1108" s="300" t="s">
        <v>1149</v>
      </c>
      <c r="C1108" s="300" t="s">
        <v>277</v>
      </c>
      <c r="D1108" s="300" t="s">
        <v>67</v>
      </c>
      <c r="E1108" s="317" t="s">
        <v>68</v>
      </c>
      <c r="F1108" s="317" t="s">
        <v>864</v>
      </c>
      <c r="G1108" s="317" t="s">
        <v>70</v>
      </c>
      <c r="H1108" s="300" t="s">
        <v>71</v>
      </c>
      <c r="I1108" s="300" t="s">
        <v>80</v>
      </c>
      <c r="J1108" s="20" t="s">
        <v>165</v>
      </c>
      <c r="K1108" s="27" t="s">
        <v>166</v>
      </c>
      <c r="L1108" s="27" t="s">
        <v>167</v>
      </c>
      <c r="M1108" s="27">
        <v>2</v>
      </c>
      <c r="N1108" s="282" t="s">
        <v>160</v>
      </c>
      <c r="O1108" s="300" t="s">
        <v>416</v>
      </c>
      <c r="P1108" s="300" t="s">
        <v>76</v>
      </c>
      <c r="Q1108" s="300" t="s">
        <v>77</v>
      </c>
      <c r="R1108" s="337" t="s">
        <v>78</v>
      </c>
      <c r="S1108" s="337" t="s">
        <v>161</v>
      </c>
      <c r="T1108" s="361">
        <f>V1108+Y1108</f>
        <v>151940</v>
      </c>
      <c r="U1108" s="361">
        <f>+T1108/2</f>
        <v>75970</v>
      </c>
      <c r="V1108" s="365">
        <v>75970</v>
      </c>
      <c r="W1108" s="365" t="s">
        <v>80</v>
      </c>
      <c r="X1108" s="365" t="s">
        <v>80</v>
      </c>
      <c r="Y1108" s="365">
        <v>75970</v>
      </c>
      <c r="Z1108" s="365" t="s">
        <v>80</v>
      </c>
      <c r="AA1108" s="365" t="s">
        <v>80</v>
      </c>
      <c r="AB1108" s="365">
        <v>13212.17</v>
      </c>
      <c r="AC1108" s="282" t="s">
        <v>81</v>
      </c>
      <c r="AD1108" s="319">
        <f>V1108+Y1108</f>
        <v>151940</v>
      </c>
      <c r="AE1108" s="319" t="s">
        <v>80</v>
      </c>
      <c r="AF1108" s="282" t="s">
        <v>80</v>
      </c>
      <c r="AG1108" s="282" t="s">
        <v>34</v>
      </c>
      <c r="AH1108" s="282" t="s">
        <v>212</v>
      </c>
      <c r="AI1108" s="282" t="s">
        <v>213</v>
      </c>
      <c r="AJ1108" s="282"/>
    </row>
    <row r="1109" spans="2:36" s="98" customFormat="1" ht="55.2" x14ac:dyDescent="0.3">
      <c r="B1109" s="300"/>
      <c r="C1109" s="300"/>
      <c r="D1109" s="300"/>
      <c r="E1109" s="317"/>
      <c r="F1109" s="317"/>
      <c r="G1109" s="317"/>
      <c r="H1109" s="300"/>
      <c r="I1109" s="300"/>
      <c r="J1109" s="20" t="s">
        <v>168</v>
      </c>
      <c r="K1109" s="27" t="s">
        <v>169</v>
      </c>
      <c r="L1109" s="27" t="s">
        <v>106</v>
      </c>
      <c r="M1109" s="27">
        <v>2</v>
      </c>
      <c r="N1109" s="282"/>
      <c r="O1109" s="300"/>
      <c r="P1109" s="300"/>
      <c r="Q1109" s="300"/>
      <c r="R1109" s="337"/>
      <c r="S1109" s="337"/>
      <c r="T1109" s="361"/>
      <c r="U1109" s="361"/>
      <c r="V1109" s="365"/>
      <c r="W1109" s="365"/>
      <c r="X1109" s="365"/>
      <c r="Y1109" s="365"/>
      <c r="Z1109" s="365"/>
      <c r="AA1109" s="365"/>
      <c r="AB1109" s="365"/>
      <c r="AC1109" s="282"/>
      <c r="AD1109" s="319"/>
      <c r="AE1109" s="319"/>
      <c r="AF1109" s="300"/>
      <c r="AG1109" s="282"/>
      <c r="AH1109" s="282"/>
      <c r="AI1109" s="282"/>
      <c r="AJ1109" s="300"/>
    </row>
    <row r="1110" spans="2:36" s="98" customFormat="1" ht="41.4" x14ac:dyDescent="0.3">
      <c r="B1110" s="300"/>
      <c r="C1110" s="300"/>
      <c r="D1110" s="300"/>
      <c r="E1110" s="317"/>
      <c r="F1110" s="317"/>
      <c r="G1110" s="317"/>
      <c r="H1110" s="300"/>
      <c r="I1110" s="300"/>
      <c r="J1110" s="20" t="s">
        <v>264</v>
      </c>
      <c r="K1110" s="27" t="s">
        <v>170</v>
      </c>
      <c r="L1110" s="27" t="s">
        <v>171</v>
      </c>
      <c r="M1110" s="27">
        <v>2</v>
      </c>
      <c r="N1110" s="282"/>
      <c r="O1110" s="300"/>
      <c r="P1110" s="300"/>
      <c r="Q1110" s="300"/>
      <c r="R1110" s="337"/>
      <c r="S1110" s="337"/>
      <c r="T1110" s="361"/>
      <c r="U1110" s="361"/>
      <c r="V1110" s="365"/>
      <c r="W1110" s="365"/>
      <c r="X1110" s="365"/>
      <c r="Y1110" s="365"/>
      <c r="Z1110" s="365"/>
      <c r="AA1110" s="365"/>
      <c r="AB1110" s="365"/>
      <c r="AC1110" s="282"/>
      <c r="AD1110" s="319"/>
      <c r="AE1110" s="319"/>
      <c r="AF1110" s="300"/>
      <c r="AG1110" s="282"/>
      <c r="AH1110" s="282"/>
      <c r="AI1110" s="282"/>
      <c r="AJ1110" s="300"/>
    </row>
    <row r="1111" spans="2:36" s="98" customFormat="1" ht="27.6" x14ac:dyDescent="0.3">
      <c r="B1111" s="300"/>
      <c r="C1111" s="300"/>
      <c r="D1111" s="300"/>
      <c r="E1111" s="317"/>
      <c r="F1111" s="317"/>
      <c r="G1111" s="317"/>
      <c r="H1111" s="300"/>
      <c r="I1111" s="300"/>
      <c r="J1111" s="20" t="s">
        <v>172</v>
      </c>
      <c r="K1111" s="27" t="s">
        <v>173</v>
      </c>
      <c r="L1111" s="27" t="s">
        <v>171</v>
      </c>
      <c r="M1111" s="27">
        <v>2</v>
      </c>
      <c r="N1111" s="282"/>
      <c r="O1111" s="300"/>
      <c r="P1111" s="300"/>
      <c r="Q1111" s="300"/>
      <c r="R1111" s="337"/>
      <c r="S1111" s="337"/>
      <c r="T1111" s="361"/>
      <c r="U1111" s="361"/>
      <c r="V1111" s="365"/>
      <c r="W1111" s="365"/>
      <c r="X1111" s="365"/>
      <c r="Y1111" s="365"/>
      <c r="Z1111" s="365"/>
      <c r="AA1111" s="365"/>
      <c r="AB1111" s="365"/>
      <c r="AC1111" s="282"/>
      <c r="AD1111" s="319"/>
      <c r="AE1111" s="319"/>
      <c r="AF1111" s="300"/>
      <c r="AG1111" s="282"/>
      <c r="AH1111" s="282"/>
      <c r="AI1111" s="282"/>
      <c r="AJ1111" s="300"/>
    </row>
    <row r="1112" spans="2:36" s="87" customFormat="1" ht="132" customHeight="1" x14ac:dyDescent="0.3">
      <c r="B1112" s="272" t="s">
        <v>274</v>
      </c>
      <c r="C1112" s="272" t="s">
        <v>278</v>
      </c>
      <c r="D1112" s="272" t="s">
        <v>158</v>
      </c>
      <c r="E1112" s="269" t="s">
        <v>68</v>
      </c>
      <c r="F1112" s="269" t="s">
        <v>863</v>
      </c>
      <c r="G1112" s="269" t="s">
        <v>202</v>
      </c>
      <c r="H1112" s="272" t="s">
        <v>71</v>
      </c>
      <c r="I1112" s="272" t="s">
        <v>80</v>
      </c>
      <c r="J1112" s="11" t="s">
        <v>263</v>
      </c>
      <c r="K1112" s="7" t="s">
        <v>159</v>
      </c>
      <c r="L1112" s="7" t="s">
        <v>116</v>
      </c>
      <c r="M1112" s="7">
        <v>40</v>
      </c>
      <c r="N1112" s="273" t="s">
        <v>160</v>
      </c>
      <c r="O1112" s="272" t="s">
        <v>416</v>
      </c>
      <c r="P1112" s="272" t="s">
        <v>76</v>
      </c>
      <c r="Q1112" s="272" t="s">
        <v>77</v>
      </c>
      <c r="R1112" s="297" t="s">
        <v>78</v>
      </c>
      <c r="S1112" s="297" t="s">
        <v>161</v>
      </c>
      <c r="T1112" s="283">
        <f>V1112+Y1112</f>
        <v>74900</v>
      </c>
      <c r="U1112" s="283">
        <f>T1112/M1113</f>
        <v>74900</v>
      </c>
      <c r="V1112" s="281">
        <v>37450</v>
      </c>
      <c r="W1112" s="281" t="s">
        <v>80</v>
      </c>
      <c r="X1112" s="281" t="s">
        <v>80</v>
      </c>
      <c r="Y1112" s="281">
        <v>37450</v>
      </c>
      <c r="Z1112" s="281" t="s">
        <v>135</v>
      </c>
      <c r="AA1112" s="281" t="s">
        <v>80</v>
      </c>
      <c r="AB1112" s="281">
        <v>6513.0450000000001</v>
      </c>
      <c r="AC1112" s="273" t="s">
        <v>204</v>
      </c>
      <c r="AD1112" s="296">
        <f>V1112+Y1112</f>
        <v>74900</v>
      </c>
      <c r="AE1112" s="296" t="s">
        <v>80</v>
      </c>
      <c r="AF1112" s="273" t="s">
        <v>80</v>
      </c>
      <c r="AG1112" s="273" t="s">
        <v>34</v>
      </c>
      <c r="AH1112" s="273" t="s">
        <v>212</v>
      </c>
      <c r="AI1112" s="273" t="s">
        <v>213</v>
      </c>
      <c r="AJ1112" s="229"/>
    </row>
    <row r="1113" spans="2:36" s="87" customFormat="1" ht="86.1" customHeight="1" x14ac:dyDescent="0.3">
      <c r="B1113" s="272"/>
      <c r="C1113" s="272"/>
      <c r="D1113" s="272"/>
      <c r="E1113" s="269"/>
      <c r="F1113" s="269"/>
      <c r="G1113" s="269"/>
      <c r="H1113" s="272"/>
      <c r="I1113" s="272"/>
      <c r="J1113" s="11" t="s">
        <v>163</v>
      </c>
      <c r="K1113" s="7" t="s">
        <v>164</v>
      </c>
      <c r="L1113" s="7" t="s">
        <v>106</v>
      </c>
      <c r="M1113" s="7">
        <v>1</v>
      </c>
      <c r="N1113" s="273"/>
      <c r="O1113" s="272"/>
      <c r="P1113" s="272"/>
      <c r="Q1113" s="272"/>
      <c r="R1113" s="297"/>
      <c r="S1113" s="297"/>
      <c r="T1113" s="283"/>
      <c r="U1113" s="283"/>
      <c r="V1113" s="281"/>
      <c r="W1113" s="281"/>
      <c r="X1113" s="281"/>
      <c r="Y1113" s="281"/>
      <c r="Z1113" s="281"/>
      <c r="AA1113" s="281"/>
      <c r="AB1113" s="281"/>
      <c r="AC1113" s="273"/>
      <c r="AD1113" s="296"/>
      <c r="AE1113" s="296"/>
      <c r="AF1113" s="272"/>
      <c r="AG1113" s="273"/>
      <c r="AH1113" s="273"/>
      <c r="AI1113" s="273"/>
      <c r="AJ1113" s="224"/>
    </row>
    <row r="1114" spans="2:36" s="87" customFormat="1" ht="59.1" customHeight="1" x14ac:dyDescent="0.3">
      <c r="B1114" s="272"/>
      <c r="C1114" s="272"/>
      <c r="D1114" s="272"/>
      <c r="E1114" s="269"/>
      <c r="F1114" s="269"/>
      <c r="G1114" s="269"/>
      <c r="H1114" s="272"/>
      <c r="I1114" s="272"/>
      <c r="J1114" s="11" t="s">
        <v>179</v>
      </c>
      <c r="K1114" s="7" t="s">
        <v>180</v>
      </c>
      <c r="L1114" s="7" t="s">
        <v>106</v>
      </c>
      <c r="M1114" s="71">
        <v>35</v>
      </c>
      <c r="N1114" s="273"/>
      <c r="O1114" s="272"/>
      <c r="P1114" s="272"/>
      <c r="Q1114" s="272"/>
      <c r="R1114" s="297"/>
      <c r="S1114" s="297"/>
      <c r="T1114" s="283"/>
      <c r="U1114" s="283"/>
      <c r="V1114" s="281"/>
      <c r="W1114" s="281"/>
      <c r="X1114" s="281"/>
      <c r="Y1114" s="281"/>
      <c r="Z1114" s="281"/>
      <c r="AA1114" s="281"/>
      <c r="AB1114" s="281"/>
      <c r="AC1114" s="273"/>
      <c r="AD1114" s="296"/>
      <c r="AE1114" s="296"/>
      <c r="AF1114" s="272"/>
      <c r="AG1114" s="273"/>
      <c r="AH1114" s="273"/>
      <c r="AI1114" s="273"/>
      <c r="AJ1114" s="225"/>
    </row>
    <row r="1115" spans="2:36" s="87" customFormat="1" ht="132" customHeight="1" x14ac:dyDescent="0.3">
      <c r="B1115" s="272" t="s">
        <v>275</v>
      </c>
      <c r="C1115" s="272" t="s">
        <v>279</v>
      </c>
      <c r="D1115" s="272" t="s">
        <v>158</v>
      </c>
      <c r="E1115" s="269" t="s">
        <v>68</v>
      </c>
      <c r="F1115" s="269" t="s">
        <v>863</v>
      </c>
      <c r="G1115" s="269" t="s">
        <v>202</v>
      </c>
      <c r="H1115" s="272" t="s">
        <v>71</v>
      </c>
      <c r="I1115" s="272" t="s">
        <v>80</v>
      </c>
      <c r="J1115" s="11" t="s">
        <v>263</v>
      </c>
      <c r="K1115" s="7" t="s">
        <v>159</v>
      </c>
      <c r="L1115" s="7" t="s">
        <v>116</v>
      </c>
      <c r="M1115" s="7">
        <v>40</v>
      </c>
      <c r="N1115" s="273" t="s">
        <v>160</v>
      </c>
      <c r="O1115" s="272" t="s">
        <v>416</v>
      </c>
      <c r="P1115" s="272" t="s">
        <v>76</v>
      </c>
      <c r="Q1115" s="272" t="s">
        <v>77</v>
      </c>
      <c r="R1115" s="297" t="s">
        <v>78</v>
      </c>
      <c r="S1115" s="297" t="s">
        <v>161</v>
      </c>
      <c r="T1115" s="283">
        <f>V1115+Y1115</f>
        <v>85600</v>
      </c>
      <c r="U1115" s="283">
        <f>T1115</f>
        <v>85600</v>
      </c>
      <c r="V1115" s="281">
        <v>42800</v>
      </c>
      <c r="W1115" s="281" t="s">
        <v>80</v>
      </c>
      <c r="X1115" s="281" t="s">
        <v>80</v>
      </c>
      <c r="Y1115" s="281">
        <v>42800</v>
      </c>
      <c r="Z1115" s="281" t="s">
        <v>135</v>
      </c>
      <c r="AA1115" s="281" t="s">
        <v>80</v>
      </c>
      <c r="AB1115" s="281">
        <v>7443.48</v>
      </c>
      <c r="AC1115" s="273" t="s">
        <v>204</v>
      </c>
      <c r="AD1115" s="296">
        <f>V1115+Y1115</f>
        <v>85600</v>
      </c>
      <c r="AE1115" s="296" t="s">
        <v>80</v>
      </c>
      <c r="AF1115" s="273" t="s">
        <v>80</v>
      </c>
      <c r="AG1115" s="273" t="s">
        <v>34</v>
      </c>
      <c r="AH1115" s="273" t="s">
        <v>212</v>
      </c>
      <c r="AI1115" s="273" t="s">
        <v>213</v>
      </c>
      <c r="AJ1115" s="273"/>
    </row>
    <row r="1116" spans="2:36" s="87" customFormat="1" ht="86.1" customHeight="1" x14ac:dyDescent="0.3">
      <c r="B1116" s="272"/>
      <c r="C1116" s="272"/>
      <c r="D1116" s="272"/>
      <c r="E1116" s="269"/>
      <c r="F1116" s="269"/>
      <c r="G1116" s="269"/>
      <c r="H1116" s="272"/>
      <c r="I1116" s="272"/>
      <c r="J1116" s="11" t="s">
        <v>163</v>
      </c>
      <c r="K1116" s="7" t="s">
        <v>164</v>
      </c>
      <c r="L1116" s="7" t="s">
        <v>106</v>
      </c>
      <c r="M1116" s="7">
        <v>1</v>
      </c>
      <c r="N1116" s="273"/>
      <c r="O1116" s="272"/>
      <c r="P1116" s="272"/>
      <c r="Q1116" s="272"/>
      <c r="R1116" s="297"/>
      <c r="S1116" s="297"/>
      <c r="T1116" s="283"/>
      <c r="U1116" s="283"/>
      <c r="V1116" s="281"/>
      <c r="W1116" s="281"/>
      <c r="X1116" s="281"/>
      <c r="Y1116" s="281"/>
      <c r="Z1116" s="281"/>
      <c r="AA1116" s="281"/>
      <c r="AB1116" s="281"/>
      <c r="AC1116" s="273"/>
      <c r="AD1116" s="296"/>
      <c r="AE1116" s="296"/>
      <c r="AF1116" s="272"/>
      <c r="AG1116" s="273"/>
      <c r="AH1116" s="273"/>
      <c r="AI1116" s="273"/>
      <c r="AJ1116" s="272"/>
    </row>
    <row r="1117" spans="2:36" s="87" customFormat="1" ht="59.1" customHeight="1" x14ac:dyDescent="0.3">
      <c r="B1117" s="272"/>
      <c r="C1117" s="272"/>
      <c r="D1117" s="272"/>
      <c r="E1117" s="269"/>
      <c r="F1117" s="269"/>
      <c r="G1117" s="269"/>
      <c r="H1117" s="272"/>
      <c r="I1117" s="272"/>
      <c r="J1117" s="11" t="s">
        <v>179</v>
      </c>
      <c r="K1117" s="7" t="s">
        <v>180</v>
      </c>
      <c r="L1117" s="7" t="s">
        <v>106</v>
      </c>
      <c r="M1117" s="71">
        <v>40</v>
      </c>
      <c r="N1117" s="273"/>
      <c r="O1117" s="272"/>
      <c r="P1117" s="272"/>
      <c r="Q1117" s="272"/>
      <c r="R1117" s="297"/>
      <c r="S1117" s="297"/>
      <c r="T1117" s="283"/>
      <c r="U1117" s="283"/>
      <c r="V1117" s="281"/>
      <c r="W1117" s="281"/>
      <c r="X1117" s="281"/>
      <c r="Y1117" s="281"/>
      <c r="Z1117" s="281"/>
      <c r="AA1117" s="281"/>
      <c r="AB1117" s="281"/>
      <c r="AC1117" s="273"/>
      <c r="AD1117" s="296"/>
      <c r="AE1117" s="296"/>
      <c r="AF1117" s="272"/>
      <c r="AG1117" s="273"/>
      <c r="AH1117" s="273"/>
      <c r="AI1117" s="273"/>
      <c r="AJ1117" s="272"/>
    </row>
    <row r="1118" spans="2:36" s="87" customFormat="1" ht="95.1" customHeight="1" x14ac:dyDescent="0.3">
      <c r="B1118" s="272" t="s">
        <v>280</v>
      </c>
      <c r="C1118" s="272" t="s">
        <v>281</v>
      </c>
      <c r="D1118" s="272" t="s">
        <v>158</v>
      </c>
      <c r="E1118" s="269" t="s">
        <v>68</v>
      </c>
      <c r="F1118" s="269" t="s">
        <v>873</v>
      </c>
      <c r="G1118" s="269" t="s">
        <v>202</v>
      </c>
      <c r="H1118" s="272" t="s">
        <v>71</v>
      </c>
      <c r="I1118" s="272" t="s">
        <v>80</v>
      </c>
      <c r="J1118" s="11" t="s">
        <v>263</v>
      </c>
      <c r="K1118" s="7" t="s">
        <v>159</v>
      </c>
      <c r="L1118" s="7" t="s">
        <v>116</v>
      </c>
      <c r="M1118" s="7">
        <v>40</v>
      </c>
      <c r="N1118" s="273" t="s">
        <v>160</v>
      </c>
      <c r="O1118" s="272" t="s">
        <v>416</v>
      </c>
      <c r="P1118" s="272" t="s">
        <v>76</v>
      </c>
      <c r="Q1118" s="272" t="s">
        <v>77</v>
      </c>
      <c r="R1118" s="297" t="s">
        <v>78</v>
      </c>
      <c r="S1118" s="297" t="s">
        <v>161</v>
      </c>
      <c r="T1118" s="283">
        <f>V1118+Y1118</f>
        <v>32100</v>
      </c>
      <c r="U1118" s="283">
        <f>T1118</f>
        <v>32100</v>
      </c>
      <c r="V1118" s="281">
        <v>16050</v>
      </c>
      <c r="W1118" s="281" t="s">
        <v>80</v>
      </c>
      <c r="X1118" s="281" t="s">
        <v>80</v>
      </c>
      <c r="Y1118" s="281">
        <v>16050</v>
      </c>
      <c r="Z1118" s="281" t="s">
        <v>135</v>
      </c>
      <c r="AA1118" s="281" t="s">
        <v>80</v>
      </c>
      <c r="AB1118" s="281">
        <v>2791.31</v>
      </c>
      <c r="AC1118" s="273" t="s">
        <v>204</v>
      </c>
      <c r="AD1118" s="296">
        <f>V1118+Y1118</f>
        <v>32100</v>
      </c>
      <c r="AE1118" s="296" t="s">
        <v>80</v>
      </c>
      <c r="AF1118" s="273" t="s">
        <v>80</v>
      </c>
      <c r="AG1118" s="273" t="s">
        <v>34</v>
      </c>
      <c r="AH1118" s="273" t="s">
        <v>212</v>
      </c>
      <c r="AI1118" s="273" t="s">
        <v>213</v>
      </c>
      <c r="AJ1118" s="273"/>
    </row>
    <row r="1119" spans="2:36" s="87" customFormat="1" ht="52.2" customHeight="1" x14ac:dyDescent="0.3">
      <c r="B1119" s="272"/>
      <c r="C1119" s="272"/>
      <c r="D1119" s="272"/>
      <c r="E1119" s="269"/>
      <c r="F1119" s="269"/>
      <c r="G1119" s="269"/>
      <c r="H1119" s="272"/>
      <c r="I1119" s="272"/>
      <c r="J1119" s="11" t="s">
        <v>163</v>
      </c>
      <c r="K1119" s="7" t="s">
        <v>164</v>
      </c>
      <c r="L1119" s="7" t="s">
        <v>106</v>
      </c>
      <c r="M1119" s="7">
        <v>1</v>
      </c>
      <c r="N1119" s="273"/>
      <c r="O1119" s="272"/>
      <c r="P1119" s="272"/>
      <c r="Q1119" s="272"/>
      <c r="R1119" s="297"/>
      <c r="S1119" s="297"/>
      <c r="T1119" s="283"/>
      <c r="U1119" s="283"/>
      <c r="V1119" s="281"/>
      <c r="W1119" s="281"/>
      <c r="X1119" s="281"/>
      <c r="Y1119" s="281"/>
      <c r="Z1119" s="281"/>
      <c r="AA1119" s="281"/>
      <c r="AB1119" s="281"/>
      <c r="AC1119" s="273"/>
      <c r="AD1119" s="296"/>
      <c r="AE1119" s="296"/>
      <c r="AF1119" s="272"/>
      <c r="AG1119" s="273"/>
      <c r="AH1119" s="273"/>
      <c r="AI1119" s="273"/>
      <c r="AJ1119" s="272"/>
    </row>
    <row r="1120" spans="2:36" s="87" customFormat="1" ht="59.1" customHeight="1" x14ac:dyDescent="0.3">
      <c r="B1120" s="272"/>
      <c r="C1120" s="272"/>
      <c r="D1120" s="272"/>
      <c r="E1120" s="269"/>
      <c r="F1120" s="269"/>
      <c r="G1120" s="269"/>
      <c r="H1120" s="272"/>
      <c r="I1120" s="272"/>
      <c r="J1120" s="11" t="s">
        <v>179</v>
      </c>
      <c r="K1120" s="7" t="s">
        <v>180</v>
      </c>
      <c r="L1120" s="7" t="s">
        <v>106</v>
      </c>
      <c r="M1120" s="71">
        <v>15</v>
      </c>
      <c r="N1120" s="273"/>
      <c r="O1120" s="272"/>
      <c r="P1120" s="272"/>
      <c r="Q1120" s="272"/>
      <c r="R1120" s="297"/>
      <c r="S1120" s="297"/>
      <c r="T1120" s="283"/>
      <c r="U1120" s="283"/>
      <c r="V1120" s="281"/>
      <c r="W1120" s="281"/>
      <c r="X1120" s="281"/>
      <c r="Y1120" s="281"/>
      <c r="Z1120" s="281"/>
      <c r="AA1120" s="281"/>
      <c r="AB1120" s="281"/>
      <c r="AC1120" s="273"/>
      <c r="AD1120" s="296"/>
      <c r="AE1120" s="296"/>
      <c r="AF1120" s="272"/>
      <c r="AG1120" s="273"/>
      <c r="AH1120" s="273"/>
      <c r="AI1120" s="273"/>
      <c r="AJ1120" s="272"/>
    </row>
    <row r="1121" spans="2:36" s="87" customFormat="1" ht="95.1" customHeight="1" x14ac:dyDescent="0.3">
      <c r="B1121" s="272" t="s">
        <v>282</v>
      </c>
      <c r="C1121" s="272" t="s">
        <v>283</v>
      </c>
      <c r="D1121" s="272" t="s">
        <v>158</v>
      </c>
      <c r="E1121" s="269" t="s">
        <v>68</v>
      </c>
      <c r="F1121" s="269" t="s">
        <v>863</v>
      </c>
      <c r="G1121" s="269" t="s">
        <v>202</v>
      </c>
      <c r="H1121" s="272" t="s">
        <v>71</v>
      </c>
      <c r="I1121" s="272" t="s">
        <v>80</v>
      </c>
      <c r="J1121" s="11" t="s">
        <v>263</v>
      </c>
      <c r="K1121" s="7" t="s">
        <v>159</v>
      </c>
      <c r="L1121" s="7" t="s">
        <v>116</v>
      </c>
      <c r="M1121" s="7">
        <v>40</v>
      </c>
      <c r="N1121" s="273" t="s">
        <v>160</v>
      </c>
      <c r="O1121" s="272" t="s">
        <v>416</v>
      </c>
      <c r="P1121" s="272" t="s">
        <v>76</v>
      </c>
      <c r="Q1121" s="272" t="s">
        <v>77</v>
      </c>
      <c r="R1121" s="297" t="s">
        <v>78</v>
      </c>
      <c r="S1121" s="297" t="s">
        <v>161</v>
      </c>
      <c r="T1121" s="283">
        <f>V1121+Y1121</f>
        <v>203300</v>
      </c>
      <c r="U1121" s="283">
        <f>T1121</f>
        <v>203300</v>
      </c>
      <c r="V1121" s="281">
        <v>101650</v>
      </c>
      <c r="W1121" s="281" t="s">
        <v>80</v>
      </c>
      <c r="X1121" s="281" t="s">
        <v>80</v>
      </c>
      <c r="Y1121" s="281">
        <v>101650</v>
      </c>
      <c r="Z1121" s="281" t="s">
        <v>135</v>
      </c>
      <c r="AA1121" s="281" t="s">
        <v>80</v>
      </c>
      <c r="AB1121" s="281">
        <v>17678.259999999998</v>
      </c>
      <c r="AC1121" s="273" t="s">
        <v>204</v>
      </c>
      <c r="AD1121" s="296">
        <f>V1121+Y1121</f>
        <v>203300</v>
      </c>
      <c r="AE1121" s="296" t="s">
        <v>80</v>
      </c>
      <c r="AF1121" s="273" t="s">
        <v>80</v>
      </c>
      <c r="AG1121" s="273" t="s">
        <v>34</v>
      </c>
      <c r="AH1121" s="273" t="s">
        <v>212</v>
      </c>
      <c r="AI1121" s="273" t="s">
        <v>213</v>
      </c>
      <c r="AJ1121" s="273"/>
    </row>
    <row r="1122" spans="2:36" s="87" customFormat="1" ht="59.1" customHeight="1" x14ac:dyDescent="0.3">
      <c r="B1122" s="272"/>
      <c r="C1122" s="272"/>
      <c r="D1122" s="272"/>
      <c r="E1122" s="269"/>
      <c r="F1122" s="269"/>
      <c r="G1122" s="269"/>
      <c r="H1122" s="272"/>
      <c r="I1122" s="272"/>
      <c r="J1122" s="11" t="s">
        <v>163</v>
      </c>
      <c r="K1122" s="7" t="s">
        <v>164</v>
      </c>
      <c r="L1122" s="7" t="s">
        <v>106</v>
      </c>
      <c r="M1122" s="7">
        <v>1</v>
      </c>
      <c r="N1122" s="273"/>
      <c r="O1122" s="272"/>
      <c r="P1122" s="272"/>
      <c r="Q1122" s="272"/>
      <c r="R1122" s="297"/>
      <c r="S1122" s="297"/>
      <c r="T1122" s="283"/>
      <c r="U1122" s="283"/>
      <c r="V1122" s="281"/>
      <c r="W1122" s="281"/>
      <c r="X1122" s="281"/>
      <c r="Y1122" s="281"/>
      <c r="Z1122" s="281"/>
      <c r="AA1122" s="281"/>
      <c r="AB1122" s="281"/>
      <c r="AC1122" s="273"/>
      <c r="AD1122" s="296"/>
      <c r="AE1122" s="296"/>
      <c r="AF1122" s="272"/>
      <c r="AG1122" s="273"/>
      <c r="AH1122" s="273"/>
      <c r="AI1122" s="273"/>
      <c r="AJ1122" s="272"/>
    </row>
    <row r="1123" spans="2:36" s="87" customFormat="1" ht="59.1" customHeight="1" x14ac:dyDescent="0.3">
      <c r="B1123" s="272"/>
      <c r="C1123" s="272"/>
      <c r="D1123" s="272"/>
      <c r="E1123" s="269"/>
      <c r="F1123" s="269"/>
      <c r="G1123" s="269"/>
      <c r="H1123" s="272"/>
      <c r="I1123" s="272"/>
      <c r="J1123" s="11" t="s">
        <v>179</v>
      </c>
      <c r="K1123" s="7" t="s">
        <v>180</v>
      </c>
      <c r="L1123" s="7" t="s">
        <v>106</v>
      </c>
      <c r="M1123" s="71">
        <v>95</v>
      </c>
      <c r="N1123" s="273"/>
      <c r="O1123" s="272"/>
      <c r="P1123" s="272"/>
      <c r="Q1123" s="272"/>
      <c r="R1123" s="297"/>
      <c r="S1123" s="297"/>
      <c r="T1123" s="283"/>
      <c r="U1123" s="283"/>
      <c r="V1123" s="281"/>
      <c r="W1123" s="281"/>
      <c r="X1123" s="281"/>
      <c r="Y1123" s="281"/>
      <c r="Z1123" s="281"/>
      <c r="AA1123" s="281"/>
      <c r="AB1123" s="281"/>
      <c r="AC1123" s="273"/>
      <c r="AD1123" s="296"/>
      <c r="AE1123" s="296"/>
      <c r="AF1123" s="272"/>
      <c r="AG1123" s="273"/>
      <c r="AH1123" s="273"/>
      <c r="AI1123" s="273"/>
      <c r="AJ1123" s="272"/>
    </row>
    <row r="1124" spans="2:36" s="87" customFormat="1" ht="132" customHeight="1" x14ac:dyDescent="0.3">
      <c r="B1124" s="300" t="s">
        <v>1150</v>
      </c>
      <c r="C1124" s="300" t="s">
        <v>278</v>
      </c>
      <c r="D1124" s="300" t="s">
        <v>158</v>
      </c>
      <c r="E1124" s="317" t="s">
        <v>68</v>
      </c>
      <c r="F1124" s="317" t="s">
        <v>863</v>
      </c>
      <c r="G1124" s="317" t="s">
        <v>202</v>
      </c>
      <c r="H1124" s="300" t="s">
        <v>71</v>
      </c>
      <c r="I1124" s="300" t="s">
        <v>80</v>
      </c>
      <c r="J1124" s="20" t="s">
        <v>263</v>
      </c>
      <c r="K1124" s="27" t="s">
        <v>159</v>
      </c>
      <c r="L1124" s="27" t="s">
        <v>116</v>
      </c>
      <c r="M1124" s="27">
        <v>40</v>
      </c>
      <c r="N1124" s="282" t="s">
        <v>160</v>
      </c>
      <c r="O1124" s="300" t="s">
        <v>416</v>
      </c>
      <c r="P1124" s="300" t="s">
        <v>76</v>
      </c>
      <c r="Q1124" s="300" t="s">
        <v>77</v>
      </c>
      <c r="R1124" s="337" t="s">
        <v>78</v>
      </c>
      <c r="S1124" s="337" t="s">
        <v>161</v>
      </c>
      <c r="T1124" s="361">
        <f>V1124+Y1124</f>
        <v>74900</v>
      </c>
      <c r="U1124" s="361">
        <f>T1124</f>
        <v>74900</v>
      </c>
      <c r="V1124" s="365">
        <v>37450</v>
      </c>
      <c r="W1124" s="365" t="s">
        <v>80</v>
      </c>
      <c r="X1124" s="365" t="s">
        <v>80</v>
      </c>
      <c r="Y1124" s="365">
        <v>37450</v>
      </c>
      <c r="Z1124" s="365" t="s">
        <v>135</v>
      </c>
      <c r="AA1124" s="365" t="s">
        <v>80</v>
      </c>
      <c r="AB1124" s="365">
        <v>6513.0450000000001</v>
      </c>
      <c r="AC1124" s="282" t="s">
        <v>204</v>
      </c>
      <c r="AD1124" s="319">
        <f>V1124+Y1124</f>
        <v>74900</v>
      </c>
      <c r="AE1124" s="319" t="s">
        <v>80</v>
      </c>
      <c r="AF1124" s="282" t="s">
        <v>80</v>
      </c>
      <c r="AG1124" s="282" t="s">
        <v>34</v>
      </c>
      <c r="AH1124" s="282" t="s">
        <v>303</v>
      </c>
      <c r="AI1124" s="282" t="s">
        <v>308</v>
      </c>
      <c r="AJ1124" s="282"/>
    </row>
    <row r="1125" spans="2:36" s="87" customFormat="1" ht="86.1" customHeight="1" x14ac:dyDescent="0.3">
      <c r="B1125" s="300"/>
      <c r="C1125" s="300"/>
      <c r="D1125" s="300"/>
      <c r="E1125" s="317"/>
      <c r="F1125" s="317"/>
      <c r="G1125" s="317"/>
      <c r="H1125" s="300"/>
      <c r="I1125" s="300"/>
      <c r="J1125" s="20" t="s">
        <v>163</v>
      </c>
      <c r="K1125" s="27" t="s">
        <v>164</v>
      </c>
      <c r="L1125" s="27" t="s">
        <v>106</v>
      </c>
      <c r="M1125" s="27">
        <v>1</v>
      </c>
      <c r="N1125" s="282"/>
      <c r="O1125" s="300"/>
      <c r="P1125" s="300"/>
      <c r="Q1125" s="300"/>
      <c r="R1125" s="337"/>
      <c r="S1125" s="337"/>
      <c r="T1125" s="361"/>
      <c r="U1125" s="361"/>
      <c r="V1125" s="365"/>
      <c r="W1125" s="365"/>
      <c r="X1125" s="365"/>
      <c r="Y1125" s="365"/>
      <c r="Z1125" s="365"/>
      <c r="AA1125" s="365"/>
      <c r="AB1125" s="365"/>
      <c r="AC1125" s="282"/>
      <c r="AD1125" s="319"/>
      <c r="AE1125" s="319"/>
      <c r="AF1125" s="300"/>
      <c r="AG1125" s="282"/>
      <c r="AH1125" s="282"/>
      <c r="AI1125" s="282"/>
      <c r="AJ1125" s="300"/>
    </row>
    <row r="1126" spans="2:36" s="87" customFormat="1" ht="59.1" customHeight="1" x14ac:dyDescent="0.3">
      <c r="B1126" s="300"/>
      <c r="C1126" s="300"/>
      <c r="D1126" s="300"/>
      <c r="E1126" s="317"/>
      <c r="F1126" s="317"/>
      <c r="G1126" s="317"/>
      <c r="H1126" s="300"/>
      <c r="I1126" s="300"/>
      <c r="J1126" s="20" t="s">
        <v>179</v>
      </c>
      <c r="K1126" s="27" t="s">
        <v>180</v>
      </c>
      <c r="L1126" s="27" t="s">
        <v>106</v>
      </c>
      <c r="M1126" s="69">
        <v>35</v>
      </c>
      <c r="N1126" s="282"/>
      <c r="O1126" s="300"/>
      <c r="P1126" s="300"/>
      <c r="Q1126" s="300"/>
      <c r="R1126" s="337"/>
      <c r="S1126" s="337"/>
      <c r="T1126" s="361"/>
      <c r="U1126" s="361"/>
      <c r="V1126" s="365"/>
      <c r="W1126" s="365"/>
      <c r="X1126" s="365"/>
      <c r="Y1126" s="365"/>
      <c r="Z1126" s="365"/>
      <c r="AA1126" s="365"/>
      <c r="AB1126" s="365"/>
      <c r="AC1126" s="282"/>
      <c r="AD1126" s="319"/>
      <c r="AE1126" s="319"/>
      <c r="AF1126" s="300"/>
      <c r="AG1126" s="282"/>
      <c r="AH1126" s="282"/>
      <c r="AI1126" s="282"/>
      <c r="AJ1126" s="300"/>
    </row>
    <row r="1127" spans="2:36" s="98" customFormat="1" ht="70.5" customHeight="1" x14ac:dyDescent="0.3">
      <c r="B1127" s="272" t="s">
        <v>284</v>
      </c>
      <c r="C1127" s="272" t="s">
        <v>277</v>
      </c>
      <c r="D1127" s="272" t="s">
        <v>67</v>
      </c>
      <c r="E1127" s="269" t="s">
        <v>68</v>
      </c>
      <c r="F1127" s="269" t="s">
        <v>864</v>
      </c>
      <c r="G1127" s="269" t="s">
        <v>70</v>
      </c>
      <c r="H1127" s="272" t="s">
        <v>71</v>
      </c>
      <c r="I1127" s="272" t="s">
        <v>80</v>
      </c>
      <c r="J1127" s="11" t="s">
        <v>165</v>
      </c>
      <c r="K1127" s="7" t="s">
        <v>166</v>
      </c>
      <c r="L1127" s="7" t="s">
        <v>167</v>
      </c>
      <c r="M1127" s="7">
        <v>4</v>
      </c>
      <c r="N1127" s="273" t="s">
        <v>160</v>
      </c>
      <c r="O1127" s="272" t="s">
        <v>416</v>
      </c>
      <c r="P1127" s="272" t="s">
        <v>76</v>
      </c>
      <c r="Q1127" s="272" t="s">
        <v>77</v>
      </c>
      <c r="R1127" s="297" t="s">
        <v>78</v>
      </c>
      <c r="S1127" s="297" t="s">
        <v>161</v>
      </c>
      <c r="T1127" s="283">
        <f>V1127+Y1127</f>
        <v>227910</v>
      </c>
      <c r="U1127" s="283">
        <f>T1127/M1128</f>
        <v>75970</v>
      </c>
      <c r="V1127" s="281">
        <v>113955</v>
      </c>
      <c r="W1127" s="281" t="s">
        <v>80</v>
      </c>
      <c r="X1127" s="281" t="s">
        <v>80</v>
      </c>
      <c r="Y1127" s="281">
        <v>113955</v>
      </c>
      <c r="Z1127" s="281" t="s">
        <v>80</v>
      </c>
      <c r="AA1127" s="281" t="s">
        <v>80</v>
      </c>
      <c r="AB1127" s="281">
        <v>19818.259999999998</v>
      </c>
      <c r="AC1127" s="273" t="s">
        <v>81</v>
      </c>
      <c r="AD1127" s="296">
        <f>V1127+Y1127</f>
        <v>227910</v>
      </c>
      <c r="AE1127" s="296" t="s">
        <v>80</v>
      </c>
      <c r="AF1127" s="273" t="s">
        <v>80</v>
      </c>
      <c r="AG1127" s="273" t="s">
        <v>34</v>
      </c>
      <c r="AH1127" s="273" t="s">
        <v>234</v>
      </c>
      <c r="AI1127" s="273" t="s">
        <v>1048</v>
      </c>
      <c r="AJ1127" s="273"/>
    </row>
    <row r="1128" spans="2:36" s="98" customFormat="1" ht="55.2" x14ac:dyDescent="0.3">
      <c r="B1128" s="272"/>
      <c r="C1128" s="272"/>
      <c r="D1128" s="272"/>
      <c r="E1128" s="269"/>
      <c r="F1128" s="269"/>
      <c r="G1128" s="269"/>
      <c r="H1128" s="272"/>
      <c r="I1128" s="272"/>
      <c r="J1128" s="11" t="s">
        <v>168</v>
      </c>
      <c r="K1128" s="7" t="s">
        <v>169</v>
      </c>
      <c r="L1128" s="7" t="s">
        <v>106</v>
      </c>
      <c r="M1128" s="7">
        <v>3</v>
      </c>
      <c r="N1128" s="273"/>
      <c r="O1128" s="272"/>
      <c r="P1128" s="272"/>
      <c r="Q1128" s="272"/>
      <c r="R1128" s="297"/>
      <c r="S1128" s="297"/>
      <c r="T1128" s="283"/>
      <c r="U1128" s="283"/>
      <c r="V1128" s="281"/>
      <c r="W1128" s="281"/>
      <c r="X1128" s="281"/>
      <c r="Y1128" s="281"/>
      <c r="Z1128" s="281"/>
      <c r="AA1128" s="281"/>
      <c r="AB1128" s="281"/>
      <c r="AC1128" s="273"/>
      <c r="AD1128" s="296"/>
      <c r="AE1128" s="296"/>
      <c r="AF1128" s="272"/>
      <c r="AG1128" s="273"/>
      <c r="AH1128" s="273"/>
      <c r="AI1128" s="273"/>
      <c r="AJ1128" s="272"/>
    </row>
    <row r="1129" spans="2:36" s="98" customFormat="1" ht="41.4" x14ac:dyDescent="0.3">
      <c r="B1129" s="272"/>
      <c r="C1129" s="272"/>
      <c r="D1129" s="272"/>
      <c r="E1129" s="269"/>
      <c r="F1129" s="269"/>
      <c r="G1129" s="269"/>
      <c r="H1129" s="272"/>
      <c r="I1129" s="272"/>
      <c r="J1129" s="11" t="s">
        <v>264</v>
      </c>
      <c r="K1129" s="7" t="s">
        <v>170</v>
      </c>
      <c r="L1129" s="7" t="s">
        <v>171</v>
      </c>
      <c r="M1129" s="7">
        <v>3</v>
      </c>
      <c r="N1129" s="273"/>
      <c r="O1129" s="272"/>
      <c r="P1129" s="272"/>
      <c r="Q1129" s="272"/>
      <c r="R1129" s="297"/>
      <c r="S1129" s="297"/>
      <c r="T1129" s="283"/>
      <c r="U1129" s="283"/>
      <c r="V1129" s="281"/>
      <c r="W1129" s="281"/>
      <c r="X1129" s="281"/>
      <c r="Y1129" s="281"/>
      <c r="Z1129" s="281"/>
      <c r="AA1129" s="281"/>
      <c r="AB1129" s="281"/>
      <c r="AC1129" s="273"/>
      <c r="AD1129" s="296"/>
      <c r="AE1129" s="296"/>
      <c r="AF1129" s="272"/>
      <c r="AG1129" s="273"/>
      <c r="AH1129" s="273"/>
      <c r="AI1129" s="273"/>
      <c r="AJ1129" s="272"/>
    </row>
    <row r="1130" spans="2:36" s="98" customFormat="1" ht="41.7" customHeight="1" x14ac:dyDescent="0.3">
      <c r="B1130" s="272"/>
      <c r="C1130" s="272"/>
      <c r="D1130" s="272"/>
      <c r="E1130" s="269"/>
      <c r="F1130" s="269"/>
      <c r="G1130" s="269"/>
      <c r="H1130" s="272"/>
      <c r="I1130" s="272"/>
      <c r="J1130" s="11" t="s">
        <v>172</v>
      </c>
      <c r="K1130" s="7" t="s">
        <v>173</v>
      </c>
      <c r="L1130" s="7" t="s">
        <v>171</v>
      </c>
      <c r="M1130" s="7">
        <v>3</v>
      </c>
      <c r="N1130" s="273"/>
      <c r="O1130" s="272"/>
      <c r="P1130" s="272"/>
      <c r="Q1130" s="272"/>
      <c r="R1130" s="297"/>
      <c r="S1130" s="297"/>
      <c r="T1130" s="283"/>
      <c r="U1130" s="283"/>
      <c r="V1130" s="281"/>
      <c r="W1130" s="281"/>
      <c r="X1130" s="281"/>
      <c r="Y1130" s="281"/>
      <c r="Z1130" s="281"/>
      <c r="AA1130" s="281"/>
      <c r="AB1130" s="281"/>
      <c r="AC1130" s="273"/>
      <c r="AD1130" s="296"/>
      <c r="AE1130" s="296"/>
      <c r="AF1130" s="272"/>
      <c r="AG1130" s="273"/>
      <c r="AH1130" s="273"/>
      <c r="AI1130" s="273"/>
      <c r="AJ1130" s="272"/>
    </row>
    <row r="1131" spans="2:36" s="87" customFormat="1" ht="132" customHeight="1" x14ac:dyDescent="0.3">
      <c r="B1131" s="272" t="s">
        <v>286</v>
      </c>
      <c r="C1131" s="272" t="s">
        <v>1151</v>
      </c>
      <c r="D1131" s="272" t="s">
        <v>158</v>
      </c>
      <c r="E1131" s="269" t="s">
        <v>68</v>
      </c>
      <c r="F1131" s="269" t="s">
        <v>863</v>
      </c>
      <c r="G1131" s="269" t="s">
        <v>202</v>
      </c>
      <c r="H1131" s="272" t="s">
        <v>71</v>
      </c>
      <c r="I1131" s="272" t="s">
        <v>80</v>
      </c>
      <c r="J1131" s="11" t="s">
        <v>263</v>
      </c>
      <c r="K1131" s="7" t="s">
        <v>159</v>
      </c>
      <c r="L1131" s="7" t="s">
        <v>116</v>
      </c>
      <c r="M1131" s="7">
        <v>40</v>
      </c>
      <c r="N1131" s="273" t="s">
        <v>160</v>
      </c>
      <c r="O1131" s="272" t="s">
        <v>416</v>
      </c>
      <c r="P1131" s="272" t="s">
        <v>76</v>
      </c>
      <c r="Q1131" s="272" t="s">
        <v>77</v>
      </c>
      <c r="R1131" s="297" t="s">
        <v>78</v>
      </c>
      <c r="S1131" s="297" t="s">
        <v>161</v>
      </c>
      <c r="T1131" s="283">
        <f>V1131+Y1131</f>
        <v>171200</v>
      </c>
      <c r="U1131" s="283">
        <f>T1131/M1132</f>
        <v>85600</v>
      </c>
      <c r="V1131" s="256">
        <v>85600</v>
      </c>
      <c r="W1131" s="281" t="s">
        <v>80</v>
      </c>
      <c r="X1131" s="281" t="s">
        <v>80</v>
      </c>
      <c r="Y1131" s="281">
        <v>85600</v>
      </c>
      <c r="Z1131" s="281" t="s">
        <v>135</v>
      </c>
      <c r="AA1131" s="281" t="s">
        <v>80</v>
      </c>
      <c r="AB1131" s="281">
        <v>14886.96</v>
      </c>
      <c r="AC1131" s="273" t="s">
        <v>204</v>
      </c>
      <c r="AD1131" s="296">
        <f>V1131+Y1131</f>
        <v>171200</v>
      </c>
      <c r="AE1131" s="296" t="s">
        <v>80</v>
      </c>
      <c r="AF1131" s="273" t="s">
        <v>80</v>
      </c>
      <c r="AG1131" s="273" t="s">
        <v>34</v>
      </c>
      <c r="AH1131" s="273" t="s">
        <v>234</v>
      </c>
      <c r="AI1131" s="273" t="s">
        <v>411</v>
      </c>
      <c r="AJ1131" s="273"/>
    </row>
    <row r="1132" spans="2:36" s="87" customFormat="1" ht="86.1" customHeight="1" x14ac:dyDescent="0.3">
      <c r="B1132" s="272"/>
      <c r="C1132" s="272"/>
      <c r="D1132" s="272"/>
      <c r="E1132" s="269"/>
      <c r="F1132" s="269"/>
      <c r="G1132" s="269"/>
      <c r="H1132" s="272"/>
      <c r="I1132" s="272"/>
      <c r="J1132" s="11" t="s">
        <v>163</v>
      </c>
      <c r="K1132" s="7" t="s">
        <v>164</v>
      </c>
      <c r="L1132" s="7" t="s">
        <v>106</v>
      </c>
      <c r="M1132" s="7">
        <v>2</v>
      </c>
      <c r="N1132" s="273"/>
      <c r="O1132" s="272"/>
      <c r="P1132" s="272"/>
      <c r="Q1132" s="272"/>
      <c r="R1132" s="297"/>
      <c r="S1132" s="297"/>
      <c r="T1132" s="283"/>
      <c r="U1132" s="283"/>
      <c r="V1132" s="257"/>
      <c r="W1132" s="281"/>
      <c r="X1132" s="281"/>
      <c r="Y1132" s="281"/>
      <c r="Z1132" s="281"/>
      <c r="AA1132" s="281"/>
      <c r="AB1132" s="281"/>
      <c r="AC1132" s="273"/>
      <c r="AD1132" s="296"/>
      <c r="AE1132" s="296"/>
      <c r="AF1132" s="272"/>
      <c r="AG1132" s="273"/>
      <c r="AH1132" s="273"/>
      <c r="AI1132" s="273"/>
      <c r="AJ1132" s="272"/>
    </row>
    <row r="1133" spans="2:36" s="87" customFormat="1" ht="59.1" customHeight="1" x14ac:dyDescent="0.3">
      <c r="B1133" s="272"/>
      <c r="C1133" s="272"/>
      <c r="D1133" s="272"/>
      <c r="E1133" s="269"/>
      <c r="F1133" s="269"/>
      <c r="G1133" s="269"/>
      <c r="H1133" s="272"/>
      <c r="I1133" s="272"/>
      <c r="J1133" s="11" t="s">
        <v>179</v>
      </c>
      <c r="K1133" s="7" t="s">
        <v>180</v>
      </c>
      <c r="L1133" s="7" t="s">
        <v>106</v>
      </c>
      <c r="M1133" s="71">
        <v>80</v>
      </c>
      <c r="N1133" s="273"/>
      <c r="O1133" s="272"/>
      <c r="P1133" s="272"/>
      <c r="Q1133" s="272"/>
      <c r="R1133" s="297"/>
      <c r="S1133" s="297"/>
      <c r="T1133" s="283"/>
      <c r="U1133" s="283"/>
      <c r="V1133" s="258"/>
      <c r="W1133" s="281"/>
      <c r="X1133" s="281"/>
      <c r="Y1133" s="281"/>
      <c r="Z1133" s="281"/>
      <c r="AA1133" s="281"/>
      <c r="AB1133" s="281"/>
      <c r="AC1133" s="273"/>
      <c r="AD1133" s="296"/>
      <c r="AE1133" s="296"/>
      <c r="AF1133" s="272"/>
      <c r="AG1133" s="273"/>
      <c r="AH1133" s="273"/>
      <c r="AI1133" s="273"/>
      <c r="AJ1133" s="272"/>
    </row>
    <row r="1134" spans="2:36" s="87" customFormat="1" ht="99" customHeight="1" x14ac:dyDescent="0.3">
      <c r="B1134" s="272" t="s">
        <v>287</v>
      </c>
      <c r="C1134" s="272" t="s">
        <v>281</v>
      </c>
      <c r="D1134" s="272" t="s">
        <v>158</v>
      </c>
      <c r="E1134" s="269" t="s">
        <v>68</v>
      </c>
      <c r="F1134" s="269" t="s">
        <v>863</v>
      </c>
      <c r="G1134" s="269" t="s">
        <v>202</v>
      </c>
      <c r="H1134" s="272" t="s">
        <v>71</v>
      </c>
      <c r="I1134" s="272" t="s">
        <v>80</v>
      </c>
      <c r="J1134" s="28" t="s">
        <v>263</v>
      </c>
      <c r="K1134" s="14" t="s">
        <v>159</v>
      </c>
      <c r="L1134" s="14" t="s">
        <v>116</v>
      </c>
      <c r="M1134" s="14">
        <v>40</v>
      </c>
      <c r="N1134" s="273" t="s">
        <v>160</v>
      </c>
      <c r="O1134" s="272" t="s">
        <v>416</v>
      </c>
      <c r="P1134" s="272" t="s">
        <v>76</v>
      </c>
      <c r="Q1134" s="272" t="s">
        <v>77</v>
      </c>
      <c r="R1134" s="297" t="s">
        <v>78</v>
      </c>
      <c r="S1134" s="297" t="s">
        <v>161</v>
      </c>
      <c r="T1134" s="283">
        <f>V1134+Y1134</f>
        <v>128400</v>
      </c>
      <c r="U1134" s="283">
        <f>T1134/4</f>
        <v>32100</v>
      </c>
      <c r="V1134" s="256">
        <v>64200</v>
      </c>
      <c r="W1134" s="281" t="s">
        <v>80</v>
      </c>
      <c r="X1134" s="281" t="s">
        <v>80</v>
      </c>
      <c r="Y1134" s="281">
        <v>64200</v>
      </c>
      <c r="Z1134" s="281" t="s">
        <v>135</v>
      </c>
      <c r="AA1134" s="281" t="s">
        <v>80</v>
      </c>
      <c r="AB1134" s="281">
        <v>11165.22</v>
      </c>
      <c r="AC1134" s="273" t="s">
        <v>204</v>
      </c>
      <c r="AD1134" s="296">
        <f>V1134+Y1134</f>
        <v>128400</v>
      </c>
      <c r="AE1134" s="296" t="s">
        <v>80</v>
      </c>
      <c r="AF1134" s="273" t="s">
        <v>80</v>
      </c>
      <c r="AG1134" s="273" t="s">
        <v>34</v>
      </c>
      <c r="AH1134" s="273" t="s">
        <v>234</v>
      </c>
      <c r="AI1134" s="273" t="s">
        <v>411</v>
      </c>
      <c r="AJ1134" s="273"/>
    </row>
    <row r="1135" spans="2:36" s="87" customFormat="1" ht="58.2" customHeight="1" x14ac:dyDescent="0.3">
      <c r="B1135" s="272"/>
      <c r="C1135" s="272"/>
      <c r="D1135" s="272"/>
      <c r="E1135" s="269"/>
      <c r="F1135" s="269"/>
      <c r="G1135" s="269"/>
      <c r="H1135" s="272"/>
      <c r="I1135" s="272"/>
      <c r="J1135" s="11" t="s">
        <v>163</v>
      </c>
      <c r="K1135" s="7" t="s">
        <v>164</v>
      </c>
      <c r="L1135" s="7" t="s">
        <v>106</v>
      </c>
      <c r="M1135" s="7">
        <v>4</v>
      </c>
      <c r="N1135" s="273"/>
      <c r="O1135" s="272"/>
      <c r="P1135" s="272"/>
      <c r="Q1135" s="272"/>
      <c r="R1135" s="297"/>
      <c r="S1135" s="297"/>
      <c r="T1135" s="283"/>
      <c r="U1135" s="283"/>
      <c r="V1135" s="257"/>
      <c r="W1135" s="281"/>
      <c r="X1135" s="281"/>
      <c r="Y1135" s="281"/>
      <c r="Z1135" s="281"/>
      <c r="AA1135" s="281"/>
      <c r="AB1135" s="281"/>
      <c r="AC1135" s="273"/>
      <c r="AD1135" s="296"/>
      <c r="AE1135" s="296"/>
      <c r="AF1135" s="272"/>
      <c r="AG1135" s="273"/>
      <c r="AH1135" s="273"/>
      <c r="AI1135" s="273"/>
      <c r="AJ1135" s="272"/>
    </row>
    <row r="1136" spans="2:36" s="87" customFormat="1" ht="59.1" customHeight="1" x14ac:dyDescent="0.3">
      <c r="B1136" s="272"/>
      <c r="C1136" s="272"/>
      <c r="D1136" s="272"/>
      <c r="E1136" s="269"/>
      <c r="F1136" s="269"/>
      <c r="G1136" s="269"/>
      <c r="H1136" s="272"/>
      <c r="I1136" s="272"/>
      <c r="J1136" s="11" t="s">
        <v>179</v>
      </c>
      <c r="K1136" s="7" t="s">
        <v>180</v>
      </c>
      <c r="L1136" s="7" t="s">
        <v>106</v>
      </c>
      <c r="M1136" s="71">
        <v>60</v>
      </c>
      <c r="N1136" s="273"/>
      <c r="O1136" s="272"/>
      <c r="P1136" s="272"/>
      <c r="Q1136" s="272"/>
      <c r="R1136" s="297"/>
      <c r="S1136" s="297"/>
      <c r="T1136" s="283"/>
      <c r="U1136" s="283"/>
      <c r="V1136" s="258"/>
      <c r="W1136" s="281"/>
      <c r="X1136" s="281"/>
      <c r="Y1136" s="281"/>
      <c r="Z1136" s="281"/>
      <c r="AA1136" s="281"/>
      <c r="AB1136" s="281"/>
      <c r="AC1136" s="273"/>
      <c r="AD1136" s="296"/>
      <c r="AE1136" s="296"/>
      <c r="AF1136" s="272"/>
      <c r="AG1136" s="273"/>
      <c r="AH1136" s="273"/>
      <c r="AI1136" s="273"/>
      <c r="AJ1136" s="272"/>
    </row>
    <row r="1137" spans="2:36" s="118" customFormat="1" ht="106.2" customHeight="1" x14ac:dyDescent="0.3">
      <c r="B1137" s="300" t="s">
        <v>1152</v>
      </c>
      <c r="C1137" s="300" t="s">
        <v>276</v>
      </c>
      <c r="D1137" s="300" t="s">
        <v>158</v>
      </c>
      <c r="E1137" s="317" t="s">
        <v>68</v>
      </c>
      <c r="F1137" s="317" t="s">
        <v>863</v>
      </c>
      <c r="G1137" s="317" t="s">
        <v>202</v>
      </c>
      <c r="H1137" s="300" t="s">
        <v>71</v>
      </c>
      <c r="I1137" s="300" t="s">
        <v>80</v>
      </c>
      <c r="J1137" s="20" t="s">
        <v>263</v>
      </c>
      <c r="K1137" s="27" t="s">
        <v>159</v>
      </c>
      <c r="L1137" s="27" t="s">
        <v>116</v>
      </c>
      <c r="M1137" s="27">
        <v>40</v>
      </c>
      <c r="N1137" s="282" t="s">
        <v>160</v>
      </c>
      <c r="O1137" s="300" t="s">
        <v>416</v>
      </c>
      <c r="P1137" s="300" t="s">
        <v>76</v>
      </c>
      <c r="Q1137" s="300" t="s">
        <v>77</v>
      </c>
      <c r="R1137" s="337" t="s">
        <v>78</v>
      </c>
      <c r="S1137" s="337" t="s">
        <v>161</v>
      </c>
      <c r="T1137" s="361">
        <f>V1137+Y1137</f>
        <v>85600</v>
      </c>
      <c r="U1137" s="361">
        <f>T1137</f>
        <v>85600</v>
      </c>
      <c r="V1137" s="379">
        <v>42800</v>
      </c>
      <c r="W1137" s="365" t="s">
        <v>80</v>
      </c>
      <c r="X1137" s="365" t="s">
        <v>80</v>
      </c>
      <c r="Y1137" s="365">
        <v>42800</v>
      </c>
      <c r="Z1137" s="365" t="s">
        <v>135</v>
      </c>
      <c r="AA1137" s="365" t="s">
        <v>80</v>
      </c>
      <c r="AB1137" s="365">
        <v>7443.48</v>
      </c>
      <c r="AC1137" s="282" t="s">
        <v>204</v>
      </c>
      <c r="AD1137" s="319">
        <f>V1137+Y1137</f>
        <v>85600</v>
      </c>
      <c r="AE1137" s="319" t="s">
        <v>80</v>
      </c>
      <c r="AF1137" s="282" t="s">
        <v>80</v>
      </c>
      <c r="AG1137" s="282" t="s">
        <v>34</v>
      </c>
      <c r="AH1137" s="282" t="s">
        <v>222</v>
      </c>
      <c r="AI1137" s="282" t="s">
        <v>288</v>
      </c>
      <c r="AJ1137" s="282"/>
    </row>
    <row r="1138" spans="2:36" s="118" customFormat="1" ht="60" customHeight="1" x14ac:dyDescent="0.3">
      <c r="B1138" s="300"/>
      <c r="C1138" s="300"/>
      <c r="D1138" s="300"/>
      <c r="E1138" s="317"/>
      <c r="F1138" s="317"/>
      <c r="G1138" s="317"/>
      <c r="H1138" s="300"/>
      <c r="I1138" s="300"/>
      <c r="J1138" s="20" t="s">
        <v>163</v>
      </c>
      <c r="K1138" s="27" t="s">
        <v>164</v>
      </c>
      <c r="L1138" s="27" t="s">
        <v>106</v>
      </c>
      <c r="M1138" s="27">
        <v>1</v>
      </c>
      <c r="N1138" s="282"/>
      <c r="O1138" s="300"/>
      <c r="P1138" s="300"/>
      <c r="Q1138" s="300"/>
      <c r="R1138" s="337"/>
      <c r="S1138" s="337"/>
      <c r="T1138" s="361"/>
      <c r="U1138" s="361"/>
      <c r="V1138" s="381"/>
      <c r="W1138" s="365"/>
      <c r="X1138" s="365"/>
      <c r="Y1138" s="365"/>
      <c r="Z1138" s="365"/>
      <c r="AA1138" s="365"/>
      <c r="AB1138" s="365"/>
      <c r="AC1138" s="282"/>
      <c r="AD1138" s="319"/>
      <c r="AE1138" s="319"/>
      <c r="AF1138" s="300"/>
      <c r="AG1138" s="282"/>
      <c r="AH1138" s="282"/>
      <c r="AI1138" s="282"/>
      <c r="AJ1138" s="300"/>
    </row>
    <row r="1139" spans="2:36" s="118" customFormat="1" ht="59.1" customHeight="1" x14ac:dyDescent="0.3">
      <c r="B1139" s="300"/>
      <c r="C1139" s="300"/>
      <c r="D1139" s="300"/>
      <c r="E1139" s="317"/>
      <c r="F1139" s="317"/>
      <c r="G1139" s="317"/>
      <c r="H1139" s="300"/>
      <c r="I1139" s="300"/>
      <c r="J1139" s="20" t="s">
        <v>179</v>
      </c>
      <c r="K1139" s="27" t="s">
        <v>180</v>
      </c>
      <c r="L1139" s="27" t="s">
        <v>106</v>
      </c>
      <c r="M1139" s="69">
        <v>40</v>
      </c>
      <c r="N1139" s="282"/>
      <c r="O1139" s="300"/>
      <c r="P1139" s="300"/>
      <c r="Q1139" s="300"/>
      <c r="R1139" s="337"/>
      <c r="S1139" s="337"/>
      <c r="T1139" s="361"/>
      <c r="U1139" s="361"/>
      <c r="V1139" s="382"/>
      <c r="W1139" s="365"/>
      <c r="X1139" s="365"/>
      <c r="Y1139" s="365"/>
      <c r="Z1139" s="365"/>
      <c r="AA1139" s="365"/>
      <c r="AB1139" s="365"/>
      <c r="AC1139" s="282"/>
      <c r="AD1139" s="319"/>
      <c r="AE1139" s="319"/>
      <c r="AF1139" s="300"/>
      <c r="AG1139" s="282"/>
      <c r="AH1139" s="282"/>
      <c r="AI1139" s="282"/>
      <c r="AJ1139" s="300"/>
    </row>
    <row r="1140" spans="2:36" s="118" customFormat="1" ht="128.25" customHeight="1" x14ac:dyDescent="0.3">
      <c r="B1140" s="300" t="s">
        <v>1153</v>
      </c>
      <c r="C1140" s="300" t="s">
        <v>281</v>
      </c>
      <c r="D1140" s="300" t="s">
        <v>158</v>
      </c>
      <c r="E1140" s="317" t="s">
        <v>68</v>
      </c>
      <c r="F1140" s="317" t="s">
        <v>863</v>
      </c>
      <c r="G1140" s="317" t="s">
        <v>202</v>
      </c>
      <c r="H1140" s="300" t="s">
        <v>71</v>
      </c>
      <c r="I1140" s="300" t="s">
        <v>80</v>
      </c>
      <c r="J1140" s="64" t="s">
        <v>263</v>
      </c>
      <c r="K1140" s="65" t="s">
        <v>159</v>
      </c>
      <c r="L1140" s="65" t="s">
        <v>116</v>
      </c>
      <c r="M1140" s="65">
        <v>40</v>
      </c>
      <c r="N1140" s="282" t="s">
        <v>160</v>
      </c>
      <c r="O1140" s="300" t="s">
        <v>416</v>
      </c>
      <c r="P1140" s="300" t="s">
        <v>76</v>
      </c>
      <c r="Q1140" s="300" t="s">
        <v>77</v>
      </c>
      <c r="R1140" s="337" t="s">
        <v>78</v>
      </c>
      <c r="S1140" s="337" t="s">
        <v>161</v>
      </c>
      <c r="T1140" s="361">
        <f>V1140+Y1140</f>
        <v>32100</v>
      </c>
      <c r="U1140" s="361">
        <f>T1140</f>
        <v>32100</v>
      </c>
      <c r="V1140" s="379">
        <v>16050</v>
      </c>
      <c r="W1140" s="365" t="s">
        <v>80</v>
      </c>
      <c r="X1140" s="365" t="s">
        <v>80</v>
      </c>
      <c r="Y1140" s="365">
        <v>16050</v>
      </c>
      <c r="Z1140" s="365" t="s">
        <v>135</v>
      </c>
      <c r="AA1140" s="365" t="s">
        <v>80</v>
      </c>
      <c r="AB1140" s="365">
        <v>2791.3</v>
      </c>
      <c r="AC1140" s="282" t="s">
        <v>204</v>
      </c>
      <c r="AD1140" s="319">
        <f>V1140+Y1140</f>
        <v>32100</v>
      </c>
      <c r="AE1140" s="319" t="s">
        <v>80</v>
      </c>
      <c r="AF1140" s="282" t="s">
        <v>80</v>
      </c>
      <c r="AG1140" s="282" t="s">
        <v>34</v>
      </c>
      <c r="AH1140" s="282" t="s">
        <v>222</v>
      </c>
      <c r="AI1140" s="282" t="s">
        <v>288</v>
      </c>
      <c r="AJ1140" s="282"/>
    </row>
    <row r="1141" spans="2:36" s="118" customFormat="1" ht="57" customHeight="1" x14ac:dyDescent="0.3">
      <c r="B1141" s="300"/>
      <c r="C1141" s="300"/>
      <c r="D1141" s="300"/>
      <c r="E1141" s="317"/>
      <c r="F1141" s="317"/>
      <c r="G1141" s="317"/>
      <c r="H1141" s="300"/>
      <c r="I1141" s="300"/>
      <c r="J1141" s="20" t="s">
        <v>163</v>
      </c>
      <c r="K1141" s="27" t="s">
        <v>164</v>
      </c>
      <c r="L1141" s="27" t="s">
        <v>106</v>
      </c>
      <c r="M1141" s="27">
        <v>1</v>
      </c>
      <c r="N1141" s="282"/>
      <c r="O1141" s="300"/>
      <c r="P1141" s="300"/>
      <c r="Q1141" s="300"/>
      <c r="R1141" s="337"/>
      <c r="S1141" s="337"/>
      <c r="T1141" s="361"/>
      <c r="U1141" s="361"/>
      <c r="V1141" s="381"/>
      <c r="W1141" s="365"/>
      <c r="X1141" s="365"/>
      <c r="Y1141" s="365"/>
      <c r="Z1141" s="365"/>
      <c r="AA1141" s="365"/>
      <c r="AB1141" s="365"/>
      <c r="AC1141" s="282"/>
      <c r="AD1141" s="319"/>
      <c r="AE1141" s="319"/>
      <c r="AF1141" s="300"/>
      <c r="AG1141" s="282"/>
      <c r="AH1141" s="282"/>
      <c r="AI1141" s="282"/>
      <c r="AJ1141" s="300"/>
    </row>
    <row r="1142" spans="2:36" s="118" customFormat="1" ht="59.1" customHeight="1" x14ac:dyDescent="0.3">
      <c r="B1142" s="300"/>
      <c r="C1142" s="300"/>
      <c r="D1142" s="300"/>
      <c r="E1142" s="317"/>
      <c r="F1142" s="317"/>
      <c r="G1142" s="317"/>
      <c r="H1142" s="300"/>
      <c r="I1142" s="300"/>
      <c r="J1142" s="20" t="s">
        <v>179</v>
      </c>
      <c r="K1142" s="27" t="s">
        <v>180</v>
      </c>
      <c r="L1142" s="27" t="s">
        <v>106</v>
      </c>
      <c r="M1142" s="69">
        <v>15</v>
      </c>
      <c r="N1142" s="282"/>
      <c r="O1142" s="300"/>
      <c r="P1142" s="300"/>
      <c r="Q1142" s="300"/>
      <c r="R1142" s="337"/>
      <c r="S1142" s="337"/>
      <c r="T1142" s="361"/>
      <c r="U1142" s="361"/>
      <c r="V1142" s="382"/>
      <c r="W1142" s="365"/>
      <c r="X1142" s="365"/>
      <c r="Y1142" s="365"/>
      <c r="Z1142" s="365"/>
      <c r="AA1142" s="365"/>
      <c r="AB1142" s="365"/>
      <c r="AC1142" s="282"/>
      <c r="AD1142" s="319"/>
      <c r="AE1142" s="319"/>
      <c r="AF1142" s="300"/>
      <c r="AG1142" s="282"/>
      <c r="AH1142" s="282"/>
      <c r="AI1142" s="282"/>
      <c r="AJ1142" s="300"/>
    </row>
    <row r="1143" spans="2:36" s="98" customFormat="1" ht="70.5" customHeight="1" x14ac:dyDescent="0.3">
      <c r="B1143" s="272" t="s">
        <v>1190</v>
      </c>
      <c r="C1143" s="272" t="s">
        <v>277</v>
      </c>
      <c r="D1143" s="272" t="s">
        <v>67</v>
      </c>
      <c r="E1143" s="269" t="s">
        <v>68</v>
      </c>
      <c r="F1143" s="269" t="s">
        <v>864</v>
      </c>
      <c r="G1143" s="269" t="s">
        <v>70</v>
      </c>
      <c r="H1143" s="272" t="s">
        <v>71</v>
      </c>
      <c r="I1143" s="272" t="s">
        <v>80</v>
      </c>
      <c r="J1143" s="11" t="s">
        <v>165</v>
      </c>
      <c r="K1143" s="7" t="s">
        <v>166</v>
      </c>
      <c r="L1143" s="7" t="s">
        <v>167</v>
      </c>
      <c r="M1143" s="7">
        <v>3</v>
      </c>
      <c r="N1143" s="273" t="s">
        <v>160</v>
      </c>
      <c r="O1143" s="272" t="s">
        <v>416</v>
      </c>
      <c r="P1143" s="272" t="s">
        <v>76</v>
      </c>
      <c r="Q1143" s="272" t="s">
        <v>77</v>
      </c>
      <c r="R1143" s="297" t="s">
        <v>78</v>
      </c>
      <c r="S1143" s="297" t="s">
        <v>161</v>
      </c>
      <c r="T1143" s="283">
        <f>V1143+Y1143</f>
        <v>151940</v>
      </c>
      <c r="U1143" s="283">
        <f>T1143/M1144</f>
        <v>75970</v>
      </c>
      <c r="V1143" s="281">
        <v>75970</v>
      </c>
      <c r="W1143" s="281" t="s">
        <v>80</v>
      </c>
      <c r="X1143" s="281" t="s">
        <v>80</v>
      </c>
      <c r="Y1143" s="281">
        <v>75970</v>
      </c>
      <c r="Z1143" s="281" t="s">
        <v>80</v>
      </c>
      <c r="AA1143" s="281" t="s">
        <v>80</v>
      </c>
      <c r="AB1143" s="281">
        <v>13212.17</v>
      </c>
      <c r="AC1143" s="273" t="s">
        <v>81</v>
      </c>
      <c r="AD1143" s="296">
        <f>V1143+Y1143</f>
        <v>151940</v>
      </c>
      <c r="AE1143" s="296" t="s">
        <v>80</v>
      </c>
      <c r="AF1143" s="273" t="s">
        <v>80</v>
      </c>
      <c r="AG1143" s="273" t="s">
        <v>34</v>
      </c>
      <c r="AH1143" s="273" t="s">
        <v>221</v>
      </c>
      <c r="AI1143" s="273" t="s">
        <v>222</v>
      </c>
      <c r="AJ1143" s="273"/>
    </row>
    <row r="1144" spans="2:36" s="98" customFormat="1" ht="55.2" x14ac:dyDescent="0.3">
      <c r="B1144" s="272"/>
      <c r="C1144" s="272"/>
      <c r="D1144" s="272"/>
      <c r="E1144" s="269"/>
      <c r="F1144" s="269"/>
      <c r="G1144" s="269"/>
      <c r="H1144" s="272"/>
      <c r="I1144" s="272"/>
      <c r="J1144" s="11" t="s">
        <v>168</v>
      </c>
      <c r="K1144" s="7" t="s">
        <v>169</v>
      </c>
      <c r="L1144" s="7" t="s">
        <v>106</v>
      </c>
      <c r="M1144" s="7">
        <v>2</v>
      </c>
      <c r="N1144" s="273"/>
      <c r="O1144" s="272"/>
      <c r="P1144" s="272"/>
      <c r="Q1144" s="272"/>
      <c r="R1144" s="297"/>
      <c r="S1144" s="297"/>
      <c r="T1144" s="283"/>
      <c r="U1144" s="283"/>
      <c r="V1144" s="281"/>
      <c r="W1144" s="281"/>
      <c r="X1144" s="281"/>
      <c r="Y1144" s="281"/>
      <c r="Z1144" s="281"/>
      <c r="AA1144" s="281"/>
      <c r="AB1144" s="281"/>
      <c r="AC1144" s="273"/>
      <c r="AD1144" s="296"/>
      <c r="AE1144" s="296"/>
      <c r="AF1144" s="272"/>
      <c r="AG1144" s="273"/>
      <c r="AH1144" s="273"/>
      <c r="AI1144" s="273"/>
      <c r="AJ1144" s="272"/>
    </row>
    <row r="1145" spans="2:36" s="98" customFormat="1" ht="41.4" x14ac:dyDescent="0.3">
      <c r="B1145" s="272"/>
      <c r="C1145" s="272"/>
      <c r="D1145" s="272"/>
      <c r="E1145" s="269"/>
      <c r="F1145" s="269"/>
      <c r="G1145" s="269"/>
      <c r="H1145" s="272"/>
      <c r="I1145" s="272"/>
      <c r="J1145" s="11" t="s">
        <v>264</v>
      </c>
      <c r="K1145" s="7" t="s">
        <v>170</v>
      </c>
      <c r="L1145" s="7" t="s">
        <v>171</v>
      </c>
      <c r="M1145" s="7">
        <v>2</v>
      </c>
      <c r="N1145" s="273"/>
      <c r="O1145" s="272"/>
      <c r="P1145" s="272"/>
      <c r="Q1145" s="272"/>
      <c r="R1145" s="297"/>
      <c r="S1145" s="297"/>
      <c r="T1145" s="283"/>
      <c r="U1145" s="283"/>
      <c r="V1145" s="281"/>
      <c r="W1145" s="281"/>
      <c r="X1145" s="281"/>
      <c r="Y1145" s="281"/>
      <c r="Z1145" s="281"/>
      <c r="AA1145" s="281"/>
      <c r="AB1145" s="281"/>
      <c r="AC1145" s="273"/>
      <c r="AD1145" s="296"/>
      <c r="AE1145" s="296"/>
      <c r="AF1145" s="272"/>
      <c r="AG1145" s="273"/>
      <c r="AH1145" s="273"/>
      <c r="AI1145" s="273"/>
      <c r="AJ1145" s="272"/>
    </row>
    <row r="1146" spans="2:36" s="98" customFormat="1" ht="41.7" customHeight="1" x14ac:dyDescent="0.3">
      <c r="B1146" s="272"/>
      <c r="C1146" s="272"/>
      <c r="D1146" s="272"/>
      <c r="E1146" s="269"/>
      <c r="F1146" s="269"/>
      <c r="G1146" s="269"/>
      <c r="H1146" s="272"/>
      <c r="I1146" s="272"/>
      <c r="J1146" s="11" t="s">
        <v>172</v>
      </c>
      <c r="K1146" s="7" t="s">
        <v>173</v>
      </c>
      <c r="L1146" s="7" t="s">
        <v>171</v>
      </c>
      <c r="M1146" s="7">
        <v>2</v>
      </c>
      <c r="N1146" s="273"/>
      <c r="O1146" s="272"/>
      <c r="P1146" s="272"/>
      <c r="Q1146" s="272"/>
      <c r="R1146" s="297"/>
      <c r="S1146" s="297"/>
      <c r="T1146" s="283"/>
      <c r="U1146" s="283"/>
      <c r="V1146" s="281"/>
      <c r="W1146" s="281"/>
      <c r="X1146" s="281"/>
      <c r="Y1146" s="281"/>
      <c r="Z1146" s="281"/>
      <c r="AA1146" s="281"/>
      <c r="AB1146" s="281"/>
      <c r="AC1146" s="273"/>
      <c r="AD1146" s="296"/>
      <c r="AE1146" s="296"/>
      <c r="AF1146" s="272"/>
      <c r="AG1146" s="273"/>
      <c r="AH1146" s="273"/>
      <c r="AI1146" s="273"/>
      <c r="AJ1146" s="272"/>
    </row>
    <row r="1147" spans="2:36" s="87" customFormat="1" ht="95.1" customHeight="1" x14ac:dyDescent="0.3">
      <c r="B1147" s="272" t="s">
        <v>1191</v>
      </c>
      <c r="C1147" s="272" t="s">
        <v>283</v>
      </c>
      <c r="D1147" s="272" t="s">
        <v>158</v>
      </c>
      <c r="E1147" s="269" t="s">
        <v>68</v>
      </c>
      <c r="F1147" s="269" t="s">
        <v>863</v>
      </c>
      <c r="G1147" s="269" t="s">
        <v>202</v>
      </c>
      <c r="H1147" s="272" t="s">
        <v>71</v>
      </c>
      <c r="I1147" s="272" t="s">
        <v>80</v>
      </c>
      <c r="J1147" s="11" t="s">
        <v>263</v>
      </c>
      <c r="K1147" s="7" t="s">
        <v>159</v>
      </c>
      <c r="L1147" s="7" t="s">
        <v>116</v>
      </c>
      <c r="M1147" s="7">
        <v>40</v>
      </c>
      <c r="N1147" s="273" t="s">
        <v>160</v>
      </c>
      <c r="O1147" s="272" t="s">
        <v>416</v>
      </c>
      <c r="P1147" s="272" t="s">
        <v>76</v>
      </c>
      <c r="Q1147" s="272" t="s">
        <v>77</v>
      </c>
      <c r="R1147" s="297" t="s">
        <v>78</v>
      </c>
      <c r="S1147" s="297" t="s">
        <v>161</v>
      </c>
      <c r="T1147" s="283">
        <f>V1147+Y1147</f>
        <v>73575.7</v>
      </c>
      <c r="U1147" s="283">
        <f>T1147</f>
        <v>73575.7</v>
      </c>
      <c r="V1147" s="281">
        <v>36787.85</v>
      </c>
      <c r="W1147" s="281" t="s">
        <v>80</v>
      </c>
      <c r="X1147" s="281" t="s">
        <v>80</v>
      </c>
      <c r="Y1147" s="281">
        <v>36787.85</v>
      </c>
      <c r="Z1147" s="281" t="s">
        <v>135</v>
      </c>
      <c r="AA1147" s="281" t="s">
        <v>80</v>
      </c>
      <c r="AB1147" s="281">
        <v>6397.89</v>
      </c>
      <c r="AC1147" s="273" t="s">
        <v>204</v>
      </c>
      <c r="AD1147" s="296">
        <f>V1147+Y1147</f>
        <v>73575.7</v>
      </c>
      <c r="AE1147" s="296" t="s">
        <v>80</v>
      </c>
      <c r="AF1147" s="273" t="s">
        <v>80</v>
      </c>
      <c r="AG1147" s="273" t="s">
        <v>34</v>
      </c>
      <c r="AH1147" s="273" t="s">
        <v>221</v>
      </c>
      <c r="AI1147" s="273" t="s">
        <v>222</v>
      </c>
      <c r="AJ1147" s="273"/>
    </row>
    <row r="1148" spans="2:36" s="87" customFormat="1" ht="59.1" customHeight="1" x14ac:dyDescent="0.3">
      <c r="B1148" s="272"/>
      <c r="C1148" s="272"/>
      <c r="D1148" s="272"/>
      <c r="E1148" s="269"/>
      <c r="F1148" s="269"/>
      <c r="G1148" s="269"/>
      <c r="H1148" s="272"/>
      <c r="I1148" s="272"/>
      <c r="J1148" s="11" t="s">
        <v>163</v>
      </c>
      <c r="K1148" s="7" t="s">
        <v>164</v>
      </c>
      <c r="L1148" s="7" t="s">
        <v>106</v>
      </c>
      <c r="M1148" s="7">
        <v>1</v>
      </c>
      <c r="N1148" s="273"/>
      <c r="O1148" s="272"/>
      <c r="P1148" s="272"/>
      <c r="Q1148" s="272"/>
      <c r="R1148" s="297"/>
      <c r="S1148" s="297"/>
      <c r="T1148" s="283"/>
      <c r="U1148" s="283"/>
      <c r="V1148" s="281"/>
      <c r="W1148" s="281"/>
      <c r="X1148" s="281"/>
      <c r="Y1148" s="281"/>
      <c r="Z1148" s="281"/>
      <c r="AA1148" s="281"/>
      <c r="AB1148" s="281"/>
      <c r="AC1148" s="273"/>
      <c r="AD1148" s="296"/>
      <c r="AE1148" s="296"/>
      <c r="AF1148" s="272"/>
      <c r="AG1148" s="273"/>
      <c r="AH1148" s="273"/>
      <c r="AI1148" s="273"/>
      <c r="AJ1148" s="272"/>
    </row>
    <row r="1149" spans="2:36" s="87" customFormat="1" ht="66.599999999999994" customHeight="1" x14ac:dyDescent="0.3">
      <c r="B1149" s="272"/>
      <c r="C1149" s="272"/>
      <c r="D1149" s="272"/>
      <c r="E1149" s="269"/>
      <c r="F1149" s="269"/>
      <c r="G1149" s="269"/>
      <c r="H1149" s="272"/>
      <c r="I1149" s="272"/>
      <c r="J1149" s="11" t="s">
        <v>179</v>
      </c>
      <c r="K1149" s="7" t="s">
        <v>180</v>
      </c>
      <c r="L1149" s="7" t="s">
        <v>106</v>
      </c>
      <c r="M1149" s="71">
        <v>37</v>
      </c>
      <c r="N1149" s="273"/>
      <c r="O1149" s="272"/>
      <c r="P1149" s="272"/>
      <c r="Q1149" s="272"/>
      <c r="R1149" s="297"/>
      <c r="S1149" s="297"/>
      <c r="T1149" s="283"/>
      <c r="U1149" s="283"/>
      <c r="V1149" s="281"/>
      <c r="W1149" s="281"/>
      <c r="X1149" s="281"/>
      <c r="Y1149" s="281"/>
      <c r="Z1149" s="281"/>
      <c r="AA1149" s="281"/>
      <c r="AB1149" s="281"/>
      <c r="AC1149" s="273"/>
      <c r="AD1149" s="296"/>
      <c r="AE1149" s="296"/>
      <c r="AF1149" s="272"/>
      <c r="AG1149" s="273"/>
      <c r="AH1149" s="273"/>
      <c r="AI1149" s="273"/>
      <c r="AJ1149" s="272"/>
    </row>
    <row r="1150" spans="2:36" s="87" customFormat="1" ht="99" customHeight="1" x14ac:dyDescent="0.3">
      <c r="B1150" s="272" t="s">
        <v>1192</v>
      </c>
      <c r="C1150" s="272" t="s">
        <v>281</v>
      </c>
      <c r="D1150" s="272" t="s">
        <v>158</v>
      </c>
      <c r="E1150" s="269" t="s">
        <v>68</v>
      </c>
      <c r="F1150" s="269" t="s">
        <v>863</v>
      </c>
      <c r="G1150" s="269" t="s">
        <v>202</v>
      </c>
      <c r="H1150" s="272" t="s">
        <v>71</v>
      </c>
      <c r="I1150" s="272" t="s">
        <v>80</v>
      </c>
      <c r="J1150" s="28" t="s">
        <v>263</v>
      </c>
      <c r="K1150" s="14" t="s">
        <v>159</v>
      </c>
      <c r="L1150" s="14" t="s">
        <v>116</v>
      </c>
      <c r="M1150" s="14">
        <v>40</v>
      </c>
      <c r="N1150" s="273" t="s">
        <v>160</v>
      </c>
      <c r="O1150" s="272" t="s">
        <v>416</v>
      </c>
      <c r="P1150" s="272" t="s">
        <v>76</v>
      </c>
      <c r="Q1150" s="272" t="s">
        <v>77</v>
      </c>
      <c r="R1150" s="297" t="s">
        <v>78</v>
      </c>
      <c r="S1150" s="297" t="s">
        <v>161</v>
      </c>
      <c r="T1150" s="283">
        <f>V1150+Y1150</f>
        <v>39440.18</v>
      </c>
      <c r="U1150" s="283">
        <f>T1150/1</f>
        <v>39440.18</v>
      </c>
      <c r="V1150" s="256">
        <v>19720.09</v>
      </c>
      <c r="W1150" s="281" t="s">
        <v>80</v>
      </c>
      <c r="X1150" s="281" t="s">
        <v>80</v>
      </c>
      <c r="Y1150" s="281">
        <v>19720.09</v>
      </c>
      <c r="Z1150" s="281" t="s">
        <v>135</v>
      </c>
      <c r="AA1150" s="281" t="s">
        <v>80</v>
      </c>
      <c r="AB1150" s="281">
        <v>3429.58</v>
      </c>
      <c r="AC1150" s="273" t="s">
        <v>204</v>
      </c>
      <c r="AD1150" s="296">
        <f>V1150+Y1150</f>
        <v>39440.18</v>
      </c>
      <c r="AE1150" s="296" t="s">
        <v>80</v>
      </c>
      <c r="AF1150" s="273" t="s">
        <v>80</v>
      </c>
      <c r="AG1150" s="273" t="s">
        <v>34</v>
      </c>
      <c r="AH1150" s="273" t="s">
        <v>221</v>
      </c>
      <c r="AI1150" s="273" t="s">
        <v>222</v>
      </c>
      <c r="AJ1150" s="273"/>
    </row>
    <row r="1151" spans="2:36" s="87" customFormat="1" ht="58.2" customHeight="1" x14ac:dyDescent="0.3">
      <c r="B1151" s="272"/>
      <c r="C1151" s="272"/>
      <c r="D1151" s="272"/>
      <c r="E1151" s="269"/>
      <c r="F1151" s="269"/>
      <c r="G1151" s="269"/>
      <c r="H1151" s="272"/>
      <c r="I1151" s="272"/>
      <c r="J1151" s="11" t="s">
        <v>163</v>
      </c>
      <c r="K1151" s="7" t="s">
        <v>164</v>
      </c>
      <c r="L1151" s="7" t="s">
        <v>106</v>
      </c>
      <c r="M1151" s="7">
        <v>1</v>
      </c>
      <c r="N1151" s="273"/>
      <c r="O1151" s="272"/>
      <c r="P1151" s="272"/>
      <c r="Q1151" s="272"/>
      <c r="R1151" s="297"/>
      <c r="S1151" s="297"/>
      <c r="T1151" s="283"/>
      <c r="U1151" s="283"/>
      <c r="V1151" s="257"/>
      <c r="W1151" s="281"/>
      <c r="X1151" s="281"/>
      <c r="Y1151" s="281"/>
      <c r="Z1151" s="281"/>
      <c r="AA1151" s="281"/>
      <c r="AB1151" s="281"/>
      <c r="AC1151" s="273"/>
      <c r="AD1151" s="296"/>
      <c r="AE1151" s="296"/>
      <c r="AF1151" s="272"/>
      <c r="AG1151" s="273"/>
      <c r="AH1151" s="273"/>
      <c r="AI1151" s="273"/>
      <c r="AJ1151" s="272"/>
    </row>
    <row r="1152" spans="2:36" s="87" customFormat="1" ht="59.1" customHeight="1" x14ac:dyDescent="0.3">
      <c r="B1152" s="272"/>
      <c r="C1152" s="272"/>
      <c r="D1152" s="272"/>
      <c r="E1152" s="269"/>
      <c r="F1152" s="269"/>
      <c r="G1152" s="269"/>
      <c r="H1152" s="272"/>
      <c r="I1152" s="272"/>
      <c r="J1152" s="11" t="s">
        <v>179</v>
      </c>
      <c r="K1152" s="7" t="s">
        <v>180</v>
      </c>
      <c r="L1152" s="7" t="s">
        <v>106</v>
      </c>
      <c r="M1152" s="71">
        <v>20</v>
      </c>
      <c r="N1152" s="273"/>
      <c r="O1152" s="272"/>
      <c r="P1152" s="272"/>
      <c r="Q1152" s="272"/>
      <c r="R1152" s="297"/>
      <c r="S1152" s="297"/>
      <c r="T1152" s="283"/>
      <c r="U1152" s="283"/>
      <c r="V1152" s="258"/>
      <c r="W1152" s="281"/>
      <c r="X1152" s="281"/>
      <c r="Y1152" s="281"/>
      <c r="Z1152" s="281"/>
      <c r="AA1152" s="281"/>
      <c r="AB1152" s="281"/>
      <c r="AC1152" s="273"/>
      <c r="AD1152" s="296"/>
      <c r="AE1152" s="296"/>
      <c r="AF1152" s="272"/>
      <c r="AG1152" s="273"/>
      <c r="AH1152" s="273"/>
      <c r="AI1152" s="273"/>
      <c r="AJ1152" s="272"/>
    </row>
    <row r="1153" spans="2:36" s="87" customFormat="1" ht="82.5" customHeight="1" x14ac:dyDescent="0.3">
      <c r="B1153" s="284" t="s">
        <v>1154</v>
      </c>
      <c r="C1153" s="284" t="s">
        <v>796</v>
      </c>
      <c r="D1153" s="284" t="s">
        <v>67</v>
      </c>
      <c r="E1153" s="385" t="s">
        <v>68</v>
      </c>
      <c r="F1153" s="317" t="s">
        <v>864</v>
      </c>
      <c r="G1153" s="385" t="s">
        <v>723</v>
      </c>
      <c r="H1153" s="284" t="s">
        <v>71</v>
      </c>
      <c r="I1153" s="300" t="s">
        <v>80</v>
      </c>
      <c r="J1153" s="20" t="s">
        <v>165</v>
      </c>
      <c r="K1153" s="27" t="s">
        <v>166</v>
      </c>
      <c r="L1153" s="27" t="s">
        <v>167</v>
      </c>
      <c r="M1153" s="27">
        <v>2</v>
      </c>
      <c r="N1153" s="338" t="s">
        <v>743</v>
      </c>
      <c r="O1153" s="284" t="s">
        <v>744</v>
      </c>
      <c r="P1153" s="284" t="s">
        <v>76</v>
      </c>
      <c r="Q1153" s="284" t="s">
        <v>77</v>
      </c>
      <c r="R1153" s="284" t="s">
        <v>78</v>
      </c>
      <c r="S1153" s="287" t="s">
        <v>161</v>
      </c>
      <c r="T1153" s="644">
        <f>+V1153+Y1153</f>
        <v>151940</v>
      </c>
      <c r="U1153" s="644">
        <f>T1153/2</f>
        <v>75970</v>
      </c>
      <c r="V1153" s="319">
        <v>75970</v>
      </c>
      <c r="W1153" s="379" t="s">
        <v>135</v>
      </c>
      <c r="X1153" s="379" t="s">
        <v>135</v>
      </c>
      <c r="Y1153" s="319">
        <v>75970</v>
      </c>
      <c r="Z1153" s="379" t="s">
        <v>135</v>
      </c>
      <c r="AA1153" s="379" t="s">
        <v>135</v>
      </c>
      <c r="AB1153" s="370">
        <f>6159.73*2</f>
        <v>12319.46</v>
      </c>
      <c r="AC1153" s="338" t="s">
        <v>81</v>
      </c>
      <c r="AD1153" s="326">
        <f>+V1153+Y1153</f>
        <v>151940</v>
      </c>
      <c r="AE1153" s="379" t="s">
        <v>135</v>
      </c>
      <c r="AF1153" s="379" t="s">
        <v>135</v>
      </c>
      <c r="AG1153" s="338" t="s">
        <v>34</v>
      </c>
      <c r="AH1153" s="338" t="s">
        <v>212</v>
      </c>
      <c r="AI1153" s="338" t="s">
        <v>213</v>
      </c>
      <c r="AJ1153" s="284"/>
    </row>
    <row r="1154" spans="2:36" s="87" customFormat="1" ht="69" customHeight="1" x14ac:dyDescent="0.3">
      <c r="B1154" s="285"/>
      <c r="C1154" s="285"/>
      <c r="D1154" s="285"/>
      <c r="E1154" s="386"/>
      <c r="F1154" s="317"/>
      <c r="G1154" s="386"/>
      <c r="H1154" s="285"/>
      <c r="I1154" s="300"/>
      <c r="J1154" s="20" t="s">
        <v>168</v>
      </c>
      <c r="K1154" s="27" t="s">
        <v>169</v>
      </c>
      <c r="L1154" s="27" t="s">
        <v>106</v>
      </c>
      <c r="M1154" s="27">
        <v>2</v>
      </c>
      <c r="N1154" s="339"/>
      <c r="O1154" s="285"/>
      <c r="P1154" s="285"/>
      <c r="Q1154" s="285"/>
      <c r="R1154" s="285"/>
      <c r="S1154" s="288"/>
      <c r="T1154" s="644"/>
      <c r="U1154" s="644"/>
      <c r="V1154" s="319"/>
      <c r="W1154" s="381"/>
      <c r="X1154" s="381"/>
      <c r="Y1154" s="319"/>
      <c r="Z1154" s="381"/>
      <c r="AA1154" s="381"/>
      <c r="AB1154" s="377"/>
      <c r="AC1154" s="339"/>
      <c r="AD1154" s="627"/>
      <c r="AE1154" s="381"/>
      <c r="AF1154" s="381"/>
      <c r="AG1154" s="339"/>
      <c r="AH1154" s="339"/>
      <c r="AI1154" s="339"/>
      <c r="AJ1154" s="285"/>
    </row>
    <row r="1155" spans="2:36" s="87" customFormat="1" ht="59.1" customHeight="1" x14ac:dyDescent="0.3">
      <c r="B1155" s="285"/>
      <c r="C1155" s="285"/>
      <c r="D1155" s="285"/>
      <c r="E1155" s="386"/>
      <c r="F1155" s="317"/>
      <c r="G1155" s="386"/>
      <c r="H1155" s="285"/>
      <c r="I1155" s="300"/>
      <c r="J1155" s="20" t="s">
        <v>264</v>
      </c>
      <c r="K1155" s="27" t="s">
        <v>170</v>
      </c>
      <c r="L1155" s="27" t="s">
        <v>171</v>
      </c>
      <c r="M1155" s="27">
        <v>2</v>
      </c>
      <c r="N1155" s="339"/>
      <c r="O1155" s="285"/>
      <c r="P1155" s="285"/>
      <c r="Q1155" s="285"/>
      <c r="R1155" s="285"/>
      <c r="S1155" s="288"/>
      <c r="T1155" s="644"/>
      <c r="U1155" s="644"/>
      <c r="V1155" s="319"/>
      <c r="W1155" s="381"/>
      <c r="X1155" s="381"/>
      <c r="Y1155" s="319"/>
      <c r="Z1155" s="381"/>
      <c r="AA1155" s="381"/>
      <c r="AB1155" s="377"/>
      <c r="AC1155" s="339"/>
      <c r="AD1155" s="627"/>
      <c r="AE1155" s="381"/>
      <c r="AF1155" s="381"/>
      <c r="AG1155" s="339"/>
      <c r="AH1155" s="339"/>
      <c r="AI1155" s="339"/>
      <c r="AJ1155" s="285"/>
    </row>
    <row r="1156" spans="2:36" s="87" customFormat="1" ht="59.1" customHeight="1" x14ac:dyDescent="0.3">
      <c r="B1156" s="286"/>
      <c r="C1156" s="286"/>
      <c r="D1156" s="286"/>
      <c r="E1156" s="387"/>
      <c r="F1156" s="317"/>
      <c r="G1156" s="387"/>
      <c r="H1156" s="286"/>
      <c r="I1156" s="300"/>
      <c r="J1156" s="20" t="s">
        <v>172</v>
      </c>
      <c r="K1156" s="27" t="s">
        <v>173</v>
      </c>
      <c r="L1156" s="27" t="s">
        <v>171</v>
      </c>
      <c r="M1156" s="69">
        <v>2</v>
      </c>
      <c r="N1156" s="340"/>
      <c r="O1156" s="286"/>
      <c r="P1156" s="286"/>
      <c r="Q1156" s="286"/>
      <c r="R1156" s="286"/>
      <c r="S1156" s="289"/>
      <c r="T1156" s="644"/>
      <c r="U1156" s="644"/>
      <c r="V1156" s="319"/>
      <c r="W1156" s="382"/>
      <c r="X1156" s="382"/>
      <c r="Y1156" s="319"/>
      <c r="Z1156" s="382"/>
      <c r="AA1156" s="382"/>
      <c r="AB1156" s="378"/>
      <c r="AC1156" s="340"/>
      <c r="AD1156" s="628"/>
      <c r="AE1156" s="382"/>
      <c r="AF1156" s="382"/>
      <c r="AG1156" s="340"/>
      <c r="AH1156" s="340"/>
      <c r="AI1156" s="340"/>
      <c r="AJ1156" s="286"/>
    </row>
    <row r="1157" spans="2:36" s="87" customFormat="1" ht="124.5" customHeight="1" x14ac:dyDescent="0.3">
      <c r="B1157" s="223" t="s">
        <v>725</v>
      </c>
      <c r="C1157" s="223" t="s">
        <v>797</v>
      </c>
      <c r="D1157" s="223" t="s">
        <v>67</v>
      </c>
      <c r="E1157" s="247" t="s">
        <v>68</v>
      </c>
      <c r="F1157" s="269" t="s">
        <v>863</v>
      </c>
      <c r="G1157" s="303" t="s">
        <v>1155</v>
      </c>
      <c r="H1157" s="223" t="s">
        <v>71</v>
      </c>
      <c r="I1157" s="272" t="s">
        <v>80</v>
      </c>
      <c r="J1157" s="28" t="s">
        <v>263</v>
      </c>
      <c r="K1157" s="14" t="s">
        <v>159</v>
      </c>
      <c r="L1157" s="14" t="s">
        <v>116</v>
      </c>
      <c r="M1157" s="14">
        <v>40</v>
      </c>
      <c r="N1157" s="229" t="s">
        <v>743</v>
      </c>
      <c r="O1157" s="223" t="s">
        <v>416</v>
      </c>
      <c r="P1157" s="223" t="s">
        <v>76</v>
      </c>
      <c r="Q1157" s="223" t="s">
        <v>77</v>
      </c>
      <c r="R1157" s="223" t="s">
        <v>78</v>
      </c>
      <c r="S1157" s="250" t="s">
        <v>161</v>
      </c>
      <c r="T1157" s="372">
        <f>+V1157+Y1157</f>
        <v>192599.92</v>
      </c>
      <c r="U1157" s="372">
        <f>T1157/2</f>
        <v>96299.96</v>
      </c>
      <c r="V1157" s="260">
        <v>96299.96</v>
      </c>
      <c r="W1157" s="256" t="s">
        <v>135</v>
      </c>
      <c r="X1157" s="256" t="s">
        <v>135</v>
      </c>
      <c r="Y1157" s="260">
        <v>96299.96</v>
      </c>
      <c r="Z1157" s="256" t="s">
        <v>135</v>
      </c>
      <c r="AA1157" s="256" t="s">
        <v>135</v>
      </c>
      <c r="AB1157" s="413">
        <v>15616.21</v>
      </c>
      <c r="AC1157" s="229" t="s">
        <v>204</v>
      </c>
      <c r="AD1157" s="374">
        <f>+V1157+Y1157</f>
        <v>192599.92</v>
      </c>
      <c r="AE1157" s="256" t="s">
        <v>135</v>
      </c>
      <c r="AF1157" s="256" t="s">
        <v>135</v>
      </c>
      <c r="AG1157" s="229" t="s">
        <v>34</v>
      </c>
      <c r="AH1157" s="354" t="s">
        <v>212</v>
      </c>
      <c r="AI1157" s="354" t="s">
        <v>213</v>
      </c>
      <c r="AJ1157" s="223"/>
    </row>
    <row r="1158" spans="2:36" s="87" customFormat="1" ht="95.7" customHeight="1" x14ac:dyDescent="0.3">
      <c r="B1158" s="224"/>
      <c r="C1158" s="224"/>
      <c r="D1158" s="224"/>
      <c r="E1158" s="248"/>
      <c r="F1158" s="269"/>
      <c r="G1158" s="645"/>
      <c r="H1158" s="224"/>
      <c r="I1158" s="272"/>
      <c r="J1158" s="11" t="s">
        <v>163</v>
      </c>
      <c r="K1158" s="7" t="s">
        <v>733</v>
      </c>
      <c r="L1158" s="11" t="s">
        <v>734</v>
      </c>
      <c r="M1158" s="120" t="s">
        <v>735</v>
      </c>
      <c r="N1158" s="230"/>
      <c r="O1158" s="224"/>
      <c r="P1158" s="224"/>
      <c r="Q1158" s="224"/>
      <c r="R1158" s="224"/>
      <c r="S1158" s="251"/>
      <c r="T1158" s="372"/>
      <c r="U1158" s="372"/>
      <c r="V1158" s="260"/>
      <c r="W1158" s="257"/>
      <c r="X1158" s="257"/>
      <c r="Y1158" s="260"/>
      <c r="Z1158" s="257"/>
      <c r="AA1158" s="257"/>
      <c r="AB1158" s="467"/>
      <c r="AC1158" s="230"/>
      <c r="AD1158" s="375"/>
      <c r="AE1158" s="257"/>
      <c r="AF1158" s="257"/>
      <c r="AG1158" s="230"/>
      <c r="AH1158" s="355"/>
      <c r="AI1158" s="355"/>
      <c r="AJ1158" s="224"/>
    </row>
    <row r="1159" spans="2:36" s="87" customFormat="1" ht="99" customHeight="1" x14ac:dyDescent="0.3">
      <c r="B1159" s="225"/>
      <c r="C1159" s="225"/>
      <c r="D1159" s="225"/>
      <c r="E1159" s="249"/>
      <c r="F1159" s="269"/>
      <c r="G1159" s="477"/>
      <c r="H1159" s="225"/>
      <c r="I1159" s="272"/>
      <c r="J1159" s="11" t="s">
        <v>179</v>
      </c>
      <c r="K1159" s="7" t="s">
        <v>698</v>
      </c>
      <c r="L1159" s="11" t="s">
        <v>736</v>
      </c>
      <c r="M1159" s="7">
        <v>90</v>
      </c>
      <c r="N1159" s="231"/>
      <c r="O1159" s="225"/>
      <c r="P1159" s="225"/>
      <c r="Q1159" s="225"/>
      <c r="R1159" s="225"/>
      <c r="S1159" s="252"/>
      <c r="T1159" s="373"/>
      <c r="U1159" s="373"/>
      <c r="V1159" s="261"/>
      <c r="W1159" s="258"/>
      <c r="X1159" s="258"/>
      <c r="Y1159" s="261"/>
      <c r="Z1159" s="258"/>
      <c r="AA1159" s="258"/>
      <c r="AB1159" s="417"/>
      <c r="AC1159" s="231"/>
      <c r="AD1159" s="376"/>
      <c r="AE1159" s="258"/>
      <c r="AF1159" s="258"/>
      <c r="AG1159" s="231"/>
      <c r="AH1159" s="356"/>
      <c r="AI1159" s="356"/>
      <c r="AJ1159" s="225"/>
    </row>
    <row r="1160" spans="2:36" s="87" customFormat="1" ht="126.6" customHeight="1" x14ac:dyDescent="0.3">
      <c r="B1160" s="223" t="s">
        <v>726</v>
      </c>
      <c r="C1160" s="223" t="s">
        <v>798</v>
      </c>
      <c r="D1160" s="223" t="s">
        <v>67</v>
      </c>
      <c r="E1160" s="247" t="s">
        <v>68</v>
      </c>
      <c r="F1160" s="269" t="s">
        <v>863</v>
      </c>
      <c r="G1160" s="247" t="s">
        <v>724</v>
      </c>
      <c r="H1160" s="223" t="s">
        <v>71</v>
      </c>
      <c r="I1160" s="272" t="s">
        <v>80</v>
      </c>
      <c r="J1160" s="28" t="s">
        <v>263</v>
      </c>
      <c r="K1160" s="14" t="s">
        <v>159</v>
      </c>
      <c r="L1160" s="14" t="s">
        <v>116</v>
      </c>
      <c r="M1160" s="14">
        <v>40</v>
      </c>
      <c r="N1160" s="229" t="s">
        <v>743</v>
      </c>
      <c r="O1160" s="223" t="s">
        <v>416</v>
      </c>
      <c r="P1160" s="223" t="s">
        <v>76</v>
      </c>
      <c r="Q1160" s="223" t="s">
        <v>77</v>
      </c>
      <c r="R1160" s="223" t="s">
        <v>78</v>
      </c>
      <c r="S1160" s="250" t="s">
        <v>161</v>
      </c>
      <c r="T1160" s="372">
        <f>+V1160+Y1160</f>
        <v>53499.9</v>
      </c>
      <c r="U1160" s="371">
        <f>T1160</f>
        <v>53499.9</v>
      </c>
      <c r="V1160" s="259">
        <v>26749.95</v>
      </c>
      <c r="W1160" s="256" t="s">
        <v>135</v>
      </c>
      <c r="X1160" s="256" t="s">
        <v>135</v>
      </c>
      <c r="Y1160" s="259">
        <v>26749.95</v>
      </c>
      <c r="Z1160" s="256" t="s">
        <v>135</v>
      </c>
      <c r="AA1160" s="256" t="s">
        <v>135</v>
      </c>
      <c r="AB1160" s="259">
        <v>4337.83</v>
      </c>
      <c r="AC1160" s="229" t="s">
        <v>204</v>
      </c>
      <c r="AD1160" s="374">
        <f>+V1160+Y1160</f>
        <v>53499.9</v>
      </c>
      <c r="AE1160" s="256" t="s">
        <v>135</v>
      </c>
      <c r="AF1160" s="256" t="s">
        <v>135</v>
      </c>
      <c r="AG1160" s="229" t="s">
        <v>34</v>
      </c>
      <c r="AH1160" s="354" t="s">
        <v>212</v>
      </c>
      <c r="AI1160" s="354" t="s">
        <v>213</v>
      </c>
      <c r="AJ1160" s="223"/>
    </row>
    <row r="1161" spans="2:36" s="87" customFormat="1" ht="59.1" customHeight="1" x14ac:dyDescent="0.3">
      <c r="B1161" s="224"/>
      <c r="C1161" s="224"/>
      <c r="D1161" s="224"/>
      <c r="E1161" s="248"/>
      <c r="F1161" s="269"/>
      <c r="G1161" s="248"/>
      <c r="H1161" s="224"/>
      <c r="I1161" s="272"/>
      <c r="J1161" s="11" t="s">
        <v>163</v>
      </c>
      <c r="K1161" s="7" t="s">
        <v>733</v>
      </c>
      <c r="L1161" s="11" t="s">
        <v>734</v>
      </c>
      <c r="M1161" s="120" t="s">
        <v>737</v>
      </c>
      <c r="N1161" s="230"/>
      <c r="O1161" s="224"/>
      <c r="P1161" s="224"/>
      <c r="Q1161" s="224"/>
      <c r="R1161" s="224"/>
      <c r="S1161" s="251"/>
      <c r="T1161" s="372"/>
      <c r="U1161" s="372"/>
      <c r="V1161" s="260"/>
      <c r="W1161" s="257"/>
      <c r="X1161" s="257"/>
      <c r="Y1161" s="260"/>
      <c r="Z1161" s="257"/>
      <c r="AA1161" s="257"/>
      <c r="AB1161" s="260"/>
      <c r="AC1161" s="230"/>
      <c r="AD1161" s="375"/>
      <c r="AE1161" s="257"/>
      <c r="AF1161" s="257"/>
      <c r="AG1161" s="230"/>
      <c r="AH1161" s="355"/>
      <c r="AI1161" s="355"/>
      <c r="AJ1161" s="224"/>
    </row>
    <row r="1162" spans="2:36" s="87" customFormat="1" ht="60.75" customHeight="1" x14ac:dyDescent="0.3">
      <c r="B1162" s="225"/>
      <c r="C1162" s="225"/>
      <c r="D1162" s="225"/>
      <c r="E1162" s="249"/>
      <c r="F1162" s="269"/>
      <c r="G1162" s="249"/>
      <c r="H1162" s="225"/>
      <c r="I1162" s="272"/>
      <c r="J1162" s="11" t="s">
        <v>179</v>
      </c>
      <c r="K1162" s="7" t="s">
        <v>698</v>
      </c>
      <c r="L1162" s="11" t="s">
        <v>736</v>
      </c>
      <c r="M1162" s="7">
        <v>25</v>
      </c>
      <c r="N1162" s="231"/>
      <c r="O1162" s="225"/>
      <c r="P1162" s="225"/>
      <c r="Q1162" s="225"/>
      <c r="R1162" s="225"/>
      <c r="S1162" s="252"/>
      <c r="T1162" s="373"/>
      <c r="U1162" s="373"/>
      <c r="V1162" s="261"/>
      <c r="W1162" s="258"/>
      <c r="X1162" s="258"/>
      <c r="Y1162" s="261"/>
      <c r="Z1162" s="258"/>
      <c r="AA1162" s="258"/>
      <c r="AB1162" s="261"/>
      <c r="AC1162" s="231"/>
      <c r="AD1162" s="376"/>
      <c r="AE1162" s="258"/>
      <c r="AF1162" s="258"/>
      <c r="AG1162" s="231"/>
      <c r="AH1162" s="356"/>
      <c r="AI1162" s="356"/>
      <c r="AJ1162" s="225"/>
    </row>
    <row r="1163" spans="2:36" s="87" customFormat="1" ht="119.1" customHeight="1" x14ac:dyDescent="0.3">
      <c r="B1163" s="284" t="s">
        <v>1156</v>
      </c>
      <c r="C1163" s="284" t="s">
        <v>799</v>
      </c>
      <c r="D1163" s="284" t="s">
        <v>67</v>
      </c>
      <c r="E1163" s="385" t="s">
        <v>68</v>
      </c>
      <c r="F1163" s="317" t="s">
        <v>863</v>
      </c>
      <c r="G1163" s="385" t="s">
        <v>724</v>
      </c>
      <c r="H1163" s="284" t="s">
        <v>71</v>
      </c>
      <c r="I1163" s="300" t="s">
        <v>80</v>
      </c>
      <c r="J1163" s="64" t="s">
        <v>263</v>
      </c>
      <c r="K1163" s="65" t="s">
        <v>159</v>
      </c>
      <c r="L1163" s="65" t="s">
        <v>116</v>
      </c>
      <c r="M1163" s="65">
        <v>40</v>
      </c>
      <c r="N1163" s="338" t="s">
        <v>743</v>
      </c>
      <c r="O1163" s="284" t="s">
        <v>416</v>
      </c>
      <c r="P1163" s="284" t="s">
        <v>76</v>
      </c>
      <c r="Q1163" s="284" t="s">
        <v>77</v>
      </c>
      <c r="R1163" s="284" t="s">
        <v>78</v>
      </c>
      <c r="S1163" s="287" t="s">
        <v>161</v>
      </c>
      <c r="T1163" s="627">
        <f>+V1163+Y1163</f>
        <v>39796.58</v>
      </c>
      <c r="U1163" s="627">
        <f>T1163</f>
        <v>39796.58</v>
      </c>
      <c r="V1163" s="370">
        <v>19898.29</v>
      </c>
      <c r="W1163" s="379" t="s">
        <v>135</v>
      </c>
      <c r="X1163" s="379" t="s">
        <v>135</v>
      </c>
      <c r="Y1163" s="370">
        <v>19898.29</v>
      </c>
      <c r="Z1163" s="379" t="s">
        <v>135</v>
      </c>
      <c r="AA1163" s="379" t="s">
        <v>135</v>
      </c>
      <c r="AB1163" s="370">
        <v>3226.75</v>
      </c>
      <c r="AC1163" s="338" t="s">
        <v>204</v>
      </c>
      <c r="AD1163" s="629">
        <f>+V1163+Y1163</f>
        <v>39796.58</v>
      </c>
      <c r="AE1163" s="379" t="s">
        <v>135</v>
      </c>
      <c r="AF1163" s="379" t="s">
        <v>135</v>
      </c>
      <c r="AG1163" s="338" t="s">
        <v>34</v>
      </c>
      <c r="AH1163" s="646" t="s">
        <v>212</v>
      </c>
      <c r="AI1163" s="646" t="s">
        <v>213</v>
      </c>
      <c r="AJ1163" s="284"/>
    </row>
    <row r="1164" spans="2:36" s="87" customFormat="1" ht="68.25" customHeight="1" x14ac:dyDescent="0.3">
      <c r="B1164" s="285"/>
      <c r="C1164" s="285"/>
      <c r="D1164" s="285"/>
      <c r="E1164" s="386"/>
      <c r="F1164" s="317"/>
      <c r="G1164" s="386"/>
      <c r="H1164" s="285"/>
      <c r="I1164" s="300"/>
      <c r="J1164" s="20" t="s">
        <v>163</v>
      </c>
      <c r="K1164" s="27" t="s">
        <v>733</v>
      </c>
      <c r="L1164" s="20" t="s">
        <v>734</v>
      </c>
      <c r="M1164" s="119" t="s">
        <v>738</v>
      </c>
      <c r="N1164" s="339"/>
      <c r="O1164" s="285"/>
      <c r="P1164" s="285"/>
      <c r="Q1164" s="285"/>
      <c r="R1164" s="285"/>
      <c r="S1164" s="288"/>
      <c r="T1164" s="627"/>
      <c r="U1164" s="627"/>
      <c r="V1164" s="377"/>
      <c r="W1164" s="381"/>
      <c r="X1164" s="381"/>
      <c r="Y1164" s="377"/>
      <c r="Z1164" s="381"/>
      <c r="AA1164" s="381"/>
      <c r="AB1164" s="377"/>
      <c r="AC1164" s="339"/>
      <c r="AD1164" s="630"/>
      <c r="AE1164" s="381"/>
      <c r="AF1164" s="381"/>
      <c r="AG1164" s="339"/>
      <c r="AH1164" s="647"/>
      <c r="AI1164" s="647"/>
      <c r="AJ1164" s="285"/>
    </row>
    <row r="1165" spans="2:36" s="87" customFormat="1" ht="60" customHeight="1" x14ac:dyDescent="0.3">
      <c r="B1165" s="286"/>
      <c r="C1165" s="286"/>
      <c r="D1165" s="286"/>
      <c r="E1165" s="387"/>
      <c r="F1165" s="317"/>
      <c r="G1165" s="387"/>
      <c r="H1165" s="286"/>
      <c r="I1165" s="300"/>
      <c r="J1165" s="20" t="s">
        <v>179</v>
      </c>
      <c r="K1165" s="27" t="s">
        <v>698</v>
      </c>
      <c r="L1165" s="20" t="s">
        <v>736</v>
      </c>
      <c r="M1165" s="66">
        <v>19</v>
      </c>
      <c r="N1165" s="340"/>
      <c r="O1165" s="286"/>
      <c r="P1165" s="286"/>
      <c r="Q1165" s="286"/>
      <c r="R1165" s="286"/>
      <c r="S1165" s="289"/>
      <c r="T1165" s="628"/>
      <c r="U1165" s="628"/>
      <c r="V1165" s="378"/>
      <c r="W1165" s="382"/>
      <c r="X1165" s="382"/>
      <c r="Y1165" s="378"/>
      <c r="Z1165" s="382"/>
      <c r="AA1165" s="382"/>
      <c r="AB1165" s="378"/>
      <c r="AC1165" s="340"/>
      <c r="AD1165" s="631"/>
      <c r="AE1165" s="382"/>
      <c r="AF1165" s="382"/>
      <c r="AG1165" s="340"/>
      <c r="AH1165" s="648"/>
      <c r="AI1165" s="648"/>
      <c r="AJ1165" s="286"/>
    </row>
    <row r="1166" spans="2:36" s="87" customFormat="1" ht="90" customHeight="1" x14ac:dyDescent="0.3">
      <c r="B1166" s="223" t="s">
        <v>727</v>
      </c>
      <c r="C1166" s="223" t="s">
        <v>796</v>
      </c>
      <c r="D1166" s="223" t="s">
        <v>67</v>
      </c>
      <c r="E1166" s="247" t="s">
        <v>68</v>
      </c>
      <c r="F1166" s="269" t="s">
        <v>864</v>
      </c>
      <c r="G1166" s="247" t="s">
        <v>723</v>
      </c>
      <c r="H1166" s="223" t="s">
        <v>71</v>
      </c>
      <c r="I1166" s="272" t="s">
        <v>80</v>
      </c>
      <c r="J1166" s="11" t="s">
        <v>165</v>
      </c>
      <c r="K1166" s="7" t="s">
        <v>166</v>
      </c>
      <c r="L1166" s="7" t="s">
        <v>167</v>
      </c>
      <c r="M1166" s="7">
        <v>3</v>
      </c>
      <c r="N1166" s="229" t="s">
        <v>743</v>
      </c>
      <c r="O1166" s="223" t="s">
        <v>745</v>
      </c>
      <c r="P1166" s="223" t="s">
        <v>76</v>
      </c>
      <c r="Q1166" s="223" t="s">
        <v>77</v>
      </c>
      <c r="R1166" s="223" t="s">
        <v>78</v>
      </c>
      <c r="S1166" s="250" t="s">
        <v>161</v>
      </c>
      <c r="T1166" s="632">
        <f>+V1166+Y1166</f>
        <v>227910</v>
      </c>
      <c r="U1166" s="632">
        <v>75970</v>
      </c>
      <c r="V1166" s="296">
        <v>113955</v>
      </c>
      <c r="W1166" s="256" t="s">
        <v>135</v>
      </c>
      <c r="X1166" s="256" t="s">
        <v>135</v>
      </c>
      <c r="Y1166" s="296">
        <v>113955</v>
      </c>
      <c r="Z1166" s="256" t="s">
        <v>135</v>
      </c>
      <c r="AA1166" s="256" t="s">
        <v>135</v>
      </c>
      <c r="AB1166" s="259">
        <v>18479.189999999999</v>
      </c>
      <c r="AC1166" s="229" t="s">
        <v>81</v>
      </c>
      <c r="AD1166" s="371">
        <f>+V1166+Y1166</f>
        <v>227910</v>
      </c>
      <c r="AE1166" s="256" t="s">
        <v>135</v>
      </c>
      <c r="AF1166" s="256" t="s">
        <v>135</v>
      </c>
      <c r="AG1166" s="229" t="s">
        <v>34</v>
      </c>
      <c r="AH1166" s="229" t="s">
        <v>216</v>
      </c>
      <c r="AI1166" s="229" t="s">
        <v>753</v>
      </c>
      <c r="AJ1166" s="223"/>
    </row>
    <row r="1167" spans="2:36" s="87" customFormat="1" ht="55.2" x14ac:dyDescent="0.3">
      <c r="B1167" s="224"/>
      <c r="C1167" s="224"/>
      <c r="D1167" s="224"/>
      <c r="E1167" s="248"/>
      <c r="F1167" s="269"/>
      <c r="G1167" s="248"/>
      <c r="H1167" s="224"/>
      <c r="I1167" s="272"/>
      <c r="J1167" s="11" t="s">
        <v>168</v>
      </c>
      <c r="K1167" s="7" t="s">
        <v>169</v>
      </c>
      <c r="L1167" s="7" t="s">
        <v>106</v>
      </c>
      <c r="M1167" s="7">
        <v>3</v>
      </c>
      <c r="N1167" s="230"/>
      <c r="O1167" s="224"/>
      <c r="P1167" s="224"/>
      <c r="Q1167" s="224"/>
      <c r="R1167" s="224"/>
      <c r="S1167" s="251"/>
      <c r="T1167" s="632"/>
      <c r="U1167" s="632"/>
      <c r="V1167" s="296"/>
      <c r="W1167" s="257"/>
      <c r="X1167" s="257"/>
      <c r="Y1167" s="296"/>
      <c r="Z1167" s="257"/>
      <c r="AA1167" s="257"/>
      <c r="AB1167" s="260"/>
      <c r="AC1167" s="230"/>
      <c r="AD1167" s="372"/>
      <c r="AE1167" s="257"/>
      <c r="AF1167" s="257"/>
      <c r="AG1167" s="230"/>
      <c r="AH1167" s="230"/>
      <c r="AI1167" s="230"/>
      <c r="AJ1167" s="224"/>
    </row>
    <row r="1168" spans="2:36" s="87" customFormat="1" ht="41.4" x14ac:dyDescent="0.3">
      <c r="B1168" s="224"/>
      <c r="C1168" s="224"/>
      <c r="D1168" s="224"/>
      <c r="E1168" s="248"/>
      <c r="F1168" s="269"/>
      <c r="G1168" s="248"/>
      <c r="H1168" s="224"/>
      <c r="I1168" s="272"/>
      <c r="J1168" s="11" t="s">
        <v>264</v>
      </c>
      <c r="K1168" s="7" t="s">
        <v>170</v>
      </c>
      <c r="L1168" s="7" t="s">
        <v>171</v>
      </c>
      <c r="M1168" s="7">
        <v>3</v>
      </c>
      <c r="N1168" s="230"/>
      <c r="O1168" s="224"/>
      <c r="P1168" s="224"/>
      <c r="Q1168" s="224"/>
      <c r="R1168" s="224"/>
      <c r="S1168" s="251"/>
      <c r="T1168" s="632"/>
      <c r="U1168" s="632"/>
      <c r="V1168" s="296"/>
      <c r="W1168" s="257"/>
      <c r="X1168" s="257"/>
      <c r="Y1168" s="296"/>
      <c r="Z1168" s="257"/>
      <c r="AA1168" s="257"/>
      <c r="AB1168" s="260"/>
      <c r="AC1168" s="230"/>
      <c r="AD1168" s="372"/>
      <c r="AE1168" s="257"/>
      <c r="AF1168" s="257"/>
      <c r="AG1168" s="230"/>
      <c r="AH1168" s="230"/>
      <c r="AI1168" s="230"/>
      <c r="AJ1168" s="224"/>
    </row>
    <row r="1169" spans="2:36" s="87" customFormat="1" ht="59.1" customHeight="1" x14ac:dyDescent="0.3">
      <c r="B1169" s="225"/>
      <c r="C1169" s="225"/>
      <c r="D1169" s="225"/>
      <c r="E1169" s="249"/>
      <c r="F1169" s="269"/>
      <c r="G1169" s="249"/>
      <c r="H1169" s="225"/>
      <c r="I1169" s="272"/>
      <c r="J1169" s="11" t="s">
        <v>172</v>
      </c>
      <c r="K1169" s="7" t="s">
        <v>173</v>
      </c>
      <c r="L1169" s="7" t="s">
        <v>171</v>
      </c>
      <c r="M1169" s="7">
        <v>3</v>
      </c>
      <c r="N1169" s="231"/>
      <c r="O1169" s="225"/>
      <c r="P1169" s="225"/>
      <c r="Q1169" s="225"/>
      <c r="R1169" s="225"/>
      <c r="S1169" s="252"/>
      <c r="T1169" s="632"/>
      <c r="U1169" s="632"/>
      <c r="V1169" s="296"/>
      <c r="W1169" s="258"/>
      <c r="X1169" s="258"/>
      <c r="Y1169" s="296"/>
      <c r="Z1169" s="258"/>
      <c r="AA1169" s="258"/>
      <c r="AB1169" s="261"/>
      <c r="AC1169" s="231"/>
      <c r="AD1169" s="373"/>
      <c r="AE1169" s="258"/>
      <c r="AF1169" s="258"/>
      <c r="AG1169" s="231"/>
      <c r="AH1169" s="231"/>
      <c r="AI1169" s="231"/>
      <c r="AJ1169" s="225"/>
    </row>
    <row r="1170" spans="2:36" s="87" customFormat="1" ht="135" customHeight="1" x14ac:dyDescent="0.3">
      <c r="B1170" s="284" t="s">
        <v>1201</v>
      </c>
      <c r="C1170" s="284" t="s">
        <v>800</v>
      </c>
      <c r="D1170" s="284" t="s">
        <v>67</v>
      </c>
      <c r="E1170" s="385" t="s">
        <v>68</v>
      </c>
      <c r="F1170" s="317" t="s">
        <v>863</v>
      </c>
      <c r="G1170" s="385" t="s">
        <v>724</v>
      </c>
      <c r="H1170" s="284" t="s">
        <v>71</v>
      </c>
      <c r="I1170" s="300" t="s">
        <v>80</v>
      </c>
      <c r="J1170" s="64" t="s">
        <v>263</v>
      </c>
      <c r="K1170" s="65" t="s">
        <v>159</v>
      </c>
      <c r="L1170" s="65" t="s">
        <v>116</v>
      </c>
      <c r="M1170" s="65">
        <v>40</v>
      </c>
      <c r="N1170" s="338" t="s">
        <v>743</v>
      </c>
      <c r="O1170" s="284" t="s">
        <v>746</v>
      </c>
      <c r="P1170" s="284" t="s">
        <v>76</v>
      </c>
      <c r="Q1170" s="284" t="s">
        <v>77</v>
      </c>
      <c r="R1170" s="284" t="s">
        <v>78</v>
      </c>
      <c r="S1170" s="287" t="s">
        <v>161</v>
      </c>
      <c r="T1170" s="326">
        <f>+V1170+Y1170</f>
        <v>107000</v>
      </c>
      <c r="U1170" s="644">
        <f>T1170/2</f>
        <v>53500</v>
      </c>
      <c r="V1170" s="370">
        <v>53500</v>
      </c>
      <c r="W1170" s="379" t="s">
        <v>135</v>
      </c>
      <c r="X1170" s="379" t="s">
        <v>135</v>
      </c>
      <c r="Y1170" s="370">
        <v>53500</v>
      </c>
      <c r="Z1170" s="379" t="s">
        <v>135</v>
      </c>
      <c r="AA1170" s="379" t="s">
        <v>135</v>
      </c>
      <c r="AB1170" s="370">
        <v>8675.69</v>
      </c>
      <c r="AC1170" s="338" t="s">
        <v>204</v>
      </c>
      <c r="AD1170" s="326">
        <f>+V1170+Y1170</f>
        <v>107000</v>
      </c>
      <c r="AE1170" s="379" t="s">
        <v>135</v>
      </c>
      <c r="AF1170" s="379" t="s">
        <v>135</v>
      </c>
      <c r="AG1170" s="338" t="s">
        <v>34</v>
      </c>
      <c r="AH1170" s="338" t="s">
        <v>216</v>
      </c>
      <c r="AI1170" s="338" t="s">
        <v>753</v>
      </c>
      <c r="AJ1170" s="284"/>
    </row>
    <row r="1171" spans="2:36" s="87" customFormat="1" ht="71.25" customHeight="1" x14ac:dyDescent="0.3">
      <c r="B1171" s="285"/>
      <c r="C1171" s="285"/>
      <c r="D1171" s="285"/>
      <c r="E1171" s="386"/>
      <c r="F1171" s="317"/>
      <c r="G1171" s="386"/>
      <c r="H1171" s="285"/>
      <c r="I1171" s="300"/>
      <c r="J1171" s="20" t="s">
        <v>163</v>
      </c>
      <c r="K1171" s="27" t="s">
        <v>739</v>
      </c>
      <c r="L1171" s="20" t="s">
        <v>740</v>
      </c>
      <c r="M1171" s="119" t="s">
        <v>732</v>
      </c>
      <c r="N1171" s="339"/>
      <c r="O1171" s="285"/>
      <c r="P1171" s="285"/>
      <c r="Q1171" s="285"/>
      <c r="R1171" s="285"/>
      <c r="S1171" s="288"/>
      <c r="T1171" s="627"/>
      <c r="U1171" s="644"/>
      <c r="V1171" s="377"/>
      <c r="W1171" s="381"/>
      <c r="X1171" s="381"/>
      <c r="Y1171" s="377"/>
      <c r="Z1171" s="381"/>
      <c r="AA1171" s="381"/>
      <c r="AB1171" s="377"/>
      <c r="AC1171" s="339"/>
      <c r="AD1171" s="627"/>
      <c r="AE1171" s="381"/>
      <c r="AF1171" s="381"/>
      <c r="AG1171" s="339"/>
      <c r="AH1171" s="339"/>
      <c r="AI1171" s="339"/>
      <c r="AJ1171" s="285"/>
    </row>
    <row r="1172" spans="2:36" s="87" customFormat="1" ht="60" customHeight="1" x14ac:dyDescent="0.3">
      <c r="B1172" s="286"/>
      <c r="C1172" s="286"/>
      <c r="D1172" s="286"/>
      <c r="E1172" s="387"/>
      <c r="F1172" s="317"/>
      <c r="G1172" s="387"/>
      <c r="H1172" s="286"/>
      <c r="I1172" s="300"/>
      <c r="J1172" s="20" t="s">
        <v>179</v>
      </c>
      <c r="K1172" s="27" t="s">
        <v>698</v>
      </c>
      <c r="L1172" s="20" t="s">
        <v>106</v>
      </c>
      <c r="M1172" s="27">
        <v>50</v>
      </c>
      <c r="N1172" s="340"/>
      <c r="O1172" s="286"/>
      <c r="P1172" s="286"/>
      <c r="Q1172" s="286"/>
      <c r="R1172" s="286"/>
      <c r="S1172" s="289"/>
      <c r="T1172" s="628"/>
      <c r="U1172" s="644"/>
      <c r="V1172" s="378"/>
      <c r="W1172" s="382"/>
      <c r="X1172" s="382"/>
      <c r="Y1172" s="378"/>
      <c r="Z1172" s="382"/>
      <c r="AA1172" s="382"/>
      <c r="AB1172" s="378"/>
      <c r="AC1172" s="340"/>
      <c r="AD1172" s="628"/>
      <c r="AE1172" s="382"/>
      <c r="AF1172" s="382"/>
      <c r="AG1172" s="340"/>
      <c r="AH1172" s="340"/>
      <c r="AI1172" s="340"/>
      <c r="AJ1172" s="286"/>
    </row>
    <row r="1173" spans="2:36" s="87" customFormat="1" ht="96.6" x14ac:dyDescent="0.3">
      <c r="B1173" s="284" t="s">
        <v>1202</v>
      </c>
      <c r="C1173" s="284" t="s">
        <v>801</v>
      </c>
      <c r="D1173" s="284" t="s">
        <v>67</v>
      </c>
      <c r="E1173" s="385" t="s">
        <v>68</v>
      </c>
      <c r="F1173" s="317" t="s">
        <v>863</v>
      </c>
      <c r="G1173" s="385" t="s">
        <v>724</v>
      </c>
      <c r="H1173" s="284" t="s">
        <v>71</v>
      </c>
      <c r="I1173" s="300" t="s">
        <v>80</v>
      </c>
      <c r="J1173" s="64" t="s">
        <v>263</v>
      </c>
      <c r="K1173" s="65" t="s">
        <v>159</v>
      </c>
      <c r="L1173" s="65" t="s">
        <v>116</v>
      </c>
      <c r="M1173" s="65">
        <v>40</v>
      </c>
      <c r="N1173" s="338" t="s">
        <v>743</v>
      </c>
      <c r="O1173" s="284" t="s">
        <v>747</v>
      </c>
      <c r="P1173" s="284" t="s">
        <v>76</v>
      </c>
      <c r="Q1173" s="284" t="s">
        <v>77</v>
      </c>
      <c r="R1173" s="284" t="s">
        <v>78</v>
      </c>
      <c r="S1173" s="287" t="s">
        <v>161</v>
      </c>
      <c r="T1173" s="326">
        <f>+V1173+Y1173</f>
        <v>74899.960000000006</v>
      </c>
      <c r="U1173" s="627">
        <f>T1173</f>
        <v>74899.960000000006</v>
      </c>
      <c r="V1173" s="370">
        <v>37449.980000000003</v>
      </c>
      <c r="W1173" s="379" t="s">
        <v>135</v>
      </c>
      <c r="X1173" s="379" t="s">
        <v>135</v>
      </c>
      <c r="Y1173" s="370">
        <v>37449.980000000003</v>
      </c>
      <c r="Z1173" s="379" t="s">
        <v>135</v>
      </c>
      <c r="AA1173" s="379" t="s">
        <v>135</v>
      </c>
      <c r="AB1173" s="370">
        <v>6072.97</v>
      </c>
      <c r="AC1173" s="338" t="s">
        <v>204</v>
      </c>
      <c r="AD1173" s="326">
        <f>+V1173+Y1173</f>
        <v>74899.960000000006</v>
      </c>
      <c r="AE1173" s="379" t="s">
        <v>135</v>
      </c>
      <c r="AF1173" s="379" t="s">
        <v>135</v>
      </c>
      <c r="AG1173" s="338" t="s">
        <v>34</v>
      </c>
      <c r="AH1173" s="338" t="s">
        <v>216</v>
      </c>
      <c r="AI1173" s="338" t="s">
        <v>753</v>
      </c>
      <c r="AJ1173" s="284"/>
    </row>
    <row r="1174" spans="2:36" s="87" customFormat="1" ht="63" customHeight="1" x14ac:dyDescent="0.3">
      <c r="B1174" s="285"/>
      <c r="C1174" s="285"/>
      <c r="D1174" s="285"/>
      <c r="E1174" s="386"/>
      <c r="F1174" s="317"/>
      <c r="G1174" s="386"/>
      <c r="H1174" s="285"/>
      <c r="I1174" s="300"/>
      <c r="J1174" s="20" t="s">
        <v>163</v>
      </c>
      <c r="K1174" s="27" t="s">
        <v>739</v>
      </c>
      <c r="L1174" s="20" t="s">
        <v>740</v>
      </c>
      <c r="M1174" s="183" t="s">
        <v>741</v>
      </c>
      <c r="N1174" s="339"/>
      <c r="O1174" s="285"/>
      <c r="P1174" s="285"/>
      <c r="Q1174" s="285"/>
      <c r="R1174" s="285"/>
      <c r="S1174" s="288"/>
      <c r="T1174" s="627"/>
      <c r="U1174" s="627"/>
      <c r="V1174" s="377"/>
      <c r="W1174" s="381"/>
      <c r="X1174" s="381"/>
      <c r="Y1174" s="377"/>
      <c r="Z1174" s="381"/>
      <c r="AA1174" s="381"/>
      <c r="AB1174" s="377"/>
      <c r="AC1174" s="339"/>
      <c r="AD1174" s="627"/>
      <c r="AE1174" s="381"/>
      <c r="AF1174" s="381"/>
      <c r="AG1174" s="339"/>
      <c r="AH1174" s="339"/>
      <c r="AI1174" s="339"/>
      <c r="AJ1174" s="285"/>
    </row>
    <row r="1175" spans="2:36" s="87" customFormat="1" ht="67.2" customHeight="1" x14ac:dyDescent="0.3">
      <c r="B1175" s="285"/>
      <c r="C1175" s="285"/>
      <c r="D1175" s="285"/>
      <c r="E1175" s="386"/>
      <c r="F1175" s="317"/>
      <c r="G1175" s="386"/>
      <c r="H1175" s="286"/>
      <c r="I1175" s="300"/>
      <c r="J1175" s="20" t="s">
        <v>179</v>
      </c>
      <c r="K1175" s="27" t="s">
        <v>698</v>
      </c>
      <c r="L1175" s="20" t="s">
        <v>740</v>
      </c>
      <c r="M1175" s="65">
        <v>35</v>
      </c>
      <c r="N1175" s="339"/>
      <c r="O1175" s="285"/>
      <c r="P1175" s="286"/>
      <c r="Q1175" s="286"/>
      <c r="R1175" s="286"/>
      <c r="S1175" s="289"/>
      <c r="T1175" s="628"/>
      <c r="U1175" s="627"/>
      <c r="V1175" s="377"/>
      <c r="W1175" s="382"/>
      <c r="X1175" s="382"/>
      <c r="Y1175" s="377"/>
      <c r="Z1175" s="382"/>
      <c r="AA1175" s="382"/>
      <c r="AB1175" s="378"/>
      <c r="AC1175" s="340"/>
      <c r="AD1175" s="628"/>
      <c r="AE1175" s="382"/>
      <c r="AF1175" s="382"/>
      <c r="AG1175" s="340"/>
      <c r="AH1175" s="340"/>
      <c r="AI1175" s="340"/>
      <c r="AJ1175" s="286"/>
    </row>
    <row r="1176" spans="2:36" s="87" customFormat="1" ht="131.69999999999999" customHeight="1" x14ac:dyDescent="0.3">
      <c r="B1176" s="284" t="s">
        <v>1203</v>
      </c>
      <c r="C1176" s="284" t="s">
        <v>802</v>
      </c>
      <c r="D1176" s="284" t="s">
        <v>67</v>
      </c>
      <c r="E1176" s="385" t="s">
        <v>821</v>
      </c>
      <c r="F1176" s="317" t="s">
        <v>863</v>
      </c>
      <c r="G1176" s="385" t="s">
        <v>724</v>
      </c>
      <c r="H1176" s="284" t="s">
        <v>71</v>
      </c>
      <c r="I1176" s="300" t="s">
        <v>80</v>
      </c>
      <c r="J1176" s="64" t="s">
        <v>263</v>
      </c>
      <c r="K1176" s="65" t="s">
        <v>159</v>
      </c>
      <c r="L1176" s="65" t="s">
        <v>116</v>
      </c>
      <c r="M1176" s="65">
        <v>40</v>
      </c>
      <c r="N1176" s="338" t="s">
        <v>743</v>
      </c>
      <c r="O1176" s="284" t="s">
        <v>748</v>
      </c>
      <c r="P1176" s="284" t="s">
        <v>76</v>
      </c>
      <c r="Q1176" s="284" t="s">
        <v>77</v>
      </c>
      <c r="R1176" s="284" t="s">
        <v>78</v>
      </c>
      <c r="S1176" s="287" t="s">
        <v>161</v>
      </c>
      <c r="T1176" s="326">
        <f>+V1176+Y1176</f>
        <v>79593.16</v>
      </c>
      <c r="U1176" s="326">
        <f>T1176/2</f>
        <v>39796.58</v>
      </c>
      <c r="V1176" s="370">
        <v>39796.58</v>
      </c>
      <c r="W1176" s="379" t="s">
        <v>135</v>
      </c>
      <c r="X1176" s="379" t="s">
        <v>135</v>
      </c>
      <c r="Y1176" s="370">
        <v>39796.58</v>
      </c>
      <c r="Z1176" s="379" t="s">
        <v>135</v>
      </c>
      <c r="AA1176" s="379" t="s">
        <v>135</v>
      </c>
      <c r="AB1176" s="370">
        <v>6453.5</v>
      </c>
      <c r="AC1176" s="338" t="s">
        <v>204</v>
      </c>
      <c r="AD1176" s="326">
        <f>+V1176+Y1176</f>
        <v>79593.16</v>
      </c>
      <c r="AE1176" s="379" t="s">
        <v>135</v>
      </c>
      <c r="AF1176" s="379" t="s">
        <v>135</v>
      </c>
      <c r="AG1176" s="338" t="s">
        <v>34</v>
      </c>
      <c r="AH1176" s="338" t="s">
        <v>216</v>
      </c>
      <c r="AI1176" s="338" t="s">
        <v>753</v>
      </c>
      <c r="AJ1176" s="284"/>
    </row>
    <row r="1177" spans="2:36" s="87" customFormat="1" ht="80.7" customHeight="1" x14ac:dyDescent="0.3">
      <c r="B1177" s="285"/>
      <c r="C1177" s="285"/>
      <c r="D1177" s="285"/>
      <c r="E1177" s="386"/>
      <c r="F1177" s="317"/>
      <c r="G1177" s="386"/>
      <c r="H1177" s="285"/>
      <c r="I1177" s="300"/>
      <c r="J1177" s="20" t="s">
        <v>163</v>
      </c>
      <c r="K1177" s="27" t="s">
        <v>733</v>
      </c>
      <c r="L1177" s="20" t="s">
        <v>734</v>
      </c>
      <c r="M1177" s="119" t="s">
        <v>732</v>
      </c>
      <c r="N1177" s="339"/>
      <c r="O1177" s="285"/>
      <c r="P1177" s="285"/>
      <c r="Q1177" s="285"/>
      <c r="R1177" s="285"/>
      <c r="S1177" s="288"/>
      <c r="T1177" s="627"/>
      <c r="U1177" s="627"/>
      <c r="V1177" s="377"/>
      <c r="W1177" s="381"/>
      <c r="X1177" s="381"/>
      <c r="Y1177" s="377"/>
      <c r="Z1177" s="381"/>
      <c r="AA1177" s="381"/>
      <c r="AB1177" s="377"/>
      <c r="AC1177" s="339"/>
      <c r="AD1177" s="627"/>
      <c r="AE1177" s="381"/>
      <c r="AF1177" s="381"/>
      <c r="AG1177" s="339"/>
      <c r="AH1177" s="339"/>
      <c r="AI1177" s="339"/>
      <c r="AJ1177" s="285"/>
    </row>
    <row r="1178" spans="2:36" s="87" customFormat="1" ht="61.5" customHeight="1" x14ac:dyDescent="0.3">
      <c r="B1178" s="286"/>
      <c r="C1178" s="286"/>
      <c r="D1178" s="286"/>
      <c r="E1178" s="387"/>
      <c r="F1178" s="317"/>
      <c r="G1178" s="387"/>
      <c r="H1178" s="286"/>
      <c r="I1178" s="300"/>
      <c r="J1178" s="20" t="s">
        <v>179</v>
      </c>
      <c r="K1178" s="27" t="s">
        <v>698</v>
      </c>
      <c r="L1178" s="20" t="s">
        <v>736</v>
      </c>
      <c r="M1178" s="27">
        <v>37</v>
      </c>
      <c r="N1178" s="340"/>
      <c r="O1178" s="286"/>
      <c r="P1178" s="286"/>
      <c r="Q1178" s="286"/>
      <c r="R1178" s="286"/>
      <c r="S1178" s="289"/>
      <c r="T1178" s="628"/>
      <c r="U1178" s="628"/>
      <c r="V1178" s="378"/>
      <c r="W1178" s="382"/>
      <c r="X1178" s="382"/>
      <c r="Y1178" s="378"/>
      <c r="Z1178" s="382"/>
      <c r="AA1178" s="382"/>
      <c r="AB1178" s="378"/>
      <c r="AC1178" s="340"/>
      <c r="AD1178" s="628"/>
      <c r="AE1178" s="382"/>
      <c r="AF1178" s="382"/>
      <c r="AG1178" s="340"/>
      <c r="AH1178" s="340"/>
      <c r="AI1178" s="340"/>
      <c r="AJ1178" s="286"/>
    </row>
    <row r="1179" spans="2:36" s="87" customFormat="1" ht="124.5" customHeight="1" x14ac:dyDescent="0.3">
      <c r="B1179" s="223" t="s">
        <v>728</v>
      </c>
      <c r="C1179" s="223" t="s">
        <v>803</v>
      </c>
      <c r="D1179" s="223" t="s">
        <v>67</v>
      </c>
      <c r="E1179" s="247" t="s">
        <v>68</v>
      </c>
      <c r="F1179" s="269" t="s">
        <v>863</v>
      </c>
      <c r="G1179" s="247" t="s">
        <v>724</v>
      </c>
      <c r="H1179" s="223" t="s">
        <v>71</v>
      </c>
      <c r="I1179" s="272" t="s">
        <v>80</v>
      </c>
      <c r="J1179" s="28" t="s">
        <v>263</v>
      </c>
      <c r="K1179" s="14" t="s">
        <v>159</v>
      </c>
      <c r="L1179" s="14" t="s">
        <v>116</v>
      </c>
      <c r="M1179" s="14">
        <v>40</v>
      </c>
      <c r="N1179" s="229" t="s">
        <v>743</v>
      </c>
      <c r="O1179" s="223" t="s">
        <v>749</v>
      </c>
      <c r="P1179" s="223" t="s">
        <v>76</v>
      </c>
      <c r="Q1179" s="223" t="s">
        <v>77</v>
      </c>
      <c r="R1179" s="223" t="s">
        <v>78</v>
      </c>
      <c r="S1179" s="250" t="s">
        <v>161</v>
      </c>
      <c r="T1179" s="371">
        <f>+V1179+Y1179</f>
        <v>96299.9</v>
      </c>
      <c r="U1179" s="371">
        <f>T1179</f>
        <v>96299.9</v>
      </c>
      <c r="V1179" s="259">
        <v>48149.95</v>
      </c>
      <c r="W1179" s="256" t="s">
        <v>135</v>
      </c>
      <c r="X1179" s="256" t="s">
        <v>135</v>
      </c>
      <c r="Y1179" s="259">
        <v>48149.95</v>
      </c>
      <c r="Z1179" s="256" t="s">
        <v>135</v>
      </c>
      <c r="AA1179" s="256" t="s">
        <v>135</v>
      </c>
      <c r="AB1179" s="259">
        <v>7808.1</v>
      </c>
      <c r="AC1179" s="229" t="s">
        <v>204</v>
      </c>
      <c r="AD1179" s="371">
        <f>+V1179+Y1179</f>
        <v>96299.9</v>
      </c>
      <c r="AE1179" s="256" t="s">
        <v>135</v>
      </c>
      <c r="AF1179" s="256" t="s">
        <v>135</v>
      </c>
      <c r="AG1179" s="229" t="s">
        <v>34</v>
      </c>
      <c r="AH1179" s="229" t="s">
        <v>221</v>
      </c>
      <c r="AI1179" s="229" t="s">
        <v>222</v>
      </c>
      <c r="AJ1179" s="223"/>
    </row>
    <row r="1180" spans="2:36" s="87" customFormat="1" ht="79.5" customHeight="1" x14ac:dyDescent="0.3">
      <c r="B1180" s="224"/>
      <c r="C1180" s="224"/>
      <c r="D1180" s="224"/>
      <c r="E1180" s="248"/>
      <c r="F1180" s="269"/>
      <c r="G1180" s="248"/>
      <c r="H1180" s="224"/>
      <c r="I1180" s="272"/>
      <c r="J1180" s="11" t="s">
        <v>163</v>
      </c>
      <c r="K1180" s="7" t="s">
        <v>733</v>
      </c>
      <c r="L1180" s="11" t="s">
        <v>734</v>
      </c>
      <c r="M1180" s="199" t="s">
        <v>742</v>
      </c>
      <c r="N1180" s="230"/>
      <c r="O1180" s="224"/>
      <c r="P1180" s="224"/>
      <c r="Q1180" s="224"/>
      <c r="R1180" s="224"/>
      <c r="S1180" s="251"/>
      <c r="T1180" s="372"/>
      <c r="U1180" s="372"/>
      <c r="V1180" s="260"/>
      <c r="W1180" s="257"/>
      <c r="X1180" s="257"/>
      <c r="Y1180" s="260"/>
      <c r="Z1180" s="257"/>
      <c r="AA1180" s="257"/>
      <c r="AB1180" s="260"/>
      <c r="AC1180" s="230"/>
      <c r="AD1180" s="372"/>
      <c r="AE1180" s="257"/>
      <c r="AF1180" s="257"/>
      <c r="AG1180" s="230"/>
      <c r="AH1180" s="230"/>
      <c r="AI1180" s="230"/>
      <c r="AJ1180" s="224"/>
    </row>
    <row r="1181" spans="2:36" s="87" customFormat="1" ht="52.5" customHeight="1" x14ac:dyDescent="0.3">
      <c r="B1181" s="225"/>
      <c r="C1181" s="225"/>
      <c r="D1181" s="225"/>
      <c r="E1181" s="249"/>
      <c r="F1181" s="269"/>
      <c r="G1181" s="249"/>
      <c r="H1181" s="225"/>
      <c r="I1181" s="272"/>
      <c r="J1181" s="11" t="s">
        <v>179</v>
      </c>
      <c r="K1181" s="7" t="s">
        <v>698</v>
      </c>
      <c r="L1181" s="11" t="s">
        <v>736</v>
      </c>
      <c r="M1181" s="7">
        <v>45</v>
      </c>
      <c r="N1181" s="231"/>
      <c r="O1181" s="225"/>
      <c r="P1181" s="225"/>
      <c r="Q1181" s="225"/>
      <c r="R1181" s="225"/>
      <c r="S1181" s="252"/>
      <c r="T1181" s="373"/>
      <c r="U1181" s="373"/>
      <c r="V1181" s="261"/>
      <c r="W1181" s="258"/>
      <c r="X1181" s="258"/>
      <c r="Y1181" s="261"/>
      <c r="Z1181" s="258"/>
      <c r="AA1181" s="258"/>
      <c r="AB1181" s="261"/>
      <c r="AC1181" s="231"/>
      <c r="AD1181" s="373"/>
      <c r="AE1181" s="258"/>
      <c r="AF1181" s="258"/>
      <c r="AG1181" s="231"/>
      <c r="AH1181" s="231"/>
      <c r="AI1181" s="231"/>
      <c r="AJ1181" s="225"/>
    </row>
    <row r="1182" spans="2:36" s="87" customFormat="1" ht="133.5" customHeight="1" x14ac:dyDescent="0.3">
      <c r="B1182" s="223" t="s">
        <v>729</v>
      </c>
      <c r="C1182" s="223" t="s">
        <v>800</v>
      </c>
      <c r="D1182" s="223" t="s">
        <v>67</v>
      </c>
      <c r="E1182" s="247" t="s">
        <v>68</v>
      </c>
      <c r="F1182" s="269" t="s">
        <v>863</v>
      </c>
      <c r="G1182" s="247" t="s">
        <v>724</v>
      </c>
      <c r="H1182" s="223" t="s">
        <v>71</v>
      </c>
      <c r="I1182" s="272" t="s">
        <v>80</v>
      </c>
      <c r="J1182" s="28" t="s">
        <v>263</v>
      </c>
      <c r="K1182" s="14" t="s">
        <v>159</v>
      </c>
      <c r="L1182" s="14" t="s">
        <v>116</v>
      </c>
      <c r="M1182" s="14">
        <v>40</v>
      </c>
      <c r="N1182" s="229" t="s">
        <v>743</v>
      </c>
      <c r="O1182" s="223" t="s">
        <v>750</v>
      </c>
      <c r="P1182" s="223" t="s">
        <v>76</v>
      </c>
      <c r="Q1182" s="223" t="s">
        <v>77</v>
      </c>
      <c r="R1182" s="223" t="s">
        <v>78</v>
      </c>
      <c r="S1182" s="250" t="s">
        <v>161</v>
      </c>
      <c r="T1182" s="371">
        <f>+V1182+Y1182</f>
        <v>160499.9</v>
      </c>
      <c r="U1182" s="632">
        <v>53499.96</v>
      </c>
      <c r="V1182" s="259">
        <v>80249.95</v>
      </c>
      <c r="W1182" s="256" t="s">
        <v>135</v>
      </c>
      <c r="X1182" s="256" t="s">
        <v>135</v>
      </c>
      <c r="Y1182" s="259">
        <v>80249.95</v>
      </c>
      <c r="Z1182" s="256" t="s">
        <v>135</v>
      </c>
      <c r="AA1182" s="256" t="s">
        <v>135</v>
      </c>
      <c r="AB1182" s="259">
        <v>13013.52</v>
      </c>
      <c r="AC1182" s="229" t="s">
        <v>204</v>
      </c>
      <c r="AD1182" s="371">
        <f>+V1182+Y1182</f>
        <v>160499.9</v>
      </c>
      <c r="AE1182" s="256" t="s">
        <v>135</v>
      </c>
      <c r="AF1182" s="256" t="s">
        <v>135</v>
      </c>
      <c r="AG1182" s="229" t="s">
        <v>34</v>
      </c>
      <c r="AH1182" s="229" t="s">
        <v>221</v>
      </c>
      <c r="AI1182" s="229" t="s">
        <v>222</v>
      </c>
      <c r="AJ1182" s="223"/>
    </row>
    <row r="1183" spans="2:36" s="87" customFormat="1" ht="59.1" customHeight="1" x14ac:dyDescent="0.3">
      <c r="B1183" s="224"/>
      <c r="C1183" s="224"/>
      <c r="D1183" s="224"/>
      <c r="E1183" s="248"/>
      <c r="F1183" s="269"/>
      <c r="G1183" s="248"/>
      <c r="H1183" s="224"/>
      <c r="I1183" s="272"/>
      <c r="J1183" s="11" t="s">
        <v>163</v>
      </c>
      <c r="K1183" s="7" t="s">
        <v>733</v>
      </c>
      <c r="L1183" s="11" t="s">
        <v>734</v>
      </c>
      <c r="M1183" s="199" t="s">
        <v>1200</v>
      </c>
      <c r="N1183" s="230"/>
      <c r="O1183" s="224"/>
      <c r="P1183" s="224"/>
      <c r="Q1183" s="224"/>
      <c r="R1183" s="224"/>
      <c r="S1183" s="251"/>
      <c r="T1183" s="372"/>
      <c r="U1183" s="632"/>
      <c r="V1183" s="260"/>
      <c r="W1183" s="257"/>
      <c r="X1183" s="257"/>
      <c r="Y1183" s="260"/>
      <c r="Z1183" s="257"/>
      <c r="AA1183" s="257"/>
      <c r="AB1183" s="260"/>
      <c r="AC1183" s="230"/>
      <c r="AD1183" s="372"/>
      <c r="AE1183" s="257"/>
      <c r="AF1183" s="257"/>
      <c r="AG1183" s="230"/>
      <c r="AH1183" s="230"/>
      <c r="AI1183" s="230"/>
      <c r="AJ1183" s="224"/>
    </row>
    <row r="1184" spans="2:36" s="87" customFormat="1" ht="64.5" customHeight="1" x14ac:dyDescent="0.3">
      <c r="B1184" s="225"/>
      <c r="C1184" s="225"/>
      <c r="D1184" s="225"/>
      <c r="E1184" s="249"/>
      <c r="F1184" s="269"/>
      <c r="G1184" s="249"/>
      <c r="H1184" s="225"/>
      <c r="I1184" s="272"/>
      <c r="J1184" s="11" t="s">
        <v>179</v>
      </c>
      <c r="K1184" s="7" t="s">
        <v>698</v>
      </c>
      <c r="L1184" s="11" t="s">
        <v>736</v>
      </c>
      <c r="M1184" s="7">
        <v>75</v>
      </c>
      <c r="N1184" s="231"/>
      <c r="O1184" s="225"/>
      <c r="P1184" s="225"/>
      <c r="Q1184" s="225"/>
      <c r="R1184" s="225"/>
      <c r="S1184" s="252"/>
      <c r="T1184" s="373"/>
      <c r="U1184" s="632"/>
      <c r="V1184" s="261"/>
      <c r="W1184" s="258"/>
      <c r="X1184" s="258"/>
      <c r="Y1184" s="261"/>
      <c r="Z1184" s="258"/>
      <c r="AA1184" s="258"/>
      <c r="AB1184" s="261"/>
      <c r="AC1184" s="231"/>
      <c r="AD1184" s="373"/>
      <c r="AE1184" s="258"/>
      <c r="AF1184" s="258"/>
      <c r="AG1184" s="231"/>
      <c r="AH1184" s="231"/>
      <c r="AI1184" s="231"/>
      <c r="AJ1184" s="225"/>
    </row>
    <row r="1185" spans="2:36" s="87" customFormat="1" ht="131.69999999999999" customHeight="1" x14ac:dyDescent="0.3">
      <c r="B1185" s="223" t="s">
        <v>730</v>
      </c>
      <c r="C1185" s="223" t="s">
        <v>804</v>
      </c>
      <c r="D1185" s="223" t="s">
        <v>67</v>
      </c>
      <c r="E1185" s="247" t="s">
        <v>68</v>
      </c>
      <c r="F1185" s="269" t="s">
        <v>863</v>
      </c>
      <c r="G1185" s="247" t="s">
        <v>724</v>
      </c>
      <c r="H1185" s="223" t="s">
        <v>71</v>
      </c>
      <c r="I1185" s="272" t="s">
        <v>80</v>
      </c>
      <c r="J1185" s="28" t="s">
        <v>263</v>
      </c>
      <c r="K1185" s="14" t="s">
        <v>159</v>
      </c>
      <c r="L1185" s="14" t="s">
        <v>116</v>
      </c>
      <c r="M1185" s="14">
        <v>40</v>
      </c>
      <c r="N1185" s="229" t="s">
        <v>743</v>
      </c>
      <c r="O1185" s="223" t="s">
        <v>751</v>
      </c>
      <c r="P1185" s="223" t="s">
        <v>76</v>
      </c>
      <c r="Q1185" s="223" t="s">
        <v>77</v>
      </c>
      <c r="R1185" s="223" t="s">
        <v>78</v>
      </c>
      <c r="S1185" s="250" t="s">
        <v>161</v>
      </c>
      <c r="T1185" s="371">
        <f>+V1185+Y1185</f>
        <v>149799.92000000001</v>
      </c>
      <c r="U1185" s="372">
        <f>T1185/2</f>
        <v>74899.960000000006</v>
      </c>
      <c r="V1185" s="259">
        <v>74899.960000000006</v>
      </c>
      <c r="W1185" s="256" t="s">
        <v>135</v>
      </c>
      <c r="X1185" s="256" t="s">
        <v>135</v>
      </c>
      <c r="Y1185" s="259">
        <v>74899.960000000006</v>
      </c>
      <c r="Z1185" s="256" t="s">
        <v>135</v>
      </c>
      <c r="AA1185" s="256" t="s">
        <v>135</v>
      </c>
      <c r="AB1185" s="259">
        <v>12145.94</v>
      </c>
      <c r="AC1185" s="229" t="s">
        <v>204</v>
      </c>
      <c r="AD1185" s="371">
        <f>+V1185+Y1185</f>
        <v>149799.92000000001</v>
      </c>
      <c r="AE1185" s="256" t="s">
        <v>135</v>
      </c>
      <c r="AF1185" s="256" t="s">
        <v>135</v>
      </c>
      <c r="AG1185" s="229" t="s">
        <v>34</v>
      </c>
      <c r="AH1185" s="229" t="s">
        <v>221</v>
      </c>
      <c r="AI1185" s="229" t="s">
        <v>222</v>
      </c>
      <c r="AJ1185" s="223"/>
    </row>
    <row r="1186" spans="2:36" s="87" customFormat="1" ht="72.75" customHeight="1" x14ac:dyDescent="0.3">
      <c r="B1186" s="224"/>
      <c r="C1186" s="224"/>
      <c r="D1186" s="224"/>
      <c r="E1186" s="248"/>
      <c r="F1186" s="269"/>
      <c r="G1186" s="248"/>
      <c r="H1186" s="224"/>
      <c r="I1186" s="272"/>
      <c r="J1186" s="11" t="s">
        <v>163</v>
      </c>
      <c r="K1186" s="7" t="s">
        <v>739</v>
      </c>
      <c r="L1186" s="11" t="s">
        <v>740</v>
      </c>
      <c r="M1186" s="196" t="s">
        <v>732</v>
      </c>
      <c r="N1186" s="230"/>
      <c r="O1186" s="224"/>
      <c r="P1186" s="224"/>
      <c r="Q1186" s="224"/>
      <c r="R1186" s="224"/>
      <c r="S1186" s="251"/>
      <c r="T1186" s="372"/>
      <c r="U1186" s="372"/>
      <c r="V1186" s="260"/>
      <c r="W1186" s="257"/>
      <c r="X1186" s="257"/>
      <c r="Y1186" s="260"/>
      <c r="Z1186" s="257"/>
      <c r="AA1186" s="257"/>
      <c r="AB1186" s="260"/>
      <c r="AC1186" s="230"/>
      <c r="AD1186" s="372"/>
      <c r="AE1186" s="257"/>
      <c r="AF1186" s="257"/>
      <c r="AG1186" s="230"/>
      <c r="AH1186" s="230"/>
      <c r="AI1186" s="230"/>
      <c r="AJ1186" s="224"/>
    </row>
    <row r="1187" spans="2:36" s="87" customFormat="1" ht="66.75" customHeight="1" x14ac:dyDescent="0.3">
      <c r="B1187" s="224"/>
      <c r="C1187" s="224"/>
      <c r="D1187" s="224"/>
      <c r="E1187" s="248"/>
      <c r="F1187" s="269"/>
      <c r="G1187" s="248"/>
      <c r="H1187" s="225"/>
      <c r="I1187" s="272"/>
      <c r="J1187" s="11" t="s">
        <v>179</v>
      </c>
      <c r="K1187" s="7" t="s">
        <v>698</v>
      </c>
      <c r="L1187" s="11" t="s">
        <v>740</v>
      </c>
      <c r="M1187" s="14">
        <v>70</v>
      </c>
      <c r="N1187" s="230"/>
      <c r="O1187" s="224"/>
      <c r="P1187" s="225"/>
      <c r="Q1187" s="225"/>
      <c r="R1187" s="225"/>
      <c r="S1187" s="252"/>
      <c r="T1187" s="373"/>
      <c r="U1187" s="372"/>
      <c r="V1187" s="260"/>
      <c r="W1187" s="258"/>
      <c r="X1187" s="258"/>
      <c r="Y1187" s="260"/>
      <c r="Z1187" s="258"/>
      <c r="AA1187" s="258"/>
      <c r="AB1187" s="261"/>
      <c r="AC1187" s="231"/>
      <c r="AD1187" s="373"/>
      <c r="AE1187" s="258"/>
      <c r="AF1187" s="258"/>
      <c r="AG1187" s="231"/>
      <c r="AH1187" s="231"/>
      <c r="AI1187" s="231"/>
      <c r="AJ1187" s="225"/>
    </row>
    <row r="1188" spans="2:36" s="87" customFormat="1" ht="126.6" customHeight="1" x14ac:dyDescent="0.3">
      <c r="B1188" s="223" t="s">
        <v>731</v>
      </c>
      <c r="C1188" s="223" t="s">
        <v>799</v>
      </c>
      <c r="D1188" s="223" t="s">
        <v>67</v>
      </c>
      <c r="E1188" s="247" t="s">
        <v>68</v>
      </c>
      <c r="F1188" s="269" t="s">
        <v>863</v>
      </c>
      <c r="G1188" s="247" t="s">
        <v>724</v>
      </c>
      <c r="H1188" s="223" t="s">
        <v>71</v>
      </c>
      <c r="I1188" s="223" t="s">
        <v>135</v>
      </c>
      <c r="J1188" s="28" t="s">
        <v>263</v>
      </c>
      <c r="K1188" s="14" t="s">
        <v>159</v>
      </c>
      <c r="L1188" s="14" t="s">
        <v>116</v>
      </c>
      <c r="M1188" s="14">
        <v>40</v>
      </c>
      <c r="N1188" s="229" t="s">
        <v>743</v>
      </c>
      <c r="O1188" s="223" t="s">
        <v>752</v>
      </c>
      <c r="P1188" s="223" t="s">
        <v>76</v>
      </c>
      <c r="Q1188" s="223" t="s">
        <v>77</v>
      </c>
      <c r="R1188" s="223" t="s">
        <v>78</v>
      </c>
      <c r="S1188" s="250" t="s">
        <v>161</v>
      </c>
      <c r="T1188" s="371">
        <f>+V1188+Y1188</f>
        <v>119389.74</v>
      </c>
      <c r="U1188" s="371">
        <f>T1188</f>
        <v>119389.74</v>
      </c>
      <c r="V1188" s="259">
        <v>59694.87</v>
      </c>
      <c r="W1188" s="256" t="s">
        <v>135</v>
      </c>
      <c r="X1188" s="256" t="s">
        <v>135</v>
      </c>
      <c r="Y1188" s="259">
        <v>59694.87</v>
      </c>
      <c r="Z1188" s="256" t="s">
        <v>135</v>
      </c>
      <c r="AA1188" s="256" t="s">
        <v>135</v>
      </c>
      <c r="AB1188" s="259">
        <v>9680.25</v>
      </c>
      <c r="AC1188" s="229" t="s">
        <v>204</v>
      </c>
      <c r="AD1188" s="371">
        <f>+V1188+Y1188</f>
        <v>119389.74</v>
      </c>
      <c r="AE1188" s="256" t="s">
        <v>135</v>
      </c>
      <c r="AF1188" s="256" t="s">
        <v>135</v>
      </c>
      <c r="AG1188" s="229" t="s">
        <v>34</v>
      </c>
      <c r="AH1188" s="229" t="s">
        <v>221</v>
      </c>
      <c r="AI1188" s="229" t="s">
        <v>222</v>
      </c>
      <c r="AJ1188" s="223"/>
    </row>
    <row r="1189" spans="2:36" s="87" customFormat="1" ht="68.25" customHeight="1" x14ac:dyDescent="0.3">
      <c r="B1189" s="224"/>
      <c r="C1189" s="224"/>
      <c r="D1189" s="224"/>
      <c r="E1189" s="248"/>
      <c r="F1189" s="269"/>
      <c r="G1189" s="248"/>
      <c r="H1189" s="224"/>
      <c r="I1189" s="224"/>
      <c r="J1189" s="11" t="s">
        <v>163</v>
      </c>
      <c r="K1189" s="7" t="s">
        <v>733</v>
      </c>
      <c r="L1189" s="11" t="s">
        <v>734</v>
      </c>
      <c r="M1189" s="199" t="s">
        <v>1200</v>
      </c>
      <c r="N1189" s="230"/>
      <c r="O1189" s="224"/>
      <c r="P1189" s="224"/>
      <c r="Q1189" s="224"/>
      <c r="R1189" s="224"/>
      <c r="S1189" s="251"/>
      <c r="T1189" s="372"/>
      <c r="U1189" s="372"/>
      <c r="V1189" s="260"/>
      <c r="W1189" s="257"/>
      <c r="X1189" s="257"/>
      <c r="Y1189" s="260"/>
      <c r="Z1189" s="257"/>
      <c r="AA1189" s="257"/>
      <c r="AB1189" s="260"/>
      <c r="AC1189" s="230"/>
      <c r="AD1189" s="372"/>
      <c r="AE1189" s="257"/>
      <c r="AF1189" s="257"/>
      <c r="AG1189" s="230"/>
      <c r="AH1189" s="230"/>
      <c r="AI1189" s="230"/>
      <c r="AJ1189" s="224"/>
    </row>
    <row r="1190" spans="2:36" s="87" customFormat="1" ht="54.75" customHeight="1" x14ac:dyDescent="0.3">
      <c r="B1190" s="225"/>
      <c r="C1190" s="225"/>
      <c r="D1190" s="225"/>
      <c r="E1190" s="249"/>
      <c r="F1190" s="269"/>
      <c r="G1190" s="249"/>
      <c r="H1190" s="225"/>
      <c r="I1190" s="225"/>
      <c r="J1190" s="11" t="s">
        <v>179</v>
      </c>
      <c r="K1190" s="7" t="s">
        <v>698</v>
      </c>
      <c r="L1190" s="11" t="s">
        <v>736</v>
      </c>
      <c r="M1190" s="59">
        <v>55</v>
      </c>
      <c r="N1190" s="231"/>
      <c r="O1190" s="225"/>
      <c r="P1190" s="225"/>
      <c r="Q1190" s="225"/>
      <c r="R1190" s="225"/>
      <c r="S1190" s="252"/>
      <c r="T1190" s="373"/>
      <c r="U1190" s="373"/>
      <c r="V1190" s="261"/>
      <c r="W1190" s="258"/>
      <c r="X1190" s="258"/>
      <c r="Y1190" s="261"/>
      <c r="Z1190" s="258"/>
      <c r="AA1190" s="258"/>
      <c r="AB1190" s="261"/>
      <c r="AC1190" s="231"/>
      <c r="AD1190" s="373"/>
      <c r="AE1190" s="258"/>
      <c r="AF1190" s="258"/>
      <c r="AG1190" s="231"/>
      <c r="AH1190" s="231"/>
      <c r="AI1190" s="231"/>
      <c r="AJ1190" s="225"/>
    </row>
    <row r="1191" spans="2:36" s="87" customFormat="1" ht="90" customHeight="1" x14ac:dyDescent="0.3">
      <c r="B1191" s="223" t="s">
        <v>1204</v>
      </c>
      <c r="C1191" s="223" t="s">
        <v>796</v>
      </c>
      <c r="D1191" s="223" t="s">
        <v>67</v>
      </c>
      <c r="E1191" s="247" t="s">
        <v>68</v>
      </c>
      <c r="F1191" s="269" t="s">
        <v>864</v>
      </c>
      <c r="G1191" s="247" t="s">
        <v>723</v>
      </c>
      <c r="H1191" s="223" t="s">
        <v>71</v>
      </c>
      <c r="I1191" s="272" t="s">
        <v>80</v>
      </c>
      <c r="J1191" s="11" t="s">
        <v>165</v>
      </c>
      <c r="K1191" s="7" t="s">
        <v>166</v>
      </c>
      <c r="L1191" s="7" t="s">
        <v>167</v>
      </c>
      <c r="M1191" s="7">
        <v>2</v>
      </c>
      <c r="N1191" s="229" t="s">
        <v>743</v>
      </c>
      <c r="O1191" s="223" t="s">
        <v>745</v>
      </c>
      <c r="P1191" s="223" t="s">
        <v>76</v>
      </c>
      <c r="Q1191" s="223" t="s">
        <v>77</v>
      </c>
      <c r="R1191" s="223" t="s">
        <v>78</v>
      </c>
      <c r="S1191" s="250" t="s">
        <v>161</v>
      </c>
      <c r="T1191" s="632">
        <f>+V1191+Y1191</f>
        <v>151940</v>
      </c>
      <c r="U1191" s="632">
        <v>75970</v>
      </c>
      <c r="V1191" s="296">
        <v>75970</v>
      </c>
      <c r="W1191" s="256" t="s">
        <v>135</v>
      </c>
      <c r="X1191" s="256" t="s">
        <v>135</v>
      </c>
      <c r="Y1191" s="296">
        <v>75970</v>
      </c>
      <c r="Z1191" s="256" t="s">
        <v>135</v>
      </c>
      <c r="AA1191" s="256" t="s">
        <v>135</v>
      </c>
      <c r="AB1191" s="259">
        <v>12319.46</v>
      </c>
      <c r="AC1191" s="229" t="s">
        <v>81</v>
      </c>
      <c r="AD1191" s="371">
        <f>+V1191+Y1191</f>
        <v>151940</v>
      </c>
      <c r="AE1191" s="256" t="s">
        <v>135</v>
      </c>
      <c r="AF1191" s="256" t="s">
        <v>135</v>
      </c>
      <c r="AG1191" s="229" t="s">
        <v>34</v>
      </c>
      <c r="AH1191" s="229" t="s">
        <v>221</v>
      </c>
      <c r="AI1191" s="229" t="s">
        <v>222</v>
      </c>
      <c r="AJ1191" s="223"/>
    </row>
    <row r="1192" spans="2:36" s="87" customFormat="1" ht="55.2" x14ac:dyDescent="0.3">
      <c r="B1192" s="224"/>
      <c r="C1192" s="224"/>
      <c r="D1192" s="224"/>
      <c r="E1192" s="248"/>
      <c r="F1192" s="269"/>
      <c r="G1192" s="248"/>
      <c r="H1192" s="224"/>
      <c r="I1192" s="272"/>
      <c r="J1192" s="11" t="s">
        <v>168</v>
      </c>
      <c r="K1192" s="7" t="s">
        <v>169</v>
      </c>
      <c r="L1192" s="7" t="s">
        <v>106</v>
      </c>
      <c r="M1192" s="7">
        <v>2</v>
      </c>
      <c r="N1192" s="230"/>
      <c r="O1192" s="224"/>
      <c r="P1192" s="224"/>
      <c r="Q1192" s="224"/>
      <c r="R1192" s="224"/>
      <c r="S1192" s="251"/>
      <c r="T1192" s="632"/>
      <c r="U1192" s="632"/>
      <c r="V1192" s="296"/>
      <c r="W1192" s="257"/>
      <c r="X1192" s="257"/>
      <c r="Y1192" s="296"/>
      <c r="Z1192" s="257"/>
      <c r="AA1192" s="257"/>
      <c r="AB1192" s="260"/>
      <c r="AC1192" s="230"/>
      <c r="AD1192" s="372"/>
      <c r="AE1192" s="257"/>
      <c r="AF1192" s="257"/>
      <c r="AG1192" s="230"/>
      <c r="AH1192" s="230"/>
      <c r="AI1192" s="230"/>
      <c r="AJ1192" s="224"/>
    </row>
    <row r="1193" spans="2:36" s="87" customFormat="1" ht="41.4" x14ac:dyDescent="0.3">
      <c r="B1193" s="224"/>
      <c r="C1193" s="224"/>
      <c r="D1193" s="224"/>
      <c r="E1193" s="248"/>
      <c r="F1193" s="269"/>
      <c r="G1193" s="248"/>
      <c r="H1193" s="224"/>
      <c r="I1193" s="272"/>
      <c r="J1193" s="11" t="s">
        <v>264</v>
      </c>
      <c r="K1193" s="7" t="s">
        <v>170</v>
      </c>
      <c r="L1193" s="7" t="s">
        <v>171</v>
      </c>
      <c r="M1193" s="7">
        <v>2</v>
      </c>
      <c r="N1193" s="230"/>
      <c r="O1193" s="224"/>
      <c r="P1193" s="224"/>
      <c r="Q1193" s="224"/>
      <c r="R1193" s="224"/>
      <c r="S1193" s="251"/>
      <c r="T1193" s="632"/>
      <c r="U1193" s="632"/>
      <c r="V1193" s="296"/>
      <c r="W1193" s="257"/>
      <c r="X1193" s="257"/>
      <c r="Y1193" s="296"/>
      <c r="Z1193" s="257"/>
      <c r="AA1193" s="257"/>
      <c r="AB1193" s="260"/>
      <c r="AC1193" s="230"/>
      <c r="AD1193" s="372"/>
      <c r="AE1193" s="257"/>
      <c r="AF1193" s="257"/>
      <c r="AG1193" s="230"/>
      <c r="AH1193" s="230"/>
      <c r="AI1193" s="230"/>
      <c r="AJ1193" s="224"/>
    </row>
    <row r="1194" spans="2:36" s="87" customFormat="1" ht="59.1" customHeight="1" x14ac:dyDescent="0.3">
      <c r="B1194" s="225"/>
      <c r="C1194" s="225"/>
      <c r="D1194" s="225"/>
      <c r="E1194" s="249"/>
      <c r="F1194" s="269"/>
      <c r="G1194" s="249"/>
      <c r="H1194" s="225"/>
      <c r="I1194" s="272"/>
      <c r="J1194" s="11" t="s">
        <v>172</v>
      </c>
      <c r="K1194" s="7" t="s">
        <v>173</v>
      </c>
      <c r="L1194" s="7" t="s">
        <v>171</v>
      </c>
      <c r="M1194" s="7">
        <v>2</v>
      </c>
      <c r="N1194" s="231"/>
      <c r="O1194" s="225"/>
      <c r="P1194" s="225"/>
      <c r="Q1194" s="225"/>
      <c r="R1194" s="225"/>
      <c r="S1194" s="252"/>
      <c r="T1194" s="632"/>
      <c r="U1194" s="632"/>
      <c r="V1194" s="296"/>
      <c r="W1194" s="258"/>
      <c r="X1194" s="258"/>
      <c r="Y1194" s="296"/>
      <c r="Z1194" s="258"/>
      <c r="AA1194" s="258"/>
      <c r="AB1194" s="261"/>
      <c r="AC1194" s="231"/>
      <c r="AD1194" s="373"/>
      <c r="AE1194" s="258"/>
      <c r="AF1194" s="258"/>
      <c r="AG1194" s="231"/>
      <c r="AH1194" s="231"/>
      <c r="AI1194" s="231"/>
      <c r="AJ1194" s="225"/>
    </row>
    <row r="1195" spans="2:36" s="98" customFormat="1" ht="52.2" customHeight="1" x14ac:dyDescent="0.3">
      <c r="B1195" s="272" t="s">
        <v>1157</v>
      </c>
      <c r="C1195" s="300" t="s">
        <v>435</v>
      </c>
      <c r="D1195" s="300" t="s">
        <v>67</v>
      </c>
      <c r="E1195" s="317" t="s">
        <v>68</v>
      </c>
      <c r="F1195" s="317" t="s">
        <v>864</v>
      </c>
      <c r="G1195" s="317" t="s">
        <v>70</v>
      </c>
      <c r="H1195" s="300" t="s">
        <v>71</v>
      </c>
      <c r="I1195" s="300" t="s">
        <v>80</v>
      </c>
      <c r="J1195" s="20" t="s">
        <v>165</v>
      </c>
      <c r="K1195" s="27" t="s">
        <v>166</v>
      </c>
      <c r="L1195" s="27" t="s">
        <v>167</v>
      </c>
      <c r="M1195" s="27">
        <v>1</v>
      </c>
      <c r="N1195" s="282" t="s">
        <v>160</v>
      </c>
      <c r="O1195" s="300" t="s">
        <v>433</v>
      </c>
      <c r="P1195" s="300" t="s">
        <v>76</v>
      </c>
      <c r="Q1195" s="300" t="s">
        <v>77</v>
      </c>
      <c r="R1195" s="337" t="s">
        <v>78</v>
      </c>
      <c r="S1195" s="337" t="s">
        <v>161</v>
      </c>
      <c r="T1195" s="361">
        <f>V1195+Y1195</f>
        <v>75970</v>
      </c>
      <c r="U1195" s="361">
        <f>T1195/M1196</f>
        <v>75970</v>
      </c>
      <c r="V1195" s="365">
        <v>37985</v>
      </c>
      <c r="W1195" s="365" t="s">
        <v>80</v>
      </c>
      <c r="X1195" s="365" t="s">
        <v>80</v>
      </c>
      <c r="Y1195" s="365">
        <v>37985</v>
      </c>
      <c r="Z1195" s="365" t="s">
        <v>80</v>
      </c>
      <c r="AA1195" s="365" t="s">
        <v>80</v>
      </c>
      <c r="AB1195" s="365">
        <v>6159.73</v>
      </c>
      <c r="AC1195" s="282" t="s">
        <v>81</v>
      </c>
      <c r="AD1195" s="319">
        <f>V1195+Y1195</f>
        <v>75970</v>
      </c>
      <c r="AE1195" s="319" t="s">
        <v>80</v>
      </c>
      <c r="AF1195" s="282" t="s">
        <v>80</v>
      </c>
      <c r="AG1195" s="282" t="s">
        <v>34</v>
      </c>
      <c r="AH1195" s="282" t="s">
        <v>205</v>
      </c>
      <c r="AI1195" s="282" t="s">
        <v>213</v>
      </c>
      <c r="AJ1195" s="282"/>
    </row>
    <row r="1196" spans="2:36" s="98" customFormat="1" ht="102.6" customHeight="1" x14ac:dyDescent="0.3">
      <c r="B1196" s="272"/>
      <c r="C1196" s="300"/>
      <c r="D1196" s="300"/>
      <c r="E1196" s="317"/>
      <c r="F1196" s="317"/>
      <c r="G1196" s="317"/>
      <c r="H1196" s="300"/>
      <c r="I1196" s="300"/>
      <c r="J1196" s="20" t="s">
        <v>168</v>
      </c>
      <c r="K1196" s="27" t="s">
        <v>169</v>
      </c>
      <c r="L1196" s="27" t="s">
        <v>106</v>
      </c>
      <c r="M1196" s="27">
        <v>1</v>
      </c>
      <c r="N1196" s="282"/>
      <c r="O1196" s="300"/>
      <c r="P1196" s="300"/>
      <c r="Q1196" s="300"/>
      <c r="R1196" s="337"/>
      <c r="S1196" s="337"/>
      <c r="T1196" s="361"/>
      <c r="U1196" s="361"/>
      <c r="V1196" s="365"/>
      <c r="W1196" s="365"/>
      <c r="X1196" s="365"/>
      <c r="Y1196" s="365"/>
      <c r="Z1196" s="365"/>
      <c r="AA1196" s="365"/>
      <c r="AB1196" s="365"/>
      <c r="AC1196" s="282"/>
      <c r="AD1196" s="319"/>
      <c r="AE1196" s="319"/>
      <c r="AF1196" s="300"/>
      <c r="AG1196" s="282"/>
      <c r="AH1196" s="282"/>
      <c r="AI1196" s="282"/>
      <c r="AJ1196" s="300"/>
    </row>
    <row r="1197" spans="2:36" s="98" customFormat="1" ht="74.099999999999994" customHeight="1" x14ac:dyDescent="0.3">
      <c r="B1197" s="272"/>
      <c r="C1197" s="300"/>
      <c r="D1197" s="300"/>
      <c r="E1197" s="317"/>
      <c r="F1197" s="317"/>
      <c r="G1197" s="317"/>
      <c r="H1197" s="300"/>
      <c r="I1197" s="300"/>
      <c r="J1197" s="20" t="s">
        <v>264</v>
      </c>
      <c r="K1197" s="27" t="s">
        <v>170</v>
      </c>
      <c r="L1197" s="27" t="s">
        <v>171</v>
      </c>
      <c r="M1197" s="27">
        <v>1</v>
      </c>
      <c r="N1197" s="282"/>
      <c r="O1197" s="300"/>
      <c r="P1197" s="300"/>
      <c r="Q1197" s="300"/>
      <c r="R1197" s="337"/>
      <c r="S1197" s="337"/>
      <c r="T1197" s="361"/>
      <c r="U1197" s="361"/>
      <c r="V1197" s="365"/>
      <c r="W1197" s="365"/>
      <c r="X1197" s="365"/>
      <c r="Y1197" s="365"/>
      <c r="Z1197" s="365"/>
      <c r="AA1197" s="365"/>
      <c r="AB1197" s="365"/>
      <c r="AC1197" s="282"/>
      <c r="AD1197" s="319"/>
      <c r="AE1197" s="319"/>
      <c r="AF1197" s="300"/>
      <c r="AG1197" s="282"/>
      <c r="AH1197" s="282"/>
      <c r="AI1197" s="282"/>
      <c r="AJ1197" s="300"/>
    </row>
    <row r="1198" spans="2:36" s="98" customFormat="1" ht="56.1" customHeight="1" x14ac:dyDescent="0.3">
      <c r="B1198" s="272"/>
      <c r="C1198" s="300"/>
      <c r="D1198" s="300"/>
      <c r="E1198" s="317"/>
      <c r="F1198" s="317"/>
      <c r="G1198" s="317"/>
      <c r="H1198" s="300"/>
      <c r="I1198" s="300"/>
      <c r="J1198" s="20" t="s">
        <v>172</v>
      </c>
      <c r="K1198" s="27" t="s">
        <v>173</v>
      </c>
      <c r="L1198" s="27" t="s">
        <v>171</v>
      </c>
      <c r="M1198" s="69">
        <v>1</v>
      </c>
      <c r="N1198" s="282"/>
      <c r="O1198" s="300"/>
      <c r="P1198" s="300"/>
      <c r="Q1198" s="300"/>
      <c r="R1198" s="337"/>
      <c r="S1198" s="337"/>
      <c r="T1198" s="361"/>
      <c r="U1198" s="361"/>
      <c r="V1198" s="365"/>
      <c r="W1198" s="365"/>
      <c r="X1198" s="365"/>
      <c r="Y1198" s="365"/>
      <c r="Z1198" s="365"/>
      <c r="AA1198" s="365"/>
      <c r="AB1198" s="365"/>
      <c r="AC1198" s="282"/>
      <c r="AD1198" s="319"/>
      <c r="AE1198" s="319"/>
      <c r="AF1198" s="300"/>
      <c r="AG1198" s="282"/>
      <c r="AH1198" s="282"/>
      <c r="AI1198" s="282"/>
      <c r="AJ1198" s="300"/>
    </row>
    <row r="1199" spans="2:36" s="98" customFormat="1" ht="52.2" customHeight="1" x14ac:dyDescent="0.3">
      <c r="B1199" s="272" t="s">
        <v>1158</v>
      </c>
      <c r="C1199" s="300" t="s">
        <v>434</v>
      </c>
      <c r="D1199" s="300" t="s">
        <v>67</v>
      </c>
      <c r="E1199" s="317" t="s">
        <v>68</v>
      </c>
      <c r="F1199" s="317" t="s">
        <v>864</v>
      </c>
      <c r="G1199" s="317" t="s">
        <v>70</v>
      </c>
      <c r="H1199" s="300" t="s">
        <v>71</v>
      </c>
      <c r="I1199" s="300" t="s">
        <v>80</v>
      </c>
      <c r="J1199" s="20" t="s">
        <v>165</v>
      </c>
      <c r="K1199" s="27" t="s">
        <v>166</v>
      </c>
      <c r="L1199" s="27" t="s">
        <v>167</v>
      </c>
      <c r="M1199" s="27">
        <v>1</v>
      </c>
      <c r="N1199" s="282" t="s">
        <v>160</v>
      </c>
      <c r="O1199" s="300" t="s">
        <v>433</v>
      </c>
      <c r="P1199" s="300" t="s">
        <v>76</v>
      </c>
      <c r="Q1199" s="300" t="s">
        <v>77</v>
      </c>
      <c r="R1199" s="337" t="s">
        <v>78</v>
      </c>
      <c r="S1199" s="337" t="s">
        <v>161</v>
      </c>
      <c r="T1199" s="361">
        <f>V1199+Y1199</f>
        <v>75970</v>
      </c>
      <c r="U1199" s="361">
        <f>T1199/M1200</f>
        <v>75970</v>
      </c>
      <c r="V1199" s="365">
        <v>37985</v>
      </c>
      <c r="W1199" s="365" t="s">
        <v>80</v>
      </c>
      <c r="X1199" s="365" t="s">
        <v>80</v>
      </c>
      <c r="Y1199" s="365">
        <v>37985</v>
      </c>
      <c r="Z1199" s="365" t="s">
        <v>80</v>
      </c>
      <c r="AA1199" s="365" t="s">
        <v>80</v>
      </c>
      <c r="AB1199" s="365">
        <v>6159.73</v>
      </c>
      <c r="AC1199" s="282" t="s">
        <v>81</v>
      </c>
      <c r="AD1199" s="319">
        <f>V1199+Y1199</f>
        <v>75970</v>
      </c>
      <c r="AE1199" s="319" t="s">
        <v>80</v>
      </c>
      <c r="AF1199" s="282" t="s">
        <v>80</v>
      </c>
      <c r="AG1199" s="282" t="s">
        <v>34</v>
      </c>
      <c r="AH1199" s="282" t="s">
        <v>205</v>
      </c>
      <c r="AI1199" s="282" t="s">
        <v>212</v>
      </c>
      <c r="AJ1199" s="282"/>
    </row>
    <row r="1200" spans="2:36" s="98" customFormat="1" ht="85.2" customHeight="1" x14ac:dyDescent="0.3">
      <c r="B1200" s="272"/>
      <c r="C1200" s="300"/>
      <c r="D1200" s="300"/>
      <c r="E1200" s="317"/>
      <c r="F1200" s="317"/>
      <c r="G1200" s="317"/>
      <c r="H1200" s="300"/>
      <c r="I1200" s="300"/>
      <c r="J1200" s="20" t="s">
        <v>168</v>
      </c>
      <c r="K1200" s="27" t="s">
        <v>169</v>
      </c>
      <c r="L1200" s="27" t="s">
        <v>106</v>
      </c>
      <c r="M1200" s="27">
        <v>1</v>
      </c>
      <c r="N1200" s="282"/>
      <c r="O1200" s="300"/>
      <c r="P1200" s="300"/>
      <c r="Q1200" s="300"/>
      <c r="R1200" s="337"/>
      <c r="S1200" s="337"/>
      <c r="T1200" s="361"/>
      <c r="U1200" s="361"/>
      <c r="V1200" s="365"/>
      <c r="W1200" s="365"/>
      <c r="X1200" s="365"/>
      <c r="Y1200" s="365"/>
      <c r="Z1200" s="365"/>
      <c r="AA1200" s="365"/>
      <c r="AB1200" s="365"/>
      <c r="AC1200" s="282"/>
      <c r="AD1200" s="319"/>
      <c r="AE1200" s="319"/>
      <c r="AF1200" s="300"/>
      <c r="AG1200" s="282"/>
      <c r="AH1200" s="282"/>
      <c r="AI1200" s="282"/>
      <c r="AJ1200" s="300"/>
    </row>
    <row r="1201" spans="2:36" s="98" customFormat="1" ht="81" customHeight="1" x14ac:dyDescent="0.3">
      <c r="B1201" s="272"/>
      <c r="C1201" s="300"/>
      <c r="D1201" s="300"/>
      <c r="E1201" s="317"/>
      <c r="F1201" s="317"/>
      <c r="G1201" s="317"/>
      <c r="H1201" s="300"/>
      <c r="I1201" s="300"/>
      <c r="J1201" s="20" t="s">
        <v>264</v>
      </c>
      <c r="K1201" s="27" t="s">
        <v>170</v>
      </c>
      <c r="L1201" s="27" t="s">
        <v>171</v>
      </c>
      <c r="M1201" s="27">
        <v>1</v>
      </c>
      <c r="N1201" s="282"/>
      <c r="O1201" s="300"/>
      <c r="P1201" s="300"/>
      <c r="Q1201" s="300"/>
      <c r="R1201" s="337"/>
      <c r="S1201" s="337"/>
      <c r="T1201" s="361"/>
      <c r="U1201" s="361"/>
      <c r="V1201" s="365"/>
      <c r="W1201" s="365"/>
      <c r="X1201" s="365"/>
      <c r="Y1201" s="365"/>
      <c r="Z1201" s="365"/>
      <c r="AA1201" s="365"/>
      <c r="AB1201" s="365"/>
      <c r="AC1201" s="282"/>
      <c r="AD1201" s="319"/>
      <c r="AE1201" s="319"/>
      <c r="AF1201" s="300"/>
      <c r="AG1201" s="282"/>
      <c r="AH1201" s="282"/>
      <c r="AI1201" s="282"/>
      <c r="AJ1201" s="300"/>
    </row>
    <row r="1202" spans="2:36" s="98" customFormat="1" ht="64.2" customHeight="1" x14ac:dyDescent="0.3">
      <c r="B1202" s="272"/>
      <c r="C1202" s="300"/>
      <c r="D1202" s="300"/>
      <c r="E1202" s="317"/>
      <c r="F1202" s="317"/>
      <c r="G1202" s="317"/>
      <c r="H1202" s="300"/>
      <c r="I1202" s="300"/>
      <c r="J1202" s="20" t="s">
        <v>172</v>
      </c>
      <c r="K1202" s="27" t="s">
        <v>173</v>
      </c>
      <c r="L1202" s="27" t="s">
        <v>171</v>
      </c>
      <c r="M1202" s="69">
        <v>1</v>
      </c>
      <c r="N1202" s="282"/>
      <c r="O1202" s="300"/>
      <c r="P1202" s="300"/>
      <c r="Q1202" s="300"/>
      <c r="R1202" s="337"/>
      <c r="S1202" s="337"/>
      <c r="T1202" s="361"/>
      <c r="U1202" s="361"/>
      <c r="V1202" s="365"/>
      <c r="W1202" s="365"/>
      <c r="X1202" s="365"/>
      <c r="Y1202" s="365"/>
      <c r="Z1202" s="365"/>
      <c r="AA1202" s="365"/>
      <c r="AB1202" s="365"/>
      <c r="AC1202" s="282"/>
      <c r="AD1202" s="319"/>
      <c r="AE1202" s="319"/>
      <c r="AF1202" s="300"/>
      <c r="AG1202" s="282"/>
      <c r="AH1202" s="282"/>
      <c r="AI1202" s="282"/>
      <c r="AJ1202" s="300"/>
    </row>
    <row r="1203" spans="2:36" s="87" customFormat="1" ht="123" customHeight="1" x14ac:dyDescent="0.3">
      <c r="B1203" s="223" t="s">
        <v>436</v>
      </c>
      <c r="C1203" s="223" t="s">
        <v>437</v>
      </c>
      <c r="D1203" s="223" t="s">
        <v>158</v>
      </c>
      <c r="E1203" s="247" t="s">
        <v>68</v>
      </c>
      <c r="F1203" s="278" t="s">
        <v>863</v>
      </c>
      <c r="G1203" s="247" t="s">
        <v>202</v>
      </c>
      <c r="H1203" s="279" t="s">
        <v>71</v>
      </c>
      <c r="I1203" s="279" t="s">
        <v>80</v>
      </c>
      <c r="J1203" s="11" t="s">
        <v>263</v>
      </c>
      <c r="K1203" s="7" t="s">
        <v>159</v>
      </c>
      <c r="L1203" s="7" t="s">
        <v>116</v>
      </c>
      <c r="M1203" s="7">
        <v>40</v>
      </c>
      <c r="N1203" s="280" t="s">
        <v>160</v>
      </c>
      <c r="O1203" s="223" t="s">
        <v>438</v>
      </c>
      <c r="P1203" s="223" t="s">
        <v>76</v>
      </c>
      <c r="Q1203" s="223" t="s">
        <v>77</v>
      </c>
      <c r="R1203" s="250" t="s">
        <v>78</v>
      </c>
      <c r="S1203" s="250" t="s">
        <v>161</v>
      </c>
      <c r="T1203" s="253">
        <f>V1203+Y1203</f>
        <v>256800</v>
      </c>
      <c r="U1203" s="253">
        <f>T1203/M1204</f>
        <v>85600</v>
      </c>
      <c r="V1203" s="256">
        <v>128400</v>
      </c>
      <c r="W1203" s="256" t="s">
        <v>80</v>
      </c>
      <c r="X1203" s="256" t="s">
        <v>80</v>
      </c>
      <c r="Y1203" s="256">
        <v>128400</v>
      </c>
      <c r="Z1203" s="256" t="s">
        <v>135</v>
      </c>
      <c r="AA1203" s="256" t="s">
        <v>80</v>
      </c>
      <c r="AB1203" s="256">
        <v>20821.63</v>
      </c>
      <c r="AC1203" s="229" t="s">
        <v>204</v>
      </c>
      <c r="AD1203" s="259">
        <f>V1203+Y1203</f>
        <v>256800</v>
      </c>
      <c r="AE1203" s="259" t="s">
        <v>80</v>
      </c>
      <c r="AF1203" s="229" t="s">
        <v>80</v>
      </c>
      <c r="AG1203" s="229" t="s">
        <v>34</v>
      </c>
      <c r="AH1203" s="280" t="s">
        <v>205</v>
      </c>
      <c r="AI1203" s="229" t="s">
        <v>213</v>
      </c>
      <c r="AJ1203" s="229"/>
    </row>
    <row r="1204" spans="2:36" s="87" customFormat="1" ht="86.1" customHeight="1" x14ac:dyDescent="0.3">
      <c r="B1204" s="224"/>
      <c r="C1204" s="224"/>
      <c r="D1204" s="224"/>
      <c r="E1204" s="248"/>
      <c r="F1204" s="248"/>
      <c r="G1204" s="248"/>
      <c r="H1204" s="224"/>
      <c r="I1204" s="224"/>
      <c r="J1204" s="11" t="s">
        <v>163</v>
      </c>
      <c r="K1204" s="7" t="s">
        <v>164</v>
      </c>
      <c r="L1204" s="7" t="s">
        <v>106</v>
      </c>
      <c r="M1204" s="7">
        <v>3</v>
      </c>
      <c r="N1204" s="230"/>
      <c r="O1204" s="224"/>
      <c r="P1204" s="224"/>
      <c r="Q1204" s="224"/>
      <c r="R1204" s="251"/>
      <c r="S1204" s="251"/>
      <c r="T1204" s="254"/>
      <c r="U1204" s="254"/>
      <c r="V1204" s="257"/>
      <c r="W1204" s="257"/>
      <c r="X1204" s="257"/>
      <c r="Y1204" s="257"/>
      <c r="Z1204" s="257"/>
      <c r="AA1204" s="257"/>
      <c r="AB1204" s="257"/>
      <c r="AC1204" s="230"/>
      <c r="AD1204" s="260"/>
      <c r="AE1204" s="260"/>
      <c r="AF1204" s="224"/>
      <c r="AG1204" s="230"/>
      <c r="AH1204" s="230"/>
      <c r="AI1204" s="230"/>
      <c r="AJ1204" s="224"/>
    </row>
    <row r="1205" spans="2:36" s="87" customFormat="1" ht="59.1" customHeight="1" x14ac:dyDescent="0.3">
      <c r="B1205" s="225"/>
      <c r="C1205" s="225"/>
      <c r="D1205" s="225"/>
      <c r="E1205" s="249"/>
      <c r="F1205" s="249"/>
      <c r="G1205" s="249"/>
      <c r="H1205" s="225"/>
      <c r="I1205" s="225"/>
      <c r="J1205" s="11" t="s">
        <v>179</v>
      </c>
      <c r="K1205" s="7" t="s">
        <v>180</v>
      </c>
      <c r="L1205" s="7" t="s">
        <v>106</v>
      </c>
      <c r="M1205" s="71">
        <v>111</v>
      </c>
      <c r="N1205" s="231"/>
      <c r="O1205" s="225"/>
      <c r="P1205" s="225"/>
      <c r="Q1205" s="225"/>
      <c r="R1205" s="252"/>
      <c r="S1205" s="252"/>
      <c r="T1205" s="255"/>
      <c r="U1205" s="255"/>
      <c r="V1205" s="258"/>
      <c r="W1205" s="258"/>
      <c r="X1205" s="258"/>
      <c r="Y1205" s="258"/>
      <c r="Z1205" s="258"/>
      <c r="AA1205" s="258"/>
      <c r="AB1205" s="258"/>
      <c r="AC1205" s="231"/>
      <c r="AD1205" s="261"/>
      <c r="AE1205" s="261"/>
      <c r="AF1205" s="225"/>
      <c r="AG1205" s="231"/>
      <c r="AH1205" s="231"/>
      <c r="AI1205" s="231"/>
      <c r="AJ1205" s="225"/>
    </row>
    <row r="1206" spans="2:36" s="87" customFormat="1" ht="132" customHeight="1" x14ac:dyDescent="0.3">
      <c r="B1206" s="272" t="s">
        <v>439</v>
      </c>
      <c r="C1206" s="272" t="s">
        <v>440</v>
      </c>
      <c r="D1206" s="272" t="s">
        <v>158</v>
      </c>
      <c r="E1206" s="269" t="s">
        <v>68</v>
      </c>
      <c r="F1206" s="269" t="s">
        <v>863</v>
      </c>
      <c r="G1206" s="269" t="s">
        <v>202</v>
      </c>
      <c r="H1206" s="272" t="s">
        <v>71</v>
      </c>
      <c r="I1206" s="272" t="s">
        <v>80</v>
      </c>
      <c r="J1206" s="11" t="s">
        <v>263</v>
      </c>
      <c r="K1206" s="7" t="s">
        <v>159</v>
      </c>
      <c r="L1206" s="7" t="s">
        <v>116</v>
      </c>
      <c r="M1206" s="7">
        <v>40</v>
      </c>
      <c r="N1206" s="273" t="s">
        <v>160</v>
      </c>
      <c r="O1206" s="272" t="s">
        <v>441</v>
      </c>
      <c r="P1206" s="272" t="s">
        <v>76</v>
      </c>
      <c r="Q1206" s="272" t="s">
        <v>77</v>
      </c>
      <c r="R1206" s="297" t="s">
        <v>78</v>
      </c>
      <c r="S1206" s="297" t="s">
        <v>161</v>
      </c>
      <c r="T1206" s="283">
        <f>V1206+Y1206</f>
        <v>129826.66</v>
      </c>
      <c r="U1206" s="283">
        <f>T1206/M1207</f>
        <v>64913.33</v>
      </c>
      <c r="V1206" s="256">
        <v>64913.33</v>
      </c>
      <c r="W1206" s="281" t="s">
        <v>80</v>
      </c>
      <c r="X1206" s="281" t="s">
        <v>80</v>
      </c>
      <c r="Y1206" s="281">
        <v>64913.33</v>
      </c>
      <c r="Z1206" s="281" t="s">
        <v>135</v>
      </c>
      <c r="AA1206" s="281" t="s">
        <v>80</v>
      </c>
      <c r="AB1206" s="281">
        <v>10526.49</v>
      </c>
      <c r="AC1206" s="273" t="s">
        <v>204</v>
      </c>
      <c r="AD1206" s="296">
        <f>V1206+Y1206</f>
        <v>129826.66</v>
      </c>
      <c r="AE1206" s="296" t="s">
        <v>80</v>
      </c>
      <c r="AF1206" s="273" t="s">
        <v>80</v>
      </c>
      <c r="AG1206" s="273" t="s">
        <v>34</v>
      </c>
      <c r="AH1206" s="273" t="s">
        <v>205</v>
      </c>
      <c r="AI1206" s="273" t="s">
        <v>212</v>
      </c>
      <c r="AJ1206" s="273"/>
    </row>
    <row r="1207" spans="2:36" s="87" customFormat="1" ht="86.1" customHeight="1" x14ac:dyDescent="0.3">
      <c r="B1207" s="272"/>
      <c r="C1207" s="272"/>
      <c r="D1207" s="272"/>
      <c r="E1207" s="269"/>
      <c r="F1207" s="269"/>
      <c r="G1207" s="269"/>
      <c r="H1207" s="272"/>
      <c r="I1207" s="272"/>
      <c r="J1207" s="11" t="s">
        <v>163</v>
      </c>
      <c r="K1207" s="7" t="s">
        <v>164</v>
      </c>
      <c r="L1207" s="7" t="s">
        <v>106</v>
      </c>
      <c r="M1207" s="7">
        <v>2</v>
      </c>
      <c r="N1207" s="273"/>
      <c r="O1207" s="272"/>
      <c r="P1207" s="272"/>
      <c r="Q1207" s="272"/>
      <c r="R1207" s="297"/>
      <c r="S1207" s="297"/>
      <c r="T1207" s="283"/>
      <c r="U1207" s="283"/>
      <c r="V1207" s="257"/>
      <c r="W1207" s="281"/>
      <c r="X1207" s="281"/>
      <c r="Y1207" s="281"/>
      <c r="Z1207" s="281"/>
      <c r="AA1207" s="281"/>
      <c r="AB1207" s="281"/>
      <c r="AC1207" s="273"/>
      <c r="AD1207" s="296"/>
      <c r="AE1207" s="296"/>
      <c r="AF1207" s="272"/>
      <c r="AG1207" s="273"/>
      <c r="AH1207" s="273"/>
      <c r="AI1207" s="273"/>
      <c r="AJ1207" s="272"/>
    </row>
    <row r="1208" spans="2:36" s="87" customFormat="1" ht="59.1" customHeight="1" x14ac:dyDescent="0.3">
      <c r="B1208" s="272"/>
      <c r="C1208" s="272"/>
      <c r="D1208" s="272"/>
      <c r="E1208" s="269"/>
      <c r="F1208" s="269"/>
      <c r="G1208" s="269"/>
      <c r="H1208" s="272"/>
      <c r="I1208" s="272"/>
      <c r="J1208" s="11" t="s">
        <v>179</v>
      </c>
      <c r="K1208" s="7" t="s">
        <v>180</v>
      </c>
      <c r="L1208" s="7" t="s">
        <v>106</v>
      </c>
      <c r="M1208" s="71">
        <v>72</v>
      </c>
      <c r="N1208" s="273"/>
      <c r="O1208" s="272"/>
      <c r="P1208" s="272"/>
      <c r="Q1208" s="272"/>
      <c r="R1208" s="297"/>
      <c r="S1208" s="297"/>
      <c r="T1208" s="283"/>
      <c r="U1208" s="283"/>
      <c r="V1208" s="258"/>
      <c r="W1208" s="281"/>
      <c r="X1208" s="281"/>
      <c r="Y1208" s="281"/>
      <c r="Z1208" s="281"/>
      <c r="AA1208" s="281"/>
      <c r="AB1208" s="281"/>
      <c r="AC1208" s="273"/>
      <c r="AD1208" s="296"/>
      <c r="AE1208" s="296"/>
      <c r="AF1208" s="272"/>
      <c r="AG1208" s="273"/>
      <c r="AH1208" s="273"/>
      <c r="AI1208" s="273"/>
      <c r="AJ1208" s="272"/>
    </row>
    <row r="1209" spans="2:36" s="87" customFormat="1" ht="95.1" customHeight="1" x14ac:dyDescent="0.3">
      <c r="B1209" s="272" t="s">
        <v>442</v>
      </c>
      <c r="C1209" s="272" t="s">
        <v>443</v>
      </c>
      <c r="D1209" s="272" t="s">
        <v>158</v>
      </c>
      <c r="E1209" s="269" t="s">
        <v>68</v>
      </c>
      <c r="F1209" s="269" t="s">
        <v>873</v>
      </c>
      <c r="G1209" s="269" t="s">
        <v>202</v>
      </c>
      <c r="H1209" s="272" t="s">
        <v>71</v>
      </c>
      <c r="I1209" s="272" t="s">
        <v>80</v>
      </c>
      <c r="J1209" s="28" t="s">
        <v>263</v>
      </c>
      <c r="K1209" s="14" t="s">
        <v>159</v>
      </c>
      <c r="L1209" s="14" t="s">
        <v>116</v>
      </c>
      <c r="M1209" s="14">
        <v>40</v>
      </c>
      <c r="N1209" s="273" t="s">
        <v>160</v>
      </c>
      <c r="O1209" s="272" t="s">
        <v>444</v>
      </c>
      <c r="P1209" s="272" t="s">
        <v>76</v>
      </c>
      <c r="Q1209" s="272" t="s">
        <v>77</v>
      </c>
      <c r="R1209" s="297" t="s">
        <v>78</v>
      </c>
      <c r="S1209" s="297" t="s">
        <v>161</v>
      </c>
      <c r="T1209" s="283">
        <f>V1209+Y1209</f>
        <v>74674.92</v>
      </c>
      <c r="U1209" s="283">
        <f>T1209/M1210</f>
        <v>74674.92</v>
      </c>
      <c r="V1209" s="256">
        <v>37337.46</v>
      </c>
      <c r="W1209" s="281" t="s">
        <v>80</v>
      </c>
      <c r="X1209" s="281" t="s">
        <v>80</v>
      </c>
      <c r="Y1209" s="281">
        <v>37337.46</v>
      </c>
      <c r="Z1209" s="281" t="s">
        <v>135</v>
      </c>
      <c r="AA1209" s="281" t="s">
        <v>80</v>
      </c>
      <c r="AB1209" s="281">
        <v>6054.73</v>
      </c>
      <c r="AC1209" s="273" t="s">
        <v>204</v>
      </c>
      <c r="AD1209" s="296">
        <f>V1209+Y1209</f>
        <v>74674.92</v>
      </c>
      <c r="AE1209" s="296" t="s">
        <v>80</v>
      </c>
      <c r="AF1209" s="273" t="s">
        <v>80</v>
      </c>
      <c r="AG1209" s="273" t="s">
        <v>34</v>
      </c>
      <c r="AH1209" s="273" t="s">
        <v>205</v>
      </c>
      <c r="AI1209" s="273" t="s">
        <v>212</v>
      </c>
      <c r="AJ1209" s="273"/>
    </row>
    <row r="1210" spans="2:36" s="87" customFormat="1" ht="52.2" customHeight="1" x14ac:dyDescent="0.3">
      <c r="B1210" s="272"/>
      <c r="C1210" s="272"/>
      <c r="D1210" s="272"/>
      <c r="E1210" s="269"/>
      <c r="F1210" s="269"/>
      <c r="G1210" s="269"/>
      <c r="H1210" s="272"/>
      <c r="I1210" s="272"/>
      <c r="J1210" s="11" t="s">
        <v>163</v>
      </c>
      <c r="K1210" s="7" t="s">
        <v>164</v>
      </c>
      <c r="L1210" s="7" t="s">
        <v>106</v>
      </c>
      <c r="M1210" s="7">
        <v>1</v>
      </c>
      <c r="N1210" s="273"/>
      <c r="O1210" s="272"/>
      <c r="P1210" s="272"/>
      <c r="Q1210" s="272"/>
      <c r="R1210" s="297"/>
      <c r="S1210" s="297"/>
      <c r="T1210" s="283"/>
      <c r="U1210" s="283"/>
      <c r="V1210" s="257"/>
      <c r="W1210" s="281"/>
      <c r="X1210" s="281"/>
      <c r="Y1210" s="281"/>
      <c r="Z1210" s="281"/>
      <c r="AA1210" s="281"/>
      <c r="AB1210" s="281"/>
      <c r="AC1210" s="273"/>
      <c r="AD1210" s="296"/>
      <c r="AE1210" s="296"/>
      <c r="AF1210" s="272"/>
      <c r="AG1210" s="273"/>
      <c r="AH1210" s="273"/>
      <c r="AI1210" s="273"/>
      <c r="AJ1210" s="272"/>
    </row>
    <row r="1211" spans="2:36" s="87" customFormat="1" ht="59.1" customHeight="1" x14ac:dyDescent="0.3">
      <c r="B1211" s="272"/>
      <c r="C1211" s="272"/>
      <c r="D1211" s="272"/>
      <c r="E1211" s="269"/>
      <c r="F1211" s="269"/>
      <c r="G1211" s="269"/>
      <c r="H1211" s="272"/>
      <c r="I1211" s="272"/>
      <c r="J1211" s="11" t="s">
        <v>179</v>
      </c>
      <c r="K1211" s="7" t="s">
        <v>180</v>
      </c>
      <c r="L1211" s="7" t="s">
        <v>106</v>
      </c>
      <c r="M1211" s="71">
        <v>36</v>
      </c>
      <c r="N1211" s="273"/>
      <c r="O1211" s="272"/>
      <c r="P1211" s="272"/>
      <c r="Q1211" s="272"/>
      <c r="R1211" s="297"/>
      <c r="S1211" s="297"/>
      <c r="T1211" s="283"/>
      <c r="U1211" s="283"/>
      <c r="V1211" s="258"/>
      <c r="W1211" s="281"/>
      <c r="X1211" s="281"/>
      <c r="Y1211" s="281"/>
      <c r="Z1211" s="281"/>
      <c r="AA1211" s="281"/>
      <c r="AB1211" s="281"/>
      <c r="AC1211" s="273"/>
      <c r="AD1211" s="296"/>
      <c r="AE1211" s="296"/>
      <c r="AF1211" s="272"/>
      <c r="AG1211" s="273"/>
      <c r="AH1211" s="273"/>
      <c r="AI1211" s="273"/>
      <c r="AJ1211" s="272"/>
    </row>
    <row r="1212" spans="2:36" s="98" customFormat="1" ht="41.4" x14ac:dyDescent="0.3">
      <c r="B1212" s="272" t="s">
        <v>445</v>
      </c>
      <c r="C1212" s="272" t="s">
        <v>435</v>
      </c>
      <c r="D1212" s="272" t="s">
        <v>67</v>
      </c>
      <c r="E1212" s="269" t="s">
        <v>68</v>
      </c>
      <c r="F1212" s="269" t="s">
        <v>864</v>
      </c>
      <c r="G1212" s="269" t="s">
        <v>70</v>
      </c>
      <c r="H1212" s="272" t="s">
        <v>71</v>
      </c>
      <c r="I1212" s="272" t="s">
        <v>80</v>
      </c>
      <c r="J1212" s="11" t="s">
        <v>165</v>
      </c>
      <c r="K1212" s="7" t="s">
        <v>166</v>
      </c>
      <c r="L1212" s="7" t="s">
        <v>167</v>
      </c>
      <c r="M1212" s="7">
        <v>2</v>
      </c>
      <c r="N1212" s="273" t="s">
        <v>160</v>
      </c>
      <c r="O1212" s="272" t="s">
        <v>433</v>
      </c>
      <c r="P1212" s="272" t="s">
        <v>76</v>
      </c>
      <c r="Q1212" s="272" t="s">
        <v>77</v>
      </c>
      <c r="R1212" s="297" t="s">
        <v>78</v>
      </c>
      <c r="S1212" s="297" t="s">
        <v>161</v>
      </c>
      <c r="T1212" s="283">
        <f>V1212+Y1212</f>
        <v>151940</v>
      </c>
      <c r="U1212" s="283">
        <f>T1212/M1213</f>
        <v>75970</v>
      </c>
      <c r="V1212" s="281">
        <v>75970</v>
      </c>
      <c r="W1212" s="281" t="s">
        <v>80</v>
      </c>
      <c r="X1212" s="281" t="s">
        <v>80</v>
      </c>
      <c r="Y1212" s="281">
        <v>75970</v>
      </c>
      <c r="Z1212" s="281" t="s">
        <v>80</v>
      </c>
      <c r="AA1212" s="281" t="s">
        <v>80</v>
      </c>
      <c r="AB1212" s="281">
        <v>12319.46</v>
      </c>
      <c r="AC1212" s="273" t="s">
        <v>81</v>
      </c>
      <c r="AD1212" s="296">
        <f>V1212+Y1212</f>
        <v>151940</v>
      </c>
      <c r="AE1212" s="296" t="s">
        <v>80</v>
      </c>
      <c r="AF1212" s="272" t="s">
        <v>80</v>
      </c>
      <c r="AG1212" s="273" t="s">
        <v>34</v>
      </c>
      <c r="AH1212" s="273" t="s">
        <v>285</v>
      </c>
      <c r="AI1212" s="273" t="s">
        <v>350</v>
      </c>
      <c r="AJ1212" s="272"/>
    </row>
    <row r="1213" spans="2:36" s="98" customFormat="1" ht="55.2" x14ac:dyDescent="0.3">
      <c r="B1213" s="272"/>
      <c r="C1213" s="272"/>
      <c r="D1213" s="272"/>
      <c r="E1213" s="269"/>
      <c r="F1213" s="269"/>
      <c r="G1213" s="269"/>
      <c r="H1213" s="272"/>
      <c r="I1213" s="272"/>
      <c r="J1213" s="11" t="s">
        <v>168</v>
      </c>
      <c r="K1213" s="7" t="s">
        <v>169</v>
      </c>
      <c r="L1213" s="7" t="s">
        <v>106</v>
      </c>
      <c r="M1213" s="7">
        <v>2</v>
      </c>
      <c r="N1213" s="273"/>
      <c r="O1213" s="272"/>
      <c r="P1213" s="272"/>
      <c r="Q1213" s="272"/>
      <c r="R1213" s="297"/>
      <c r="S1213" s="297"/>
      <c r="T1213" s="283"/>
      <c r="U1213" s="283"/>
      <c r="V1213" s="281"/>
      <c r="W1213" s="281"/>
      <c r="X1213" s="281"/>
      <c r="Y1213" s="281"/>
      <c r="Z1213" s="281"/>
      <c r="AA1213" s="281"/>
      <c r="AB1213" s="281"/>
      <c r="AC1213" s="273"/>
      <c r="AD1213" s="296"/>
      <c r="AE1213" s="296"/>
      <c r="AF1213" s="272"/>
      <c r="AG1213" s="273"/>
      <c r="AH1213" s="273"/>
      <c r="AI1213" s="273"/>
      <c r="AJ1213" s="272"/>
    </row>
    <row r="1214" spans="2:36" s="98" customFormat="1" ht="41.4" x14ac:dyDescent="0.3">
      <c r="B1214" s="272"/>
      <c r="C1214" s="272"/>
      <c r="D1214" s="272"/>
      <c r="E1214" s="269"/>
      <c r="F1214" s="269"/>
      <c r="G1214" s="269"/>
      <c r="H1214" s="272"/>
      <c r="I1214" s="272"/>
      <c r="J1214" s="11" t="s">
        <v>264</v>
      </c>
      <c r="K1214" s="7" t="s">
        <v>170</v>
      </c>
      <c r="L1214" s="7" t="s">
        <v>171</v>
      </c>
      <c r="M1214" s="7">
        <v>2</v>
      </c>
      <c r="N1214" s="273"/>
      <c r="O1214" s="272"/>
      <c r="P1214" s="272"/>
      <c r="Q1214" s="272"/>
      <c r="R1214" s="297"/>
      <c r="S1214" s="297"/>
      <c r="T1214" s="283"/>
      <c r="U1214" s="283"/>
      <c r="V1214" s="281"/>
      <c r="W1214" s="281"/>
      <c r="X1214" s="281"/>
      <c r="Y1214" s="281"/>
      <c r="Z1214" s="281"/>
      <c r="AA1214" s="281"/>
      <c r="AB1214" s="281"/>
      <c r="AC1214" s="273"/>
      <c r="AD1214" s="296"/>
      <c r="AE1214" s="296"/>
      <c r="AF1214" s="272"/>
      <c r="AG1214" s="273"/>
      <c r="AH1214" s="273"/>
      <c r="AI1214" s="273"/>
      <c r="AJ1214" s="272"/>
    </row>
    <row r="1215" spans="2:36" s="98" customFormat="1" ht="27.6" x14ac:dyDescent="0.3">
      <c r="B1215" s="272"/>
      <c r="C1215" s="272"/>
      <c r="D1215" s="272"/>
      <c r="E1215" s="269"/>
      <c r="F1215" s="269"/>
      <c r="G1215" s="269"/>
      <c r="H1215" s="272"/>
      <c r="I1215" s="272"/>
      <c r="J1215" s="11" t="s">
        <v>172</v>
      </c>
      <c r="K1215" s="7" t="s">
        <v>173</v>
      </c>
      <c r="L1215" s="7" t="s">
        <v>171</v>
      </c>
      <c r="M1215" s="7">
        <v>2</v>
      </c>
      <c r="N1215" s="273"/>
      <c r="O1215" s="272"/>
      <c r="P1215" s="272"/>
      <c r="Q1215" s="272"/>
      <c r="R1215" s="297"/>
      <c r="S1215" s="297"/>
      <c r="T1215" s="283"/>
      <c r="U1215" s="283"/>
      <c r="V1215" s="281"/>
      <c r="W1215" s="281"/>
      <c r="X1215" s="281"/>
      <c r="Y1215" s="281"/>
      <c r="Z1215" s="281"/>
      <c r="AA1215" s="281"/>
      <c r="AB1215" s="281"/>
      <c r="AC1215" s="273"/>
      <c r="AD1215" s="296"/>
      <c r="AE1215" s="296"/>
      <c r="AF1215" s="272"/>
      <c r="AG1215" s="273"/>
      <c r="AH1215" s="273"/>
      <c r="AI1215" s="273"/>
      <c r="AJ1215" s="272"/>
    </row>
    <row r="1216" spans="2:36" s="87" customFormat="1" ht="95.1" customHeight="1" x14ac:dyDescent="0.3">
      <c r="B1216" s="272" t="s">
        <v>446</v>
      </c>
      <c r="C1216" s="272" t="s">
        <v>447</v>
      </c>
      <c r="D1216" s="272" t="s">
        <v>158</v>
      </c>
      <c r="E1216" s="269" t="s">
        <v>68</v>
      </c>
      <c r="F1216" s="269" t="s">
        <v>863</v>
      </c>
      <c r="G1216" s="269" t="s">
        <v>202</v>
      </c>
      <c r="H1216" s="272" t="s">
        <v>71</v>
      </c>
      <c r="I1216" s="272" t="s">
        <v>80</v>
      </c>
      <c r="J1216" s="28" t="s">
        <v>263</v>
      </c>
      <c r="K1216" s="14" t="s">
        <v>159</v>
      </c>
      <c r="L1216" s="14" t="s">
        <v>116</v>
      </c>
      <c r="M1216" s="14">
        <v>40</v>
      </c>
      <c r="N1216" s="273" t="s">
        <v>160</v>
      </c>
      <c r="O1216" s="272" t="s">
        <v>448</v>
      </c>
      <c r="P1216" s="272" t="s">
        <v>76</v>
      </c>
      <c r="Q1216" s="272" t="s">
        <v>77</v>
      </c>
      <c r="R1216" s="297" t="s">
        <v>78</v>
      </c>
      <c r="S1216" s="297" t="s">
        <v>161</v>
      </c>
      <c r="T1216" s="283">
        <f>V1216+Y1216</f>
        <v>171200</v>
      </c>
      <c r="U1216" s="283">
        <f>T1216/2</f>
        <v>85600</v>
      </c>
      <c r="V1216" s="256">
        <v>85600</v>
      </c>
      <c r="W1216" s="281" t="s">
        <v>80</v>
      </c>
      <c r="X1216" s="281" t="s">
        <v>80</v>
      </c>
      <c r="Y1216" s="281">
        <v>85600</v>
      </c>
      <c r="Z1216" s="281" t="s">
        <v>135</v>
      </c>
      <c r="AA1216" s="281" t="s">
        <v>80</v>
      </c>
      <c r="AB1216" s="281">
        <v>13881.09</v>
      </c>
      <c r="AC1216" s="273" t="s">
        <v>204</v>
      </c>
      <c r="AD1216" s="296">
        <f>V1216+Y1216</f>
        <v>171200</v>
      </c>
      <c r="AE1216" s="296" t="s">
        <v>80</v>
      </c>
      <c r="AF1216" s="273" t="s">
        <v>80</v>
      </c>
      <c r="AG1216" s="273" t="s">
        <v>34</v>
      </c>
      <c r="AH1216" s="273" t="s">
        <v>216</v>
      </c>
      <c r="AI1216" s="273" t="s">
        <v>350</v>
      </c>
      <c r="AJ1216" s="273"/>
    </row>
    <row r="1217" spans="2:36" s="87" customFormat="1" ht="59.1" customHeight="1" x14ac:dyDescent="0.3">
      <c r="B1217" s="272"/>
      <c r="C1217" s="272"/>
      <c r="D1217" s="272"/>
      <c r="E1217" s="269"/>
      <c r="F1217" s="269"/>
      <c r="G1217" s="269"/>
      <c r="H1217" s="272"/>
      <c r="I1217" s="272"/>
      <c r="J1217" s="11" t="s">
        <v>163</v>
      </c>
      <c r="K1217" s="7" t="s">
        <v>164</v>
      </c>
      <c r="L1217" s="7" t="s">
        <v>106</v>
      </c>
      <c r="M1217" s="7">
        <v>2</v>
      </c>
      <c r="N1217" s="273"/>
      <c r="O1217" s="272"/>
      <c r="P1217" s="272"/>
      <c r="Q1217" s="272"/>
      <c r="R1217" s="297"/>
      <c r="S1217" s="297"/>
      <c r="T1217" s="283"/>
      <c r="U1217" s="283"/>
      <c r="V1217" s="257"/>
      <c r="W1217" s="281"/>
      <c r="X1217" s="281"/>
      <c r="Y1217" s="281"/>
      <c r="Z1217" s="281"/>
      <c r="AA1217" s="281"/>
      <c r="AB1217" s="281"/>
      <c r="AC1217" s="273"/>
      <c r="AD1217" s="296"/>
      <c r="AE1217" s="296"/>
      <c r="AF1217" s="272"/>
      <c r="AG1217" s="273"/>
      <c r="AH1217" s="273"/>
      <c r="AI1217" s="273"/>
      <c r="AJ1217" s="272"/>
    </row>
    <row r="1218" spans="2:36" s="87" customFormat="1" ht="59.1" customHeight="1" x14ac:dyDescent="0.3">
      <c r="B1218" s="272"/>
      <c r="C1218" s="272"/>
      <c r="D1218" s="272"/>
      <c r="E1218" s="269"/>
      <c r="F1218" s="269"/>
      <c r="G1218" s="269"/>
      <c r="H1218" s="272"/>
      <c r="I1218" s="272"/>
      <c r="J1218" s="11" t="s">
        <v>179</v>
      </c>
      <c r="K1218" s="7" t="s">
        <v>180</v>
      </c>
      <c r="L1218" s="7" t="s">
        <v>106</v>
      </c>
      <c r="M1218" s="71">
        <v>70</v>
      </c>
      <c r="N1218" s="273"/>
      <c r="O1218" s="272"/>
      <c r="P1218" s="272"/>
      <c r="Q1218" s="272"/>
      <c r="R1218" s="297"/>
      <c r="S1218" s="297"/>
      <c r="T1218" s="283"/>
      <c r="U1218" s="283"/>
      <c r="V1218" s="258"/>
      <c r="W1218" s="281"/>
      <c r="X1218" s="281"/>
      <c r="Y1218" s="281"/>
      <c r="Z1218" s="281"/>
      <c r="AA1218" s="281"/>
      <c r="AB1218" s="281"/>
      <c r="AC1218" s="273"/>
      <c r="AD1218" s="296"/>
      <c r="AE1218" s="296"/>
      <c r="AF1218" s="272"/>
      <c r="AG1218" s="273"/>
      <c r="AH1218" s="273"/>
      <c r="AI1218" s="273"/>
      <c r="AJ1218" s="272"/>
    </row>
    <row r="1219" spans="2:36" s="87" customFormat="1" ht="132" customHeight="1" x14ac:dyDescent="0.3">
      <c r="B1219" s="272" t="s">
        <v>449</v>
      </c>
      <c r="C1219" s="272" t="s">
        <v>440</v>
      </c>
      <c r="D1219" s="272" t="s">
        <v>158</v>
      </c>
      <c r="E1219" s="269" t="s">
        <v>68</v>
      </c>
      <c r="F1219" s="269" t="s">
        <v>863</v>
      </c>
      <c r="G1219" s="269" t="s">
        <v>202</v>
      </c>
      <c r="H1219" s="272" t="s">
        <v>71</v>
      </c>
      <c r="I1219" s="272" t="s">
        <v>80</v>
      </c>
      <c r="J1219" s="11" t="s">
        <v>263</v>
      </c>
      <c r="K1219" s="7" t="s">
        <v>159</v>
      </c>
      <c r="L1219" s="7" t="s">
        <v>116</v>
      </c>
      <c r="M1219" s="7">
        <v>40</v>
      </c>
      <c r="N1219" s="273" t="s">
        <v>160</v>
      </c>
      <c r="O1219" s="272" t="s">
        <v>450</v>
      </c>
      <c r="P1219" s="272" t="s">
        <v>76</v>
      </c>
      <c r="Q1219" s="272" t="s">
        <v>77</v>
      </c>
      <c r="R1219" s="297" t="s">
        <v>78</v>
      </c>
      <c r="S1219" s="297" t="s">
        <v>161</v>
      </c>
      <c r="T1219" s="283">
        <f>V1219+Y1219</f>
        <v>64913.34</v>
      </c>
      <c r="U1219" s="283">
        <f>T1219</f>
        <v>64913.34</v>
      </c>
      <c r="V1219" s="256">
        <v>32456.67</v>
      </c>
      <c r="W1219" s="281" t="s">
        <v>80</v>
      </c>
      <c r="X1219" s="281" t="s">
        <v>80</v>
      </c>
      <c r="Y1219" s="281">
        <v>32456.67</v>
      </c>
      <c r="Z1219" s="281" t="s">
        <v>135</v>
      </c>
      <c r="AA1219" s="281" t="s">
        <v>80</v>
      </c>
      <c r="AB1219" s="281">
        <v>5263.25</v>
      </c>
      <c r="AC1219" s="273" t="s">
        <v>204</v>
      </c>
      <c r="AD1219" s="296">
        <f>V1219+Y1219</f>
        <v>64913.34</v>
      </c>
      <c r="AE1219" s="296" t="s">
        <v>80</v>
      </c>
      <c r="AF1219" s="273" t="s">
        <v>80</v>
      </c>
      <c r="AG1219" s="273" t="s">
        <v>34</v>
      </c>
      <c r="AH1219" s="273" t="s">
        <v>216</v>
      </c>
      <c r="AI1219" s="273" t="s">
        <v>350</v>
      </c>
      <c r="AJ1219" s="273"/>
    </row>
    <row r="1220" spans="2:36" s="87" customFormat="1" ht="86.1" customHeight="1" x14ac:dyDescent="0.3">
      <c r="B1220" s="272"/>
      <c r="C1220" s="272"/>
      <c r="D1220" s="272"/>
      <c r="E1220" s="269"/>
      <c r="F1220" s="269"/>
      <c r="G1220" s="269"/>
      <c r="H1220" s="272"/>
      <c r="I1220" s="272"/>
      <c r="J1220" s="11" t="s">
        <v>163</v>
      </c>
      <c r="K1220" s="7" t="s">
        <v>164</v>
      </c>
      <c r="L1220" s="7" t="s">
        <v>106</v>
      </c>
      <c r="M1220" s="7">
        <v>1</v>
      </c>
      <c r="N1220" s="273"/>
      <c r="O1220" s="272"/>
      <c r="P1220" s="272"/>
      <c r="Q1220" s="272"/>
      <c r="R1220" s="297"/>
      <c r="S1220" s="297"/>
      <c r="T1220" s="283"/>
      <c r="U1220" s="283"/>
      <c r="V1220" s="257"/>
      <c r="W1220" s="281"/>
      <c r="X1220" s="281"/>
      <c r="Y1220" s="281"/>
      <c r="Z1220" s="281"/>
      <c r="AA1220" s="281"/>
      <c r="AB1220" s="281"/>
      <c r="AC1220" s="273"/>
      <c r="AD1220" s="296"/>
      <c r="AE1220" s="296"/>
      <c r="AF1220" s="272"/>
      <c r="AG1220" s="273"/>
      <c r="AH1220" s="273"/>
      <c r="AI1220" s="273"/>
      <c r="AJ1220" s="272"/>
    </row>
    <row r="1221" spans="2:36" s="87" customFormat="1" ht="59.1" customHeight="1" x14ac:dyDescent="0.3">
      <c r="B1221" s="272"/>
      <c r="C1221" s="272"/>
      <c r="D1221" s="272"/>
      <c r="E1221" s="269"/>
      <c r="F1221" s="269"/>
      <c r="G1221" s="269"/>
      <c r="H1221" s="272"/>
      <c r="I1221" s="272"/>
      <c r="J1221" s="11" t="s">
        <v>179</v>
      </c>
      <c r="K1221" s="7" t="s">
        <v>180</v>
      </c>
      <c r="L1221" s="7" t="s">
        <v>106</v>
      </c>
      <c r="M1221" s="71">
        <v>36</v>
      </c>
      <c r="N1221" s="273"/>
      <c r="O1221" s="272"/>
      <c r="P1221" s="272"/>
      <c r="Q1221" s="272"/>
      <c r="R1221" s="297"/>
      <c r="S1221" s="297"/>
      <c r="T1221" s="283"/>
      <c r="U1221" s="283"/>
      <c r="V1221" s="258"/>
      <c r="W1221" s="281"/>
      <c r="X1221" s="281"/>
      <c r="Y1221" s="281"/>
      <c r="Z1221" s="281"/>
      <c r="AA1221" s="281"/>
      <c r="AB1221" s="281"/>
      <c r="AC1221" s="273"/>
      <c r="AD1221" s="296"/>
      <c r="AE1221" s="296"/>
      <c r="AF1221" s="272"/>
      <c r="AG1221" s="273"/>
      <c r="AH1221" s="273"/>
      <c r="AI1221" s="273"/>
      <c r="AJ1221" s="272"/>
    </row>
    <row r="1222" spans="2:36" s="87" customFormat="1" ht="96.6" x14ac:dyDescent="0.3">
      <c r="B1222" s="272" t="s">
        <v>451</v>
      </c>
      <c r="C1222" s="272" t="s">
        <v>443</v>
      </c>
      <c r="D1222" s="272" t="s">
        <v>158</v>
      </c>
      <c r="E1222" s="269" t="s">
        <v>68</v>
      </c>
      <c r="F1222" s="269" t="s">
        <v>863</v>
      </c>
      <c r="G1222" s="269" t="s">
        <v>202</v>
      </c>
      <c r="H1222" s="272" t="s">
        <v>71</v>
      </c>
      <c r="I1222" s="272" t="s">
        <v>80</v>
      </c>
      <c r="J1222" s="11" t="s">
        <v>263</v>
      </c>
      <c r="K1222" s="7" t="s">
        <v>159</v>
      </c>
      <c r="L1222" s="7" t="s">
        <v>116</v>
      </c>
      <c r="M1222" s="7">
        <v>40</v>
      </c>
      <c r="N1222" s="273" t="s">
        <v>160</v>
      </c>
      <c r="O1222" s="272" t="s">
        <v>444</v>
      </c>
      <c r="P1222" s="272" t="s">
        <v>76</v>
      </c>
      <c r="Q1222" s="272" t="s">
        <v>77</v>
      </c>
      <c r="R1222" s="297" t="s">
        <v>78</v>
      </c>
      <c r="S1222" s="297" t="s">
        <v>161</v>
      </c>
      <c r="T1222" s="283">
        <f>V1222+Y1222</f>
        <v>74674.94</v>
      </c>
      <c r="U1222" s="283">
        <f>T1222</f>
        <v>74674.94</v>
      </c>
      <c r="V1222" s="256">
        <v>37337.47</v>
      </c>
      <c r="W1222" s="281" t="s">
        <v>80</v>
      </c>
      <c r="X1222" s="281" t="s">
        <v>80</v>
      </c>
      <c r="Y1222" s="281">
        <v>37337.47</v>
      </c>
      <c r="Z1222" s="281" t="s">
        <v>135</v>
      </c>
      <c r="AA1222" s="281" t="s">
        <v>80</v>
      </c>
      <c r="AB1222" s="281">
        <v>6054.73</v>
      </c>
      <c r="AC1222" s="273" t="s">
        <v>204</v>
      </c>
      <c r="AD1222" s="296">
        <f>V1222+Y1222</f>
        <v>74674.94</v>
      </c>
      <c r="AE1222" s="296" t="s">
        <v>80</v>
      </c>
      <c r="AF1222" s="272" t="s">
        <v>80</v>
      </c>
      <c r="AG1222" s="273" t="s">
        <v>34</v>
      </c>
      <c r="AH1222" s="273" t="s">
        <v>309</v>
      </c>
      <c r="AI1222" s="273" t="s">
        <v>221</v>
      </c>
      <c r="AJ1222" s="272"/>
    </row>
    <row r="1223" spans="2:36" s="87" customFormat="1" ht="86.1" customHeight="1" x14ac:dyDescent="0.3">
      <c r="B1223" s="272"/>
      <c r="C1223" s="272"/>
      <c r="D1223" s="272"/>
      <c r="E1223" s="269"/>
      <c r="F1223" s="269"/>
      <c r="G1223" s="269"/>
      <c r="H1223" s="272"/>
      <c r="I1223" s="272"/>
      <c r="J1223" s="11" t="s">
        <v>163</v>
      </c>
      <c r="K1223" s="7" t="s">
        <v>164</v>
      </c>
      <c r="L1223" s="7" t="s">
        <v>106</v>
      </c>
      <c r="M1223" s="7">
        <v>1</v>
      </c>
      <c r="N1223" s="273"/>
      <c r="O1223" s="272"/>
      <c r="P1223" s="272"/>
      <c r="Q1223" s="272"/>
      <c r="R1223" s="297"/>
      <c r="S1223" s="297"/>
      <c r="T1223" s="283"/>
      <c r="U1223" s="283"/>
      <c r="V1223" s="257"/>
      <c r="W1223" s="281"/>
      <c r="X1223" s="281"/>
      <c r="Y1223" s="281"/>
      <c r="Z1223" s="281"/>
      <c r="AA1223" s="281"/>
      <c r="AB1223" s="281"/>
      <c r="AC1223" s="273"/>
      <c r="AD1223" s="296"/>
      <c r="AE1223" s="296"/>
      <c r="AF1223" s="272"/>
      <c r="AG1223" s="273"/>
      <c r="AH1223" s="273"/>
      <c r="AI1223" s="273"/>
      <c r="AJ1223" s="272"/>
    </row>
    <row r="1224" spans="2:36" s="87" customFormat="1" ht="59.1" customHeight="1" x14ac:dyDescent="0.3">
      <c r="B1224" s="272"/>
      <c r="C1224" s="272"/>
      <c r="D1224" s="272"/>
      <c r="E1224" s="269"/>
      <c r="F1224" s="269"/>
      <c r="G1224" s="269"/>
      <c r="H1224" s="272"/>
      <c r="I1224" s="272"/>
      <c r="J1224" s="11" t="s">
        <v>179</v>
      </c>
      <c r="K1224" s="7" t="s">
        <v>180</v>
      </c>
      <c r="L1224" s="7" t="s">
        <v>106</v>
      </c>
      <c r="M1224" s="71">
        <v>36</v>
      </c>
      <c r="N1224" s="273"/>
      <c r="O1224" s="272"/>
      <c r="P1224" s="272"/>
      <c r="Q1224" s="272"/>
      <c r="R1224" s="297"/>
      <c r="S1224" s="297"/>
      <c r="T1224" s="283"/>
      <c r="U1224" s="283"/>
      <c r="V1224" s="258"/>
      <c r="W1224" s="281"/>
      <c r="X1224" s="281"/>
      <c r="Y1224" s="281"/>
      <c r="Z1224" s="281"/>
      <c r="AA1224" s="281"/>
      <c r="AB1224" s="281"/>
      <c r="AC1224" s="273"/>
      <c r="AD1224" s="296"/>
      <c r="AE1224" s="296"/>
      <c r="AF1224" s="272"/>
      <c r="AG1224" s="273"/>
      <c r="AH1224" s="273"/>
      <c r="AI1224" s="273"/>
      <c r="AJ1224" s="272"/>
    </row>
    <row r="1225" spans="2:36" s="87" customFormat="1" ht="132" customHeight="1" x14ac:dyDescent="0.3">
      <c r="B1225" s="272" t="s">
        <v>1021</v>
      </c>
      <c r="C1225" s="272" t="s">
        <v>440</v>
      </c>
      <c r="D1225" s="272" t="s">
        <v>158</v>
      </c>
      <c r="E1225" s="269" t="s">
        <v>68</v>
      </c>
      <c r="F1225" s="269" t="s">
        <v>863</v>
      </c>
      <c r="G1225" s="269" t="s">
        <v>202</v>
      </c>
      <c r="H1225" s="272" t="s">
        <v>71</v>
      </c>
      <c r="I1225" s="272" t="s">
        <v>80</v>
      </c>
      <c r="J1225" s="11" t="s">
        <v>263</v>
      </c>
      <c r="K1225" s="7" t="s">
        <v>159</v>
      </c>
      <c r="L1225" s="7" t="s">
        <v>116</v>
      </c>
      <c r="M1225" s="7">
        <v>40</v>
      </c>
      <c r="N1225" s="273" t="s">
        <v>160</v>
      </c>
      <c r="O1225" s="272" t="s">
        <v>441</v>
      </c>
      <c r="P1225" s="272" t="s">
        <v>76</v>
      </c>
      <c r="Q1225" s="272" t="s">
        <v>77</v>
      </c>
      <c r="R1225" s="297" t="s">
        <v>78</v>
      </c>
      <c r="S1225" s="297" t="s">
        <v>161</v>
      </c>
      <c r="T1225" s="283">
        <f>V1225+Y1225</f>
        <v>64913.32</v>
      </c>
      <c r="U1225" s="283">
        <f>T1225/M1226</f>
        <v>64913.32</v>
      </c>
      <c r="V1225" s="256">
        <v>32456.66</v>
      </c>
      <c r="W1225" s="281" t="s">
        <v>80</v>
      </c>
      <c r="X1225" s="281" t="s">
        <v>80</v>
      </c>
      <c r="Y1225" s="281">
        <v>32456.66</v>
      </c>
      <c r="Z1225" s="281" t="s">
        <v>135</v>
      </c>
      <c r="AA1225" s="281" t="s">
        <v>80</v>
      </c>
      <c r="AB1225" s="281">
        <v>5263.25</v>
      </c>
      <c r="AC1225" s="273" t="s">
        <v>204</v>
      </c>
      <c r="AD1225" s="296">
        <f>V1225+Y1225</f>
        <v>64913.32</v>
      </c>
      <c r="AE1225" s="296" t="s">
        <v>80</v>
      </c>
      <c r="AF1225" s="273" t="s">
        <v>80</v>
      </c>
      <c r="AG1225" s="273" t="s">
        <v>34</v>
      </c>
      <c r="AH1225" s="273" t="s">
        <v>215</v>
      </c>
      <c r="AI1225" s="273" t="s">
        <v>216</v>
      </c>
      <c r="AJ1225" s="273"/>
    </row>
    <row r="1226" spans="2:36" s="87" customFormat="1" ht="86.1" customHeight="1" x14ac:dyDescent="0.3">
      <c r="B1226" s="272"/>
      <c r="C1226" s="272"/>
      <c r="D1226" s="272"/>
      <c r="E1226" s="269"/>
      <c r="F1226" s="269"/>
      <c r="G1226" s="269"/>
      <c r="H1226" s="272"/>
      <c r="I1226" s="272"/>
      <c r="J1226" s="11" t="s">
        <v>163</v>
      </c>
      <c r="K1226" s="7" t="s">
        <v>164</v>
      </c>
      <c r="L1226" s="7" t="s">
        <v>106</v>
      </c>
      <c r="M1226" s="7">
        <v>1</v>
      </c>
      <c r="N1226" s="273"/>
      <c r="O1226" s="272"/>
      <c r="P1226" s="272"/>
      <c r="Q1226" s="272"/>
      <c r="R1226" s="297"/>
      <c r="S1226" s="297"/>
      <c r="T1226" s="283"/>
      <c r="U1226" s="283"/>
      <c r="V1226" s="257"/>
      <c r="W1226" s="281"/>
      <c r="X1226" s="281"/>
      <c r="Y1226" s="281"/>
      <c r="Z1226" s="281"/>
      <c r="AA1226" s="281"/>
      <c r="AB1226" s="281"/>
      <c r="AC1226" s="273"/>
      <c r="AD1226" s="296"/>
      <c r="AE1226" s="296"/>
      <c r="AF1226" s="272"/>
      <c r="AG1226" s="273"/>
      <c r="AH1226" s="273"/>
      <c r="AI1226" s="273"/>
      <c r="AJ1226" s="272"/>
    </row>
    <row r="1227" spans="2:36" s="87" customFormat="1" ht="59.1" customHeight="1" x14ac:dyDescent="0.3">
      <c r="B1227" s="272"/>
      <c r="C1227" s="272"/>
      <c r="D1227" s="272"/>
      <c r="E1227" s="269"/>
      <c r="F1227" s="269"/>
      <c r="G1227" s="269"/>
      <c r="H1227" s="272"/>
      <c r="I1227" s="272"/>
      <c r="J1227" s="11" t="s">
        <v>179</v>
      </c>
      <c r="K1227" s="7" t="s">
        <v>180</v>
      </c>
      <c r="L1227" s="7" t="s">
        <v>106</v>
      </c>
      <c r="M1227" s="71">
        <v>40</v>
      </c>
      <c r="N1227" s="273"/>
      <c r="O1227" s="272"/>
      <c r="P1227" s="272"/>
      <c r="Q1227" s="272"/>
      <c r="R1227" s="297"/>
      <c r="S1227" s="297"/>
      <c r="T1227" s="283"/>
      <c r="U1227" s="283"/>
      <c r="V1227" s="258"/>
      <c r="W1227" s="281"/>
      <c r="X1227" s="281"/>
      <c r="Y1227" s="281"/>
      <c r="Z1227" s="281"/>
      <c r="AA1227" s="281"/>
      <c r="AB1227" s="281"/>
      <c r="AC1227" s="273"/>
      <c r="AD1227" s="296"/>
      <c r="AE1227" s="296"/>
      <c r="AF1227" s="272"/>
      <c r="AG1227" s="273"/>
      <c r="AH1227" s="273"/>
      <c r="AI1227" s="273"/>
      <c r="AJ1227" s="272"/>
    </row>
    <row r="1228" spans="2:36" s="87" customFormat="1" ht="123" customHeight="1" x14ac:dyDescent="0.3">
      <c r="B1228" s="223" t="s">
        <v>1022</v>
      </c>
      <c r="C1228" s="223" t="s">
        <v>437</v>
      </c>
      <c r="D1228" s="223" t="s">
        <v>158</v>
      </c>
      <c r="E1228" s="247" t="s">
        <v>68</v>
      </c>
      <c r="F1228" s="278" t="s">
        <v>863</v>
      </c>
      <c r="G1228" s="247" t="s">
        <v>202</v>
      </c>
      <c r="H1228" s="279" t="s">
        <v>71</v>
      </c>
      <c r="I1228" s="279" t="s">
        <v>80</v>
      </c>
      <c r="J1228" s="11" t="s">
        <v>263</v>
      </c>
      <c r="K1228" s="7" t="s">
        <v>159</v>
      </c>
      <c r="L1228" s="7" t="s">
        <v>116</v>
      </c>
      <c r="M1228" s="7">
        <v>40</v>
      </c>
      <c r="N1228" s="280" t="s">
        <v>160</v>
      </c>
      <c r="O1228" s="223" t="s">
        <v>438</v>
      </c>
      <c r="P1228" s="223" t="s">
        <v>76</v>
      </c>
      <c r="Q1228" s="223" t="s">
        <v>77</v>
      </c>
      <c r="R1228" s="250" t="s">
        <v>78</v>
      </c>
      <c r="S1228" s="250" t="s">
        <v>161</v>
      </c>
      <c r="T1228" s="253">
        <f>V1228+Y1228</f>
        <v>171200</v>
      </c>
      <c r="U1228" s="253">
        <f>T1228/M1229</f>
        <v>85600</v>
      </c>
      <c r="V1228" s="256">
        <v>85600</v>
      </c>
      <c r="W1228" s="256" t="s">
        <v>80</v>
      </c>
      <c r="X1228" s="256" t="s">
        <v>80</v>
      </c>
      <c r="Y1228" s="256">
        <v>85600</v>
      </c>
      <c r="Z1228" s="256" t="s">
        <v>135</v>
      </c>
      <c r="AA1228" s="256" t="s">
        <v>80</v>
      </c>
      <c r="AB1228" s="256">
        <v>13881.09</v>
      </c>
      <c r="AC1228" s="229" t="s">
        <v>204</v>
      </c>
      <c r="AD1228" s="259">
        <f>V1228+Y1228</f>
        <v>171200</v>
      </c>
      <c r="AE1228" s="259" t="s">
        <v>80</v>
      </c>
      <c r="AF1228" s="229" t="s">
        <v>80</v>
      </c>
      <c r="AG1228" s="229" t="s">
        <v>34</v>
      </c>
      <c r="AH1228" s="280" t="s">
        <v>309</v>
      </c>
      <c r="AI1228" s="229" t="s">
        <v>221</v>
      </c>
      <c r="AJ1228" s="229"/>
    </row>
    <row r="1229" spans="2:36" s="87" customFormat="1" ht="86.1" customHeight="1" x14ac:dyDescent="0.3">
      <c r="B1229" s="224"/>
      <c r="C1229" s="224"/>
      <c r="D1229" s="224"/>
      <c r="E1229" s="248"/>
      <c r="F1229" s="248"/>
      <c r="G1229" s="248"/>
      <c r="H1229" s="224"/>
      <c r="I1229" s="224"/>
      <c r="J1229" s="11" t="s">
        <v>163</v>
      </c>
      <c r="K1229" s="7" t="s">
        <v>164</v>
      </c>
      <c r="L1229" s="7" t="s">
        <v>106</v>
      </c>
      <c r="M1229" s="7">
        <v>2</v>
      </c>
      <c r="N1229" s="230"/>
      <c r="O1229" s="224"/>
      <c r="P1229" s="224"/>
      <c r="Q1229" s="224"/>
      <c r="R1229" s="251"/>
      <c r="S1229" s="251"/>
      <c r="T1229" s="254"/>
      <c r="U1229" s="254"/>
      <c r="V1229" s="257"/>
      <c r="W1229" s="257"/>
      <c r="X1229" s="257"/>
      <c r="Y1229" s="257"/>
      <c r="Z1229" s="257"/>
      <c r="AA1229" s="257"/>
      <c r="AB1229" s="257"/>
      <c r="AC1229" s="230"/>
      <c r="AD1229" s="260"/>
      <c r="AE1229" s="260"/>
      <c r="AF1229" s="224"/>
      <c r="AG1229" s="230"/>
      <c r="AH1229" s="230"/>
      <c r="AI1229" s="230"/>
      <c r="AJ1229" s="224"/>
    </row>
    <row r="1230" spans="2:36" s="87" customFormat="1" ht="59.1" customHeight="1" x14ac:dyDescent="0.3">
      <c r="B1230" s="225"/>
      <c r="C1230" s="225"/>
      <c r="D1230" s="225"/>
      <c r="E1230" s="249"/>
      <c r="F1230" s="249"/>
      <c r="G1230" s="249"/>
      <c r="H1230" s="225"/>
      <c r="I1230" s="225"/>
      <c r="J1230" s="11" t="s">
        <v>179</v>
      </c>
      <c r="K1230" s="7" t="s">
        <v>180</v>
      </c>
      <c r="L1230" s="7" t="s">
        <v>106</v>
      </c>
      <c r="M1230" s="71">
        <v>70</v>
      </c>
      <c r="N1230" s="231"/>
      <c r="O1230" s="225"/>
      <c r="P1230" s="225"/>
      <c r="Q1230" s="225"/>
      <c r="R1230" s="252"/>
      <c r="S1230" s="252"/>
      <c r="T1230" s="255"/>
      <c r="U1230" s="255"/>
      <c r="V1230" s="258"/>
      <c r="W1230" s="258"/>
      <c r="X1230" s="258"/>
      <c r="Y1230" s="258"/>
      <c r="Z1230" s="258"/>
      <c r="AA1230" s="258"/>
      <c r="AB1230" s="258"/>
      <c r="AC1230" s="231"/>
      <c r="AD1230" s="261"/>
      <c r="AE1230" s="261"/>
      <c r="AF1230" s="225"/>
      <c r="AG1230" s="231"/>
      <c r="AH1230" s="231"/>
      <c r="AI1230" s="231"/>
      <c r="AJ1230" s="225"/>
    </row>
    <row r="1231" spans="2:36" s="98" customFormat="1" ht="52.2" customHeight="1" x14ac:dyDescent="0.3">
      <c r="B1231" s="272" t="s">
        <v>1023</v>
      </c>
      <c r="C1231" s="272" t="s">
        <v>434</v>
      </c>
      <c r="D1231" s="272" t="s">
        <v>67</v>
      </c>
      <c r="E1231" s="269" t="s">
        <v>68</v>
      </c>
      <c r="F1231" s="269" t="s">
        <v>864</v>
      </c>
      <c r="G1231" s="269" t="s">
        <v>70</v>
      </c>
      <c r="H1231" s="272" t="s">
        <v>71</v>
      </c>
      <c r="I1231" s="272" t="s">
        <v>80</v>
      </c>
      <c r="J1231" s="11" t="s">
        <v>165</v>
      </c>
      <c r="K1231" s="7" t="s">
        <v>166</v>
      </c>
      <c r="L1231" s="7" t="s">
        <v>167</v>
      </c>
      <c r="M1231" s="7">
        <v>1</v>
      </c>
      <c r="N1231" s="273" t="s">
        <v>160</v>
      </c>
      <c r="O1231" s="272" t="s">
        <v>433</v>
      </c>
      <c r="P1231" s="272" t="s">
        <v>76</v>
      </c>
      <c r="Q1231" s="272" t="s">
        <v>77</v>
      </c>
      <c r="R1231" s="297" t="s">
        <v>78</v>
      </c>
      <c r="S1231" s="297" t="s">
        <v>161</v>
      </c>
      <c r="T1231" s="283">
        <f>V1231+Y1231</f>
        <v>75970</v>
      </c>
      <c r="U1231" s="283">
        <f>T1231/M1232</f>
        <v>75970</v>
      </c>
      <c r="V1231" s="281">
        <v>37985</v>
      </c>
      <c r="W1231" s="281" t="s">
        <v>80</v>
      </c>
      <c r="X1231" s="281" t="s">
        <v>80</v>
      </c>
      <c r="Y1231" s="281">
        <v>37985</v>
      </c>
      <c r="Z1231" s="281" t="s">
        <v>80</v>
      </c>
      <c r="AA1231" s="281" t="s">
        <v>80</v>
      </c>
      <c r="AB1231" s="281">
        <v>6159.73</v>
      </c>
      <c r="AC1231" s="273" t="s">
        <v>81</v>
      </c>
      <c r="AD1231" s="296">
        <f>V1231+Y1231</f>
        <v>75970</v>
      </c>
      <c r="AE1231" s="296" t="s">
        <v>80</v>
      </c>
      <c r="AF1231" s="273" t="s">
        <v>80</v>
      </c>
      <c r="AG1231" s="273" t="s">
        <v>34</v>
      </c>
      <c r="AH1231" s="273" t="s">
        <v>215</v>
      </c>
      <c r="AI1231" s="273" t="s">
        <v>216</v>
      </c>
      <c r="AJ1231" s="273"/>
    </row>
    <row r="1232" spans="2:36" s="98" customFormat="1" ht="85.2" customHeight="1" x14ac:dyDescent="0.3">
      <c r="B1232" s="272"/>
      <c r="C1232" s="272"/>
      <c r="D1232" s="272"/>
      <c r="E1232" s="269"/>
      <c r="F1232" s="269"/>
      <c r="G1232" s="269"/>
      <c r="H1232" s="272"/>
      <c r="I1232" s="272"/>
      <c r="J1232" s="11" t="s">
        <v>168</v>
      </c>
      <c r="K1232" s="7" t="s">
        <v>169</v>
      </c>
      <c r="L1232" s="7" t="s">
        <v>106</v>
      </c>
      <c r="M1232" s="7">
        <v>1</v>
      </c>
      <c r="N1232" s="273"/>
      <c r="O1232" s="272"/>
      <c r="P1232" s="272"/>
      <c r="Q1232" s="272"/>
      <c r="R1232" s="297"/>
      <c r="S1232" s="297"/>
      <c r="T1232" s="283"/>
      <c r="U1232" s="283"/>
      <c r="V1232" s="281"/>
      <c r="W1232" s="281"/>
      <c r="X1232" s="281"/>
      <c r="Y1232" s="281"/>
      <c r="Z1232" s="281"/>
      <c r="AA1232" s="281"/>
      <c r="AB1232" s="281"/>
      <c r="AC1232" s="273"/>
      <c r="AD1232" s="296"/>
      <c r="AE1232" s="296"/>
      <c r="AF1232" s="272"/>
      <c r="AG1232" s="273"/>
      <c r="AH1232" s="273"/>
      <c r="AI1232" s="273"/>
      <c r="AJ1232" s="272"/>
    </row>
    <row r="1233" spans="2:36" s="98" customFormat="1" ht="81" customHeight="1" x14ac:dyDescent="0.3">
      <c r="B1233" s="272"/>
      <c r="C1233" s="272"/>
      <c r="D1233" s="272"/>
      <c r="E1233" s="269"/>
      <c r="F1233" s="269"/>
      <c r="G1233" s="269"/>
      <c r="H1233" s="272"/>
      <c r="I1233" s="272"/>
      <c r="J1233" s="11" t="s">
        <v>264</v>
      </c>
      <c r="K1233" s="7" t="s">
        <v>170</v>
      </c>
      <c r="L1233" s="7" t="s">
        <v>171</v>
      </c>
      <c r="M1233" s="7">
        <v>1</v>
      </c>
      <c r="N1233" s="273"/>
      <c r="O1233" s="272"/>
      <c r="P1233" s="272"/>
      <c r="Q1233" s="272"/>
      <c r="R1233" s="297"/>
      <c r="S1233" s="297"/>
      <c r="T1233" s="283"/>
      <c r="U1233" s="283"/>
      <c r="V1233" s="281"/>
      <c r="W1233" s="281"/>
      <c r="X1233" s="281"/>
      <c r="Y1233" s="281"/>
      <c r="Z1233" s="281"/>
      <c r="AA1233" s="281"/>
      <c r="AB1233" s="281"/>
      <c r="AC1233" s="273"/>
      <c r="AD1233" s="296"/>
      <c r="AE1233" s="296"/>
      <c r="AF1233" s="272"/>
      <c r="AG1233" s="273"/>
      <c r="AH1233" s="273"/>
      <c r="AI1233" s="273"/>
      <c r="AJ1233" s="272"/>
    </row>
    <row r="1234" spans="2:36" s="98" customFormat="1" ht="64.2" customHeight="1" x14ac:dyDescent="0.3">
      <c r="B1234" s="272"/>
      <c r="C1234" s="272"/>
      <c r="D1234" s="272"/>
      <c r="E1234" s="269"/>
      <c r="F1234" s="269"/>
      <c r="G1234" s="269"/>
      <c r="H1234" s="272"/>
      <c r="I1234" s="272"/>
      <c r="J1234" s="11" t="s">
        <v>172</v>
      </c>
      <c r="K1234" s="7" t="s">
        <v>173</v>
      </c>
      <c r="L1234" s="7" t="s">
        <v>171</v>
      </c>
      <c r="M1234" s="71">
        <v>1</v>
      </c>
      <c r="N1234" s="273"/>
      <c r="O1234" s="272"/>
      <c r="P1234" s="272"/>
      <c r="Q1234" s="272"/>
      <c r="R1234" s="297"/>
      <c r="S1234" s="297"/>
      <c r="T1234" s="283"/>
      <c r="U1234" s="283"/>
      <c r="V1234" s="281"/>
      <c r="W1234" s="281"/>
      <c r="X1234" s="281"/>
      <c r="Y1234" s="281"/>
      <c r="Z1234" s="281"/>
      <c r="AA1234" s="281"/>
      <c r="AB1234" s="281"/>
      <c r="AC1234" s="273"/>
      <c r="AD1234" s="296"/>
      <c r="AE1234" s="296"/>
      <c r="AF1234" s="272"/>
      <c r="AG1234" s="273"/>
      <c r="AH1234" s="273"/>
      <c r="AI1234" s="273"/>
      <c r="AJ1234" s="272"/>
    </row>
    <row r="1235" spans="2:36" s="87" customFormat="1" ht="96.6" x14ac:dyDescent="0.3">
      <c r="B1235" s="633" t="s">
        <v>837</v>
      </c>
      <c r="C1235" s="223" t="s">
        <v>838</v>
      </c>
      <c r="D1235" s="247" t="s">
        <v>67</v>
      </c>
      <c r="E1235" s="247" t="s">
        <v>68</v>
      </c>
      <c r="F1235" s="247" t="s">
        <v>863</v>
      </c>
      <c r="G1235" s="269" t="s">
        <v>202</v>
      </c>
      <c r="H1235" s="272" t="s">
        <v>71</v>
      </c>
      <c r="I1235" s="272" t="s">
        <v>80</v>
      </c>
      <c r="J1235" s="11" t="s">
        <v>263</v>
      </c>
      <c r="K1235" s="7" t="s">
        <v>159</v>
      </c>
      <c r="L1235" s="7" t="s">
        <v>116</v>
      </c>
      <c r="M1235" s="7">
        <v>40</v>
      </c>
      <c r="N1235" s="423" t="s">
        <v>701</v>
      </c>
      <c r="O1235" s="302" t="s">
        <v>842</v>
      </c>
      <c r="P1235" s="272" t="s">
        <v>76</v>
      </c>
      <c r="Q1235" s="272" t="s">
        <v>77</v>
      </c>
      <c r="R1235" s="297" t="s">
        <v>78</v>
      </c>
      <c r="S1235" s="297" t="s">
        <v>161</v>
      </c>
      <c r="T1235" s="283">
        <f>V1235+Y1235</f>
        <v>63650.82</v>
      </c>
      <c r="U1235" s="253" t="s">
        <v>135</v>
      </c>
      <c r="V1235" s="259">
        <v>31825.41</v>
      </c>
      <c r="W1235" s="281" t="s">
        <v>80</v>
      </c>
      <c r="X1235" s="281" t="s">
        <v>80</v>
      </c>
      <c r="Y1235" s="259">
        <v>31825.41</v>
      </c>
      <c r="Z1235" s="256"/>
      <c r="AA1235" s="281" t="s">
        <v>80</v>
      </c>
      <c r="AB1235" s="649">
        <v>5160.88</v>
      </c>
      <c r="AC1235" s="256"/>
      <c r="AD1235" s="296">
        <f>V1235+Y1235</f>
        <v>63650.82</v>
      </c>
      <c r="AE1235" s="256"/>
      <c r="AF1235" s="272" t="s">
        <v>80</v>
      </c>
      <c r="AG1235" s="273" t="s">
        <v>34</v>
      </c>
      <c r="AH1235" s="409" t="s">
        <v>213</v>
      </c>
      <c r="AI1235" s="304" t="s">
        <v>231</v>
      </c>
      <c r="AJ1235" s="272"/>
    </row>
    <row r="1236" spans="2:36" s="87" customFormat="1" ht="59.1" customHeight="1" x14ac:dyDescent="0.3">
      <c r="B1236" s="634"/>
      <c r="C1236" s="224"/>
      <c r="D1236" s="248"/>
      <c r="E1236" s="248"/>
      <c r="F1236" s="248"/>
      <c r="G1236" s="269"/>
      <c r="H1236" s="272"/>
      <c r="I1236" s="272"/>
      <c r="J1236" s="11" t="s">
        <v>163</v>
      </c>
      <c r="K1236" s="7" t="s">
        <v>164</v>
      </c>
      <c r="L1236" s="7" t="s">
        <v>106</v>
      </c>
      <c r="M1236" s="95">
        <v>1</v>
      </c>
      <c r="N1236" s="643"/>
      <c r="O1236" s="565"/>
      <c r="P1236" s="272"/>
      <c r="Q1236" s="272"/>
      <c r="R1236" s="297"/>
      <c r="S1236" s="297"/>
      <c r="T1236" s="283"/>
      <c r="U1236" s="254"/>
      <c r="V1236" s="260"/>
      <c r="W1236" s="281"/>
      <c r="X1236" s="281"/>
      <c r="Y1236" s="260"/>
      <c r="Z1236" s="257"/>
      <c r="AA1236" s="281"/>
      <c r="AB1236" s="650"/>
      <c r="AC1236" s="257"/>
      <c r="AD1236" s="296"/>
      <c r="AE1236" s="257"/>
      <c r="AF1236" s="272"/>
      <c r="AG1236" s="273"/>
      <c r="AH1236" s="410"/>
      <c r="AI1236" s="305"/>
      <c r="AJ1236" s="272"/>
    </row>
    <row r="1237" spans="2:36" s="87" customFormat="1" ht="123" customHeight="1" x14ac:dyDescent="0.3">
      <c r="B1237" s="635"/>
      <c r="C1237" s="225"/>
      <c r="D1237" s="249"/>
      <c r="E1237" s="249"/>
      <c r="F1237" s="249"/>
      <c r="G1237" s="269"/>
      <c r="H1237" s="272"/>
      <c r="I1237" s="272"/>
      <c r="J1237" s="11" t="s">
        <v>179</v>
      </c>
      <c r="K1237" s="7" t="s">
        <v>180</v>
      </c>
      <c r="L1237" s="7" t="s">
        <v>106</v>
      </c>
      <c r="M1237" s="59">
        <v>50</v>
      </c>
      <c r="N1237" s="391"/>
      <c r="O1237" s="489"/>
      <c r="P1237" s="272"/>
      <c r="Q1237" s="272"/>
      <c r="R1237" s="297"/>
      <c r="S1237" s="297"/>
      <c r="T1237" s="283"/>
      <c r="U1237" s="255"/>
      <c r="V1237" s="261"/>
      <c r="W1237" s="281"/>
      <c r="X1237" s="281"/>
      <c r="Y1237" s="261"/>
      <c r="Z1237" s="258"/>
      <c r="AA1237" s="281"/>
      <c r="AB1237" s="651"/>
      <c r="AC1237" s="258"/>
      <c r="AD1237" s="296"/>
      <c r="AE1237" s="258"/>
      <c r="AF1237" s="272"/>
      <c r="AG1237" s="273"/>
      <c r="AH1237" s="411"/>
      <c r="AI1237" s="306"/>
      <c r="AJ1237" s="272"/>
    </row>
    <row r="1238" spans="2:36" s="87" customFormat="1" ht="59.1" customHeight="1" x14ac:dyDescent="0.3">
      <c r="B1238" s="639" t="s">
        <v>1159</v>
      </c>
      <c r="C1238" s="300" t="s">
        <v>839</v>
      </c>
      <c r="D1238" s="317" t="s">
        <v>67</v>
      </c>
      <c r="E1238" s="317" t="s">
        <v>68</v>
      </c>
      <c r="F1238" s="317" t="s">
        <v>864</v>
      </c>
      <c r="G1238" s="317" t="s">
        <v>70</v>
      </c>
      <c r="H1238" s="284" t="s">
        <v>71</v>
      </c>
      <c r="I1238" s="284" t="s">
        <v>135</v>
      </c>
      <c r="J1238" s="20" t="s">
        <v>165</v>
      </c>
      <c r="K1238" s="27" t="s">
        <v>166</v>
      </c>
      <c r="L1238" s="27" t="s">
        <v>167</v>
      </c>
      <c r="M1238" s="69">
        <v>4</v>
      </c>
      <c r="N1238" s="641" t="s">
        <v>701</v>
      </c>
      <c r="O1238" s="412" t="s">
        <v>843</v>
      </c>
      <c r="P1238" s="284" t="s">
        <v>76</v>
      </c>
      <c r="Q1238" s="284" t="s">
        <v>77</v>
      </c>
      <c r="R1238" s="284" t="s">
        <v>78</v>
      </c>
      <c r="S1238" s="284" t="s">
        <v>161</v>
      </c>
      <c r="T1238" s="330">
        <f>+V1238+Y1238</f>
        <v>120700</v>
      </c>
      <c r="U1238" s="284" t="s">
        <v>135</v>
      </c>
      <c r="V1238" s="319">
        <v>60350</v>
      </c>
      <c r="W1238" s="338"/>
      <c r="X1238" s="338"/>
      <c r="Y1238" s="319">
        <v>60350</v>
      </c>
      <c r="Z1238" s="338"/>
      <c r="AA1238" s="338"/>
      <c r="AB1238" s="406">
        <v>9786.49</v>
      </c>
      <c r="AC1238" s="338" t="s">
        <v>81</v>
      </c>
      <c r="AD1238" s="330">
        <f>+V1238+Y1238</f>
        <v>120700</v>
      </c>
      <c r="AE1238" s="338"/>
      <c r="AF1238" s="284"/>
      <c r="AG1238" s="338" t="s">
        <v>34</v>
      </c>
      <c r="AH1238" s="655" t="s">
        <v>213</v>
      </c>
      <c r="AI1238" s="408" t="s">
        <v>231</v>
      </c>
      <c r="AJ1238" s="284"/>
    </row>
    <row r="1239" spans="2:36" s="87" customFormat="1" ht="59.1" customHeight="1" x14ac:dyDescent="0.3">
      <c r="B1239" s="640"/>
      <c r="C1239" s="300"/>
      <c r="D1239" s="412"/>
      <c r="E1239" s="412"/>
      <c r="F1239" s="317"/>
      <c r="G1239" s="317"/>
      <c r="H1239" s="285"/>
      <c r="I1239" s="285"/>
      <c r="J1239" s="20" t="s">
        <v>168</v>
      </c>
      <c r="K1239" s="27" t="s">
        <v>169</v>
      </c>
      <c r="L1239" s="27" t="s">
        <v>106</v>
      </c>
      <c r="M1239" s="69">
        <v>1</v>
      </c>
      <c r="N1239" s="642"/>
      <c r="O1239" s="412"/>
      <c r="P1239" s="285"/>
      <c r="Q1239" s="285"/>
      <c r="R1239" s="285"/>
      <c r="S1239" s="285"/>
      <c r="T1239" s="331"/>
      <c r="U1239" s="285"/>
      <c r="V1239" s="414"/>
      <c r="W1239" s="339"/>
      <c r="X1239" s="339"/>
      <c r="Y1239" s="414"/>
      <c r="Z1239" s="339"/>
      <c r="AA1239" s="339"/>
      <c r="AB1239" s="407"/>
      <c r="AC1239" s="339"/>
      <c r="AD1239" s="331"/>
      <c r="AE1239" s="339"/>
      <c r="AF1239" s="285"/>
      <c r="AG1239" s="339"/>
      <c r="AH1239" s="655"/>
      <c r="AI1239" s="408"/>
      <c r="AJ1239" s="285"/>
    </row>
    <row r="1240" spans="2:36" s="87" customFormat="1" ht="59.1" customHeight="1" x14ac:dyDescent="0.3">
      <c r="B1240" s="640"/>
      <c r="C1240" s="300"/>
      <c r="D1240" s="412"/>
      <c r="E1240" s="412"/>
      <c r="F1240" s="317"/>
      <c r="G1240" s="317"/>
      <c r="H1240" s="285"/>
      <c r="I1240" s="285"/>
      <c r="J1240" s="20" t="s">
        <v>264</v>
      </c>
      <c r="K1240" s="27" t="s">
        <v>170</v>
      </c>
      <c r="L1240" s="27" t="s">
        <v>171</v>
      </c>
      <c r="M1240" s="69">
        <v>1</v>
      </c>
      <c r="N1240" s="642"/>
      <c r="O1240" s="412"/>
      <c r="P1240" s="285"/>
      <c r="Q1240" s="285"/>
      <c r="R1240" s="285"/>
      <c r="S1240" s="285"/>
      <c r="T1240" s="331"/>
      <c r="U1240" s="285"/>
      <c r="V1240" s="414"/>
      <c r="W1240" s="339"/>
      <c r="X1240" s="339"/>
      <c r="Y1240" s="414"/>
      <c r="Z1240" s="339"/>
      <c r="AA1240" s="339"/>
      <c r="AB1240" s="407"/>
      <c r="AC1240" s="339"/>
      <c r="AD1240" s="331"/>
      <c r="AE1240" s="339"/>
      <c r="AF1240" s="285"/>
      <c r="AG1240" s="339"/>
      <c r="AH1240" s="655"/>
      <c r="AI1240" s="408"/>
      <c r="AJ1240" s="285"/>
    </row>
    <row r="1241" spans="2:36" s="87" customFormat="1" ht="59.1" customHeight="1" x14ac:dyDescent="0.3">
      <c r="B1241" s="640"/>
      <c r="C1241" s="300"/>
      <c r="D1241" s="412"/>
      <c r="E1241" s="412"/>
      <c r="F1241" s="317"/>
      <c r="G1241" s="317"/>
      <c r="H1241" s="286"/>
      <c r="I1241" s="286"/>
      <c r="J1241" s="20" t="s">
        <v>172</v>
      </c>
      <c r="K1241" s="27" t="s">
        <v>173</v>
      </c>
      <c r="L1241" s="27" t="s">
        <v>171</v>
      </c>
      <c r="M1241" s="69">
        <v>1</v>
      </c>
      <c r="N1241" s="642"/>
      <c r="O1241" s="412"/>
      <c r="P1241" s="286"/>
      <c r="Q1241" s="286"/>
      <c r="R1241" s="286"/>
      <c r="S1241" s="286"/>
      <c r="T1241" s="332"/>
      <c r="U1241" s="286"/>
      <c r="V1241" s="414"/>
      <c r="W1241" s="340"/>
      <c r="X1241" s="340"/>
      <c r="Y1241" s="414"/>
      <c r="Z1241" s="340"/>
      <c r="AA1241" s="340"/>
      <c r="AB1241" s="407"/>
      <c r="AC1241" s="340"/>
      <c r="AD1241" s="332"/>
      <c r="AE1241" s="340"/>
      <c r="AF1241" s="286"/>
      <c r="AG1241" s="340"/>
      <c r="AH1241" s="655"/>
      <c r="AI1241" s="408"/>
      <c r="AJ1241" s="286"/>
    </row>
    <row r="1242" spans="2:36" s="87" customFormat="1" ht="96.6" x14ac:dyDescent="0.3">
      <c r="B1242" s="636" t="s">
        <v>1003</v>
      </c>
      <c r="C1242" s="223" t="s">
        <v>840</v>
      </c>
      <c r="D1242" s="223" t="s">
        <v>67</v>
      </c>
      <c r="E1242" s="247" t="s">
        <v>68</v>
      </c>
      <c r="F1242" s="247" t="s">
        <v>863</v>
      </c>
      <c r="G1242" s="269" t="s">
        <v>202</v>
      </c>
      <c r="H1242" s="223" t="s">
        <v>71</v>
      </c>
      <c r="I1242" s="223" t="s">
        <v>135</v>
      </c>
      <c r="J1242" s="11" t="s">
        <v>263</v>
      </c>
      <c r="K1242" s="7" t="s">
        <v>159</v>
      </c>
      <c r="L1242" s="7" t="s">
        <v>116</v>
      </c>
      <c r="M1242" s="7">
        <v>40</v>
      </c>
      <c r="N1242" s="321" t="s">
        <v>701</v>
      </c>
      <c r="O1242" s="226" t="s">
        <v>842</v>
      </c>
      <c r="P1242" s="272" t="s">
        <v>76</v>
      </c>
      <c r="Q1242" s="272" t="s">
        <v>77</v>
      </c>
      <c r="R1242" s="297" t="s">
        <v>78</v>
      </c>
      <c r="S1242" s="297" t="s">
        <v>161</v>
      </c>
      <c r="T1242" s="283">
        <f>V1242+Y1242</f>
        <v>180556.38</v>
      </c>
      <c r="U1242" s="253" t="s">
        <v>135</v>
      </c>
      <c r="V1242" s="307">
        <v>90278.19</v>
      </c>
      <c r="W1242" s="281" t="s">
        <v>80</v>
      </c>
      <c r="X1242" s="281" t="s">
        <v>80</v>
      </c>
      <c r="Y1242" s="307">
        <v>90278.19</v>
      </c>
      <c r="Z1242" s="281" t="s">
        <v>135</v>
      </c>
      <c r="AA1242" s="281" t="s">
        <v>80</v>
      </c>
      <c r="AB1242" s="307">
        <v>14639.71</v>
      </c>
      <c r="AC1242" s="273" t="s">
        <v>204</v>
      </c>
      <c r="AD1242" s="296">
        <f>V1242+Y1242</f>
        <v>180556.38</v>
      </c>
      <c r="AE1242" s="296" t="s">
        <v>80</v>
      </c>
      <c r="AF1242" s="272" t="s">
        <v>80</v>
      </c>
      <c r="AG1242" s="273" t="s">
        <v>34</v>
      </c>
      <c r="AH1242" s="409" t="s">
        <v>213</v>
      </c>
      <c r="AI1242" s="304" t="s">
        <v>231</v>
      </c>
      <c r="AJ1242" s="223"/>
    </row>
    <row r="1243" spans="2:36" s="87" customFormat="1" ht="59.1" customHeight="1" x14ac:dyDescent="0.3">
      <c r="B1243" s="637"/>
      <c r="C1243" s="224"/>
      <c r="D1243" s="224"/>
      <c r="E1243" s="248"/>
      <c r="F1243" s="248"/>
      <c r="G1243" s="269"/>
      <c r="H1243" s="224"/>
      <c r="I1243" s="224"/>
      <c r="J1243" s="11" t="s">
        <v>163</v>
      </c>
      <c r="K1243" s="7" t="s">
        <v>164</v>
      </c>
      <c r="L1243" s="7" t="s">
        <v>106</v>
      </c>
      <c r="M1243" s="95">
        <v>8</v>
      </c>
      <c r="N1243" s="322"/>
      <c r="O1243" s="227"/>
      <c r="P1243" s="272"/>
      <c r="Q1243" s="272"/>
      <c r="R1243" s="297"/>
      <c r="S1243" s="297"/>
      <c r="T1243" s="283"/>
      <c r="U1243" s="254"/>
      <c r="V1243" s="308"/>
      <c r="W1243" s="281"/>
      <c r="X1243" s="281"/>
      <c r="Y1243" s="308"/>
      <c r="Z1243" s="281"/>
      <c r="AA1243" s="281"/>
      <c r="AB1243" s="308"/>
      <c r="AC1243" s="273"/>
      <c r="AD1243" s="296"/>
      <c r="AE1243" s="296"/>
      <c r="AF1243" s="272"/>
      <c r="AG1243" s="273"/>
      <c r="AH1243" s="410"/>
      <c r="AI1243" s="305"/>
      <c r="AJ1243" s="224"/>
    </row>
    <row r="1244" spans="2:36" s="87" customFormat="1" ht="144" customHeight="1" x14ac:dyDescent="0.3">
      <c r="B1244" s="638"/>
      <c r="C1244" s="225"/>
      <c r="D1244" s="225"/>
      <c r="E1244" s="249"/>
      <c r="F1244" s="249"/>
      <c r="G1244" s="269"/>
      <c r="H1244" s="225"/>
      <c r="I1244" s="225"/>
      <c r="J1244" s="11" t="s">
        <v>179</v>
      </c>
      <c r="K1244" s="7" t="s">
        <v>180</v>
      </c>
      <c r="L1244" s="7" t="s">
        <v>106</v>
      </c>
      <c r="M1244" s="95">
        <v>430</v>
      </c>
      <c r="N1244" s="323"/>
      <c r="O1244" s="228"/>
      <c r="P1244" s="272"/>
      <c r="Q1244" s="272"/>
      <c r="R1244" s="297"/>
      <c r="S1244" s="297"/>
      <c r="T1244" s="283"/>
      <c r="U1244" s="255"/>
      <c r="V1244" s="309"/>
      <c r="W1244" s="281"/>
      <c r="X1244" s="281"/>
      <c r="Y1244" s="309"/>
      <c r="Z1244" s="281"/>
      <c r="AA1244" s="281"/>
      <c r="AB1244" s="309"/>
      <c r="AC1244" s="273"/>
      <c r="AD1244" s="296"/>
      <c r="AE1244" s="296"/>
      <c r="AF1244" s="272"/>
      <c r="AG1244" s="273"/>
      <c r="AH1244" s="411"/>
      <c r="AI1244" s="306"/>
      <c r="AJ1244" s="225"/>
    </row>
    <row r="1245" spans="2:36" s="87" customFormat="1" ht="96.6" x14ac:dyDescent="0.3">
      <c r="B1245" s="636" t="s">
        <v>836</v>
      </c>
      <c r="C1245" s="223" t="s">
        <v>841</v>
      </c>
      <c r="D1245" s="223" t="s">
        <v>67</v>
      </c>
      <c r="E1245" s="247" t="s">
        <v>68</v>
      </c>
      <c r="F1245" s="247" t="s">
        <v>874</v>
      </c>
      <c r="G1245" s="269" t="s">
        <v>202</v>
      </c>
      <c r="H1245" s="223" t="s">
        <v>71</v>
      </c>
      <c r="I1245" s="223" t="s">
        <v>135</v>
      </c>
      <c r="J1245" s="11" t="s">
        <v>263</v>
      </c>
      <c r="K1245" s="7" t="s">
        <v>159</v>
      </c>
      <c r="L1245" s="7" t="s">
        <v>116</v>
      </c>
      <c r="M1245" s="7">
        <v>40</v>
      </c>
      <c r="N1245" s="321" t="s">
        <v>701</v>
      </c>
      <c r="O1245" s="226" t="s">
        <v>842</v>
      </c>
      <c r="P1245" s="272" t="s">
        <v>76</v>
      </c>
      <c r="Q1245" s="272" t="s">
        <v>77</v>
      </c>
      <c r="R1245" s="297" t="s">
        <v>78</v>
      </c>
      <c r="S1245" s="297" t="s">
        <v>161</v>
      </c>
      <c r="T1245" s="283">
        <f>V1245+Y1245</f>
        <v>185607.02</v>
      </c>
      <c r="U1245" s="253" t="s">
        <v>135</v>
      </c>
      <c r="V1245" s="307">
        <v>92803.51</v>
      </c>
      <c r="W1245" s="281" t="s">
        <v>80</v>
      </c>
      <c r="X1245" s="281" t="s">
        <v>80</v>
      </c>
      <c r="Y1245" s="307">
        <v>92803.51</v>
      </c>
      <c r="Z1245" s="281" t="s">
        <v>135</v>
      </c>
      <c r="AA1245" s="281" t="s">
        <v>80</v>
      </c>
      <c r="AB1245" s="307">
        <v>15049.22</v>
      </c>
      <c r="AC1245" s="273" t="s">
        <v>204</v>
      </c>
      <c r="AD1245" s="296">
        <f>V1245+Y1245</f>
        <v>185607.02</v>
      </c>
      <c r="AE1245" s="296" t="s">
        <v>80</v>
      </c>
      <c r="AF1245" s="272" t="s">
        <v>80</v>
      </c>
      <c r="AG1245" s="273" t="s">
        <v>34</v>
      </c>
      <c r="AH1245" s="409" t="s">
        <v>213</v>
      </c>
      <c r="AI1245" s="304" t="s">
        <v>231</v>
      </c>
      <c r="AJ1245" s="253"/>
    </row>
    <row r="1246" spans="2:36" s="87" customFormat="1" ht="59.1" customHeight="1" x14ac:dyDescent="0.3">
      <c r="B1246" s="637"/>
      <c r="C1246" s="224"/>
      <c r="D1246" s="224"/>
      <c r="E1246" s="248"/>
      <c r="F1246" s="248"/>
      <c r="G1246" s="269"/>
      <c r="H1246" s="224"/>
      <c r="I1246" s="224"/>
      <c r="J1246" s="11" t="s">
        <v>163</v>
      </c>
      <c r="K1246" s="7" t="s">
        <v>164</v>
      </c>
      <c r="L1246" s="7" t="s">
        <v>106</v>
      </c>
      <c r="M1246" s="95">
        <v>5</v>
      </c>
      <c r="N1246" s="322"/>
      <c r="O1246" s="227"/>
      <c r="P1246" s="272"/>
      <c r="Q1246" s="272"/>
      <c r="R1246" s="297"/>
      <c r="S1246" s="297"/>
      <c r="T1246" s="283"/>
      <c r="U1246" s="254"/>
      <c r="V1246" s="308"/>
      <c r="W1246" s="281"/>
      <c r="X1246" s="281"/>
      <c r="Y1246" s="308"/>
      <c r="Z1246" s="281"/>
      <c r="AA1246" s="281"/>
      <c r="AB1246" s="308"/>
      <c r="AC1246" s="273"/>
      <c r="AD1246" s="296"/>
      <c r="AE1246" s="296"/>
      <c r="AF1246" s="272"/>
      <c r="AG1246" s="273"/>
      <c r="AH1246" s="410"/>
      <c r="AI1246" s="305"/>
      <c r="AJ1246" s="254"/>
    </row>
    <row r="1247" spans="2:36" s="87" customFormat="1" ht="140.69999999999999" customHeight="1" x14ac:dyDescent="0.3">
      <c r="B1247" s="638"/>
      <c r="C1247" s="225"/>
      <c r="D1247" s="225"/>
      <c r="E1247" s="249"/>
      <c r="F1247" s="249"/>
      <c r="G1247" s="269"/>
      <c r="H1247" s="225"/>
      <c r="I1247" s="225"/>
      <c r="J1247" s="11" t="s">
        <v>179</v>
      </c>
      <c r="K1247" s="7" t="s">
        <v>180</v>
      </c>
      <c r="L1247" s="7" t="s">
        <v>106</v>
      </c>
      <c r="M1247" s="95">
        <v>122</v>
      </c>
      <c r="N1247" s="323"/>
      <c r="O1247" s="228"/>
      <c r="P1247" s="272"/>
      <c r="Q1247" s="272"/>
      <c r="R1247" s="297"/>
      <c r="S1247" s="297"/>
      <c r="T1247" s="283"/>
      <c r="U1247" s="255"/>
      <c r="V1247" s="309"/>
      <c r="W1247" s="281"/>
      <c r="X1247" s="281"/>
      <c r="Y1247" s="309"/>
      <c r="Z1247" s="281"/>
      <c r="AA1247" s="281"/>
      <c r="AB1247" s="309"/>
      <c r="AC1247" s="273"/>
      <c r="AD1247" s="296"/>
      <c r="AE1247" s="296"/>
      <c r="AF1247" s="272"/>
      <c r="AG1247" s="273"/>
      <c r="AH1247" s="411"/>
      <c r="AI1247" s="306"/>
      <c r="AJ1247" s="255"/>
    </row>
    <row r="1248" spans="2:36" s="87" customFormat="1" ht="96.6" x14ac:dyDescent="0.3">
      <c r="B1248" s="633" t="s">
        <v>835</v>
      </c>
      <c r="C1248" s="223" t="s">
        <v>838</v>
      </c>
      <c r="D1248" s="223" t="s">
        <v>67</v>
      </c>
      <c r="E1248" s="247" t="s">
        <v>68</v>
      </c>
      <c r="F1248" s="247" t="s">
        <v>874</v>
      </c>
      <c r="G1248" s="269" t="s">
        <v>202</v>
      </c>
      <c r="H1248" s="223" t="s">
        <v>71</v>
      </c>
      <c r="I1248" s="223" t="s">
        <v>135</v>
      </c>
      <c r="J1248" s="11" t="s">
        <v>263</v>
      </c>
      <c r="K1248" s="7" t="s">
        <v>159</v>
      </c>
      <c r="L1248" s="7" t="s">
        <v>116</v>
      </c>
      <c r="M1248" s="7">
        <v>40</v>
      </c>
      <c r="N1248" s="321" t="s">
        <v>701</v>
      </c>
      <c r="O1248" s="226" t="s">
        <v>842</v>
      </c>
      <c r="P1248" s="272" t="s">
        <v>76</v>
      </c>
      <c r="Q1248" s="272" t="s">
        <v>77</v>
      </c>
      <c r="R1248" s="297" t="s">
        <v>78</v>
      </c>
      <c r="S1248" s="297" t="s">
        <v>161</v>
      </c>
      <c r="T1248" s="283">
        <f>V1248+Y1248</f>
        <v>64178.34</v>
      </c>
      <c r="U1248" s="253" t="s">
        <v>135</v>
      </c>
      <c r="V1248" s="259">
        <v>32089.17</v>
      </c>
      <c r="W1248" s="281" t="s">
        <v>80</v>
      </c>
      <c r="X1248" s="281" t="s">
        <v>80</v>
      </c>
      <c r="Y1248" s="259">
        <v>32089.17</v>
      </c>
      <c r="Z1248" s="281" t="s">
        <v>135</v>
      </c>
      <c r="AA1248" s="281" t="s">
        <v>80</v>
      </c>
      <c r="AB1248" s="649">
        <v>5203.6499999999996</v>
      </c>
      <c r="AC1248" s="273" t="s">
        <v>204</v>
      </c>
      <c r="AD1248" s="296">
        <f>V1248+Y1248</f>
        <v>64178.34</v>
      </c>
      <c r="AE1248" s="296" t="s">
        <v>80</v>
      </c>
      <c r="AF1248" s="272" t="s">
        <v>80</v>
      </c>
      <c r="AG1248" s="273" t="s">
        <v>34</v>
      </c>
      <c r="AH1248" s="409" t="s">
        <v>221</v>
      </c>
      <c r="AI1248" s="304" t="s">
        <v>222</v>
      </c>
      <c r="AJ1248" s="253"/>
    </row>
    <row r="1249" spans="2:36" s="87" customFormat="1" ht="59.1" customHeight="1" x14ac:dyDescent="0.3">
      <c r="B1249" s="634"/>
      <c r="C1249" s="224"/>
      <c r="D1249" s="224"/>
      <c r="E1249" s="248"/>
      <c r="F1249" s="248"/>
      <c r="G1249" s="269"/>
      <c r="H1249" s="224"/>
      <c r="I1249" s="224"/>
      <c r="J1249" s="11" t="s">
        <v>163</v>
      </c>
      <c r="K1249" s="7" t="s">
        <v>164</v>
      </c>
      <c r="L1249" s="7" t="s">
        <v>106</v>
      </c>
      <c r="M1249" s="59">
        <v>1</v>
      </c>
      <c r="N1249" s="322"/>
      <c r="O1249" s="227"/>
      <c r="P1249" s="272"/>
      <c r="Q1249" s="272"/>
      <c r="R1249" s="297"/>
      <c r="S1249" s="297"/>
      <c r="T1249" s="283"/>
      <c r="U1249" s="254"/>
      <c r="V1249" s="260"/>
      <c r="W1249" s="281"/>
      <c r="X1249" s="281"/>
      <c r="Y1249" s="260"/>
      <c r="Z1249" s="281"/>
      <c r="AA1249" s="281"/>
      <c r="AB1249" s="650"/>
      <c r="AC1249" s="273"/>
      <c r="AD1249" s="296"/>
      <c r="AE1249" s="296"/>
      <c r="AF1249" s="272"/>
      <c r="AG1249" s="273"/>
      <c r="AH1249" s="410"/>
      <c r="AI1249" s="305"/>
      <c r="AJ1249" s="254"/>
    </row>
    <row r="1250" spans="2:36" s="87" customFormat="1" ht="134.1" customHeight="1" x14ac:dyDescent="0.3">
      <c r="B1250" s="635"/>
      <c r="C1250" s="225"/>
      <c r="D1250" s="225"/>
      <c r="E1250" s="249"/>
      <c r="F1250" s="249"/>
      <c r="G1250" s="269"/>
      <c r="H1250" s="225"/>
      <c r="I1250" s="225"/>
      <c r="J1250" s="11" t="s">
        <v>179</v>
      </c>
      <c r="K1250" s="7" t="s">
        <v>180</v>
      </c>
      <c r="L1250" s="7" t="s">
        <v>106</v>
      </c>
      <c r="M1250" s="59">
        <v>50</v>
      </c>
      <c r="N1250" s="323"/>
      <c r="O1250" s="228"/>
      <c r="P1250" s="272"/>
      <c r="Q1250" s="272"/>
      <c r="R1250" s="297"/>
      <c r="S1250" s="297"/>
      <c r="T1250" s="283"/>
      <c r="U1250" s="255"/>
      <c r="V1250" s="261"/>
      <c r="W1250" s="281"/>
      <c r="X1250" s="281"/>
      <c r="Y1250" s="261"/>
      <c r="Z1250" s="281"/>
      <c r="AA1250" s="281"/>
      <c r="AB1250" s="651"/>
      <c r="AC1250" s="273"/>
      <c r="AD1250" s="296"/>
      <c r="AE1250" s="296"/>
      <c r="AF1250" s="272"/>
      <c r="AG1250" s="273"/>
      <c r="AH1250" s="411"/>
      <c r="AI1250" s="306"/>
      <c r="AJ1250" s="255"/>
    </row>
    <row r="1251" spans="2:36" s="87" customFormat="1" ht="96.6" x14ac:dyDescent="0.3">
      <c r="B1251" s="633" t="s">
        <v>834</v>
      </c>
      <c r="C1251" s="223" t="s">
        <v>840</v>
      </c>
      <c r="D1251" s="223" t="s">
        <v>67</v>
      </c>
      <c r="E1251" s="247" t="s">
        <v>68</v>
      </c>
      <c r="F1251" s="247" t="s">
        <v>874</v>
      </c>
      <c r="G1251" s="269" t="s">
        <v>202</v>
      </c>
      <c r="H1251" s="223" t="s">
        <v>71</v>
      </c>
      <c r="I1251" s="223" t="s">
        <v>135</v>
      </c>
      <c r="J1251" s="11" t="s">
        <v>263</v>
      </c>
      <c r="K1251" s="7" t="s">
        <v>159</v>
      </c>
      <c r="L1251" s="7" t="s">
        <v>116</v>
      </c>
      <c r="M1251" s="7">
        <v>40</v>
      </c>
      <c r="N1251" s="321" t="s">
        <v>701</v>
      </c>
      <c r="O1251" s="226" t="s">
        <v>842</v>
      </c>
      <c r="P1251" s="272" t="s">
        <v>76</v>
      </c>
      <c r="Q1251" s="272" t="s">
        <v>77</v>
      </c>
      <c r="R1251" s="297" t="s">
        <v>78</v>
      </c>
      <c r="S1251" s="297" t="s">
        <v>161</v>
      </c>
      <c r="T1251" s="283">
        <f>V1251+Y1251</f>
        <v>219800.44</v>
      </c>
      <c r="U1251" s="253" t="s">
        <v>135</v>
      </c>
      <c r="V1251" s="256">
        <v>109900.22</v>
      </c>
      <c r="W1251" s="281" t="s">
        <v>80</v>
      </c>
      <c r="X1251" s="281" t="s">
        <v>80</v>
      </c>
      <c r="Y1251" s="256">
        <v>109900.22</v>
      </c>
      <c r="Z1251" s="281" t="s">
        <v>135</v>
      </c>
      <c r="AA1251" s="281" t="s">
        <v>80</v>
      </c>
      <c r="AB1251" s="256">
        <v>17821.66</v>
      </c>
      <c r="AC1251" s="273" t="s">
        <v>204</v>
      </c>
      <c r="AD1251" s="296">
        <f>V1251+Y1251</f>
        <v>219800.44</v>
      </c>
      <c r="AE1251" s="296" t="s">
        <v>80</v>
      </c>
      <c r="AF1251" s="272" t="s">
        <v>80</v>
      </c>
      <c r="AG1251" s="273" t="s">
        <v>34</v>
      </c>
      <c r="AH1251" s="409" t="s">
        <v>221</v>
      </c>
      <c r="AI1251" s="304" t="s">
        <v>222</v>
      </c>
      <c r="AJ1251" s="253"/>
    </row>
    <row r="1252" spans="2:36" s="87" customFormat="1" ht="59.1" customHeight="1" x14ac:dyDescent="0.3">
      <c r="B1252" s="634"/>
      <c r="C1252" s="224"/>
      <c r="D1252" s="224"/>
      <c r="E1252" s="248"/>
      <c r="F1252" s="248"/>
      <c r="G1252" s="269"/>
      <c r="H1252" s="224"/>
      <c r="I1252" s="224"/>
      <c r="J1252" s="11" t="s">
        <v>163</v>
      </c>
      <c r="K1252" s="7" t="s">
        <v>164</v>
      </c>
      <c r="L1252" s="7" t="s">
        <v>106</v>
      </c>
      <c r="M1252" s="71">
        <v>9</v>
      </c>
      <c r="N1252" s="322"/>
      <c r="O1252" s="227"/>
      <c r="P1252" s="272"/>
      <c r="Q1252" s="272"/>
      <c r="R1252" s="297"/>
      <c r="S1252" s="297"/>
      <c r="T1252" s="283"/>
      <c r="U1252" s="254"/>
      <c r="V1252" s="257"/>
      <c r="W1252" s="281"/>
      <c r="X1252" s="281"/>
      <c r="Y1252" s="257"/>
      <c r="Z1252" s="281"/>
      <c r="AA1252" s="281"/>
      <c r="AB1252" s="257"/>
      <c r="AC1252" s="273"/>
      <c r="AD1252" s="296"/>
      <c r="AE1252" s="296"/>
      <c r="AF1252" s="272"/>
      <c r="AG1252" s="273"/>
      <c r="AH1252" s="410"/>
      <c r="AI1252" s="305"/>
      <c r="AJ1252" s="254"/>
    </row>
    <row r="1253" spans="2:36" s="87" customFormat="1" ht="143.1" customHeight="1" x14ac:dyDescent="0.3">
      <c r="B1253" s="634"/>
      <c r="C1253" s="224"/>
      <c r="D1253" s="224"/>
      <c r="E1253" s="248"/>
      <c r="F1253" s="248"/>
      <c r="G1253" s="269"/>
      <c r="H1253" s="225"/>
      <c r="I1253" s="225"/>
      <c r="J1253" s="11" t="s">
        <v>179</v>
      </c>
      <c r="K1253" s="7" t="s">
        <v>180</v>
      </c>
      <c r="L1253" s="7" t="s">
        <v>106</v>
      </c>
      <c r="M1253" s="71">
        <v>102</v>
      </c>
      <c r="N1253" s="323"/>
      <c r="O1253" s="228"/>
      <c r="P1253" s="272"/>
      <c r="Q1253" s="272"/>
      <c r="R1253" s="297"/>
      <c r="S1253" s="297"/>
      <c r="T1253" s="283"/>
      <c r="U1253" s="255"/>
      <c r="V1253" s="258"/>
      <c r="W1253" s="281"/>
      <c r="X1253" s="281"/>
      <c r="Y1253" s="258"/>
      <c r="Z1253" s="281"/>
      <c r="AA1253" s="281"/>
      <c r="AB1253" s="258"/>
      <c r="AC1253" s="273"/>
      <c r="AD1253" s="296"/>
      <c r="AE1253" s="296"/>
      <c r="AF1253" s="272"/>
      <c r="AG1253" s="273"/>
      <c r="AH1253" s="411"/>
      <c r="AI1253" s="306"/>
      <c r="AJ1253" s="255"/>
    </row>
    <row r="1254" spans="2:36" s="87" customFormat="1" ht="107.1" customHeight="1" x14ac:dyDescent="0.3">
      <c r="B1254" s="636" t="s">
        <v>833</v>
      </c>
      <c r="C1254" s="223" t="s">
        <v>841</v>
      </c>
      <c r="D1254" s="223" t="s">
        <v>67</v>
      </c>
      <c r="E1254" s="247" t="s">
        <v>68</v>
      </c>
      <c r="F1254" s="247" t="s">
        <v>863</v>
      </c>
      <c r="G1254" s="269" t="s">
        <v>202</v>
      </c>
      <c r="H1254" s="223" t="s">
        <v>71</v>
      </c>
      <c r="I1254" s="272" t="s">
        <v>80</v>
      </c>
      <c r="J1254" s="11" t="s">
        <v>263</v>
      </c>
      <c r="K1254" s="7" t="s">
        <v>159</v>
      </c>
      <c r="L1254" s="7" t="s">
        <v>116</v>
      </c>
      <c r="M1254" s="7">
        <v>40</v>
      </c>
      <c r="N1254" s="321" t="s">
        <v>701</v>
      </c>
      <c r="O1254" s="226" t="s">
        <v>842</v>
      </c>
      <c r="P1254" s="272" t="s">
        <v>76</v>
      </c>
      <c r="Q1254" s="272" t="s">
        <v>77</v>
      </c>
      <c r="R1254" s="297" t="s">
        <v>78</v>
      </c>
      <c r="S1254" s="297" t="s">
        <v>161</v>
      </c>
      <c r="T1254" s="283">
        <f>V1254+Y1254</f>
        <v>171892.38</v>
      </c>
      <c r="U1254" s="253" t="s">
        <v>135</v>
      </c>
      <c r="V1254" s="256">
        <v>85946.19</v>
      </c>
      <c r="W1254" s="281" t="s">
        <v>80</v>
      </c>
      <c r="X1254" s="281" t="s">
        <v>80</v>
      </c>
      <c r="Y1254" s="256">
        <v>85946.19</v>
      </c>
      <c r="Z1254" s="281" t="s">
        <v>135</v>
      </c>
      <c r="AA1254" s="281" t="s">
        <v>80</v>
      </c>
      <c r="AB1254" s="256">
        <v>13937.22</v>
      </c>
      <c r="AC1254" s="273" t="s">
        <v>204</v>
      </c>
      <c r="AD1254" s="296">
        <f>V1254+Y1254</f>
        <v>171892.38</v>
      </c>
      <c r="AE1254" s="296" t="s">
        <v>80</v>
      </c>
      <c r="AF1254" s="272" t="s">
        <v>80</v>
      </c>
      <c r="AG1254" s="273" t="s">
        <v>34</v>
      </c>
      <c r="AH1254" s="409" t="s">
        <v>221</v>
      </c>
      <c r="AI1254" s="304" t="s">
        <v>222</v>
      </c>
      <c r="AJ1254" s="229"/>
    </row>
    <row r="1255" spans="2:36" s="87" customFormat="1" ht="59.1" customHeight="1" x14ac:dyDescent="0.3">
      <c r="B1255" s="637"/>
      <c r="C1255" s="224"/>
      <c r="D1255" s="224"/>
      <c r="E1255" s="248"/>
      <c r="F1255" s="248"/>
      <c r="G1255" s="269"/>
      <c r="H1255" s="224"/>
      <c r="I1255" s="272"/>
      <c r="J1255" s="11" t="s">
        <v>163</v>
      </c>
      <c r="K1255" s="7" t="s">
        <v>164</v>
      </c>
      <c r="L1255" s="7" t="s">
        <v>106</v>
      </c>
      <c r="M1255" s="71">
        <v>4</v>
      </c>
      <c r="N1255" s="322"/>
      <c r="O1255" s="227"/>
      <c r="P1255" s="272"/>
      <c r="Q1255" s="272"/>
      <c r="R1255" s="297"/>
      <c r="S1255" s="297"/>
      <c r="T1255" s="283"/>
      <c r="U1255" s="254"/>
      <c r="V1255" s="257"/>
      <c r="W1255" s="281"/>
      <c r="X1255" s="281"/>
      <c r="Y1255" s="257"/>
      <c r="Z1255" s="281"/>
      <c r="AA1255" s="281"/>
      <c r="AB1255" s="257"/>
      <c r="AC1255" s="273"/>
      <c r="AD1255" s="296"/>
      <c r="AE1255" s="296"/>
      <c r="AF1255" s="272"/>
      <c r="AG1255" s="273"/>
      <c r="AH1255" s="410"/>
      <c r="AI1255" s="305"/>
      <c r="AJ1255" s="230"/>
    </row>
    <row r="1256" spans="2:36" s="87" customFormat="1" ht="145.5" customHeight="1" x14ac:dyDescent="0.3">
      <c r="B1256" s="637"/>
      <c r="C1256" s="224"/>
      <c r="D1256" s="224"/>
      <c r="E1256" s="248"/>
      <c r="F1256" s="248"/>
      <c r="G1256" s="247"/>
      <c r="H1256" s="225"/>
      <c r="I1256" s="272"/>
      <c r="J1256" s="11" t="s">
        <v>179</v>
      </c>
      <c r="K1256" s="7" t="s">
        <v>180</v>
      </c>
      <c r="L1256" s="7" t="s">
        <v>106</v>
      </c>
      <c r="M1256" s="71">
        <v>35</v>
      </c>
      <c r="N1256" s="323"/>
      <c r="O1256" s="228"/>
      <c r="P1256" s="272"/>
      <c r="Q1256" s="272"/>
      <c r="R1256" s="297"/>
      <c r="S1256" s="297"/>
      <c r="T1256" s="283"/>
      <c r="U1256" s="255"/>
      <c r="V1256" s="258"/>
      <c r="W1256" s="281"/>
      <c r="X1256" s="281"/>
      <c r="Y1256" s="258"/>
      <c r="Z1256" s="281"/>
      <c r="AA1256" s="281"/>
      <c r="AB1256" s="258"/>
      <c r="AC1256" s="273"/>
      <c r="AD1256" s="296"/>
      <c r="AE1256" s="296"/>
      <c r="AF1256" s="272"/>
      <c r="AG1256" s="273"/>
      <c r="AH1256" s="411"/>
      <c r="AI1256" s="306"/>
      <c r="AJ1256" s="231"/>
    </row>
    <row r="1257" spans="2:36" s="87" customFormat="1" ht="59.1" customHeight="1" x14ac:dyDescent="0.3">
      <c r="B1257" s="639" t="s">
        <v>1160</v>
      </c>
      <c r="C1257" s="300" t="s">
        <v>839</v>
      </c>
      <c r="D1257" s="317" t="s">
        <v>67</v>
      </c>
      <c r="E1257" s="317" t="s">
        <v>68</v>
      </c>
      <c r="F1257" s="317" t="s">
        <v>864</v>
      </c>
      <c r="G1257" s="317" t="s">
        <v>70</v>
      </c>
      <c r="H1257" s="284" t="s">
        <v>71</v>
      </c>
      <c r="I1257" s="284" t="s">
        <v>135</v>
      </c>
      <c r="J1257" s="20" t="s">
        <v>165</v>
      </c>
      <c r="K1257" s="27" t="s">
        <v>166</v>
      </c>
      <c r="L1257" s="27" t="s">
        <v>167</v>
      </c>
      <c r="M1257" s="69">
        <v>4</v>
      </c>
      <c r="N1257" s="641" t="s">
        <v>701</v>
      </c>
      <c r="O1257" s="412" t="s">
        <v>843</v>
      </c>
      <c r="P1257" s="284" t="s">
        <v>76</v>
      </c>
      <c r="Q1257" s="284" t="s">
        <v>77</v>
      </c>
      <c r="R1257" s="284" t="s">
        <v>78</v>
      </c>
      <c r="S1257" s="284" t="s">
        <v>161</v>
      </c>
      <c r="T1257" s="402">
        <f>+V1257+Y1257</f>
        <v>120700</v>
      </c>
      <c r="U1257" s="284" t="s">
        <v>135</v>
      </c>
      <c r="V1257" s="319">
        <v>60350</v>
      </c>
      <c r="W1257" s="338"/>
      <c r="X1257" s="338"/>
      <c r="Y1257" s="319">
        <v>60350</v>
      </c>
      <c r="Z1257" s="338"/>
      <c r="AA1257" s="338"/>
      <c r="AB1257" s="406">
        <v>9786.49</v>
      </c>
      <c r="AC1257" s="338" t="s">
        <v>81</v>
      </c>
      <c r="AD1257" s="330">
        <f>+V1257+Y1257</f>
        <v>120700</v>
      </c>
      <c r="AE1257" s="338"/>
      <c r="AF1257" s="284"/>
      <c r="AG1257" s="338" t="s">
        <v>34</v>
      </c>
      <c r="AH1257" s="655" t="s">
        <v>216</v>
      </c>
      <c r="AI1257" s="408" t="s">
        <v>234</v>
      </c>
      <c r="AJ1257" s="284"/>
    </row>
    <row r="1258" spans="2:36" s="87" customFormat="1" ht="59.1" customHeight="1" x14ac:dyDescent="0.3">
      <c r="B1258" s="640"/>
      <c r="C1258" s="300"/>
      <c r="D1258" s="412"/>
      <c r="E1258" s="412"/>
      <c r="F1258" s="317"/>
      <c r="G1258" s="317"/>
      <c r="H1258" s="285"/>
      <c r="I1258" s="285"/>
      <c r="J1258" s="20" t="s">
        <v>168</v>
      </c>
      <c r="K1258" s="27" t="s">
        <v>169</v>
      </c>
      <c r="L1258" s="27" t="s">
        <v>106</v>
      </c>
      <c r="M1258" s="69">
        <v>1</v>
      </c>
      <c r="N1258" s="642"/>
      <c r="O1258" s="412"/>
      <c r="P1258" s="285"/>
      <c r="Q1258" s="285"/>
      <c r="R1258" s="285"/>
      <c r="S1258" s="285"/>
      <c r="T1258" s="403"/>
      <c r="U1258" s="285"/>
      <c r="V1258" s="414"/>
      <c r="W1258" s="339"/>
      <c r="X1258" s="339"/>
      <c r="Y1258" s="414"/>
      <c r="Z1258" s="339"/>
      <c r="AA1258" s="339"/>
      <c r="AB1258" s="407"/>
      <c r="AC1258" s="339"/>
      <c r="AD1258" s="331"/>
      <c r="AE1258" s="339"/>
      <c r="AF1258" s="285"/>
      <c r="AG1258" s="339"/>
      <c r="AH1258" s="655"/>
      <c r="AI1258" s="408"/>
      <c r="AJ1258" s="285"/>
    </row>
    <row r="1259" spans="2:36" s="87" customFormat="1" ht="59.1" customHeight="1" x14ac:dyDescent="0.3">
      <c r="B1259" s="640"/>
      <c r="C1259" s="300"/>
      <c r="D1259" s="412"/>
      <c r="E1259" s="412"/>
      <c r="F1259" s="317"/>
      <c r="G1259" s="317"/>
      <c r="H1259" s="285"/>
      <c r="I1259" s="285"/>
      <c r="J1259" s="20" t="s">
        <v>264</v>
      </c>
      <c r="K1259" s="27" t="s">
        <v>170</v>
      </c>
      <c r="L1259" s="27" t="s">
        <v>171</v>
      </c>
      <c r="M1259" s="69">
        <v>1</v>
      </c>
      <c r="N1259" s="642"/>
      <c r="O1259" s="412"/>
      <c r="P1259" s="285"/>
      <c r="Q1259" s="285"/>
      <c r="R1259" s="285"/>
      <c r="S1259" s="285"/>
      <c r="T1259" s="403"/>
      <c r="U1259" s="285"/>
      <c r="V1259" s="414"/>
      <c r="W1259" s="339"/>
      <c r="X1259" s="339"/>
      <c r="Y1259" s="414"/>
      <c r="Z1259" s="339"/>
      <c r="AA1259" s="339"/>
      <c r="AB1259" s="407"/>
      <c r="AC1259" s="339"/>
      <c r="AD1259" s="331"/>
      <c r="AE1259" s="339"/>
      <c r="AF1259" s="285"/>
      <c r="AG1259" s="339"/>
      <c r="AH1259" s="655"/>
      <c r="AI1259" s="408"/>
      <c r="AJ1259" s="285"/>
    </row>
    <row r="1260" spans="2:36" s="87" customFormat="1" ht="59.1" customHeight="1" x14ac:dyDescent="0.3">
      <c r="B1260" s="640"/>
      <c r="C1260" s="300"/>
      <c r="D1260" s="412"/>
      <c r="E1260" s="412"/>
      <c r="F1260" s="317"/>
      <c r="G1260" s="317"/>
      <c r="H1260" s="286"/>
      <c r="I1260" s="286"/>
      <c r="J1260" s="20" t="s">
        <v>172</v>
      </c>
      <c r="K1260" s="27" t="s">
        <v>173</v>
      </c>
      <c r="L1260" s="27" t="s">
        <v>171</v>
      </c>
      <c r="M1260" s="69">
        <v>1</v>
      </c>
      <c r="N1260" s="642"/>
      <c r="O1260" s="412"/>
      <c r="P1260" s="286"/>
      <c r="Q1260" s="286"/>
      <c r="R1260" s="286"/>
      <c r="S1260" s="286"/>
      <c r="T1260" s="360"/>
      <c r="U1260" s="286"/>
      <c r="V1260" s="414"/>
      <c r="W1260" s="340"/>
      <c r="X1260" s="340"/>
      <c r="Y1260" s="414"/>
      <c r="Z1260" s="340"/>
      <c r="AA1260" s="340"/>
      <c r="AB1260" s="407"/>
      <c r="AC1260" s="340"/>
      <c r="AD1260" s="332"/>
      <c r="AE1260" s="340"/>
      <c r="AF1260" s="286"/>
      <c r="AG1260" s="340"/>
      <c r="AH1260" s="655"/>
      <c r="AI1260" s="408"/>
      <c r="AJ1260" s="286"/>
    </row>
    <row r="1261" spans="2:36" s="87" customFormat="1" ht="96.6" x14ac:dyDescent="0.3">
      <c r="B1261" s="636" t="s">
        <v>1028</v>
      </c>
      <c r="C1261" s="223" t="s">
        <v>840</v>
      </c>
      <c r="D1261" s="223" t="s">
        <v>67</v>
      </c>
      <c r="E1261" s="247" t="s">
        <v>68</v>
      </c>
      <c r="F1261" s="247" t="s">
        <v>863</v>
      </c>
      <c r="G1261" s="269" t="s">
        <v>202</v>
      </c>
      <c r="H1261" s="223" t="s">
        <v>71</v>
      </c>
      <c r="I1261" s="223" t="s">
        <v>135</v>
      </c>
      <c r="J1261" s="11" t="s">
        <v>263</v>
      </c>
      <c r="K1261" s="7" t="s">
        <v>159</v>
      </c>
      <c r="L1261" s="7" t="s">
        <v>116</v>
      </c>
      <c r="M1261" s="7">
        <v>40</v>
      </c>
      <c r="N1261" s="321" t="s">
        <v>701</v>
      </c>
      <c r="O1261" s="226" t="s">
        <v>842</v>
      </c>
      <c r="P1261" s="272" t="s">
        <v>76</v>
      </c>
      <c r="Q1261" s="272" t="s">
        <v>77</v>
      </c>
      <c r="R1261" s="297" t="s">
        <v>78</v>
      </c>
      <c r="S1261" s="297" t="s">
        <v>161</v>
      </c>
      <c r="T1261" s="283">
        <f>V1261+Y1261</f>
        <v>185116.78</v>
      </c>
      <c r="U1261" s="253" t="s">
        <v>135</v>
      </c>
      <c r="V1261" s="307">
        <v>92558.39</v>
      </c>
      <c r="W1261" s="281" t="s">
        <v>80</v>
      </c>
      <c r="X1261" s="281" t="s">
        <v>80</v>
      </c>
      <c r="Y1261" s="307">
        <v>92558.39</v>
      </c>
      <c r="Z1261" s="281" t="s">
        <v>135</v>
      </c>
      <c r="AA1261" s="281" t="s">
        <v>80</v>
      </c>
      <c r="AB1261" s="307">
        <v>15009.47</v>
      </c>
      <c r="AC1261" s="273" t="s">
        <v>204</v>
      </c>
      <c r="AD1261" s="296">
        <f>V1261+Y1261</f>
        <v>185116.78</v>
      </c>
      <c r="AE1261" s="296" t="s">
        <v>80</v>
      </c>
      <c r="AF1261" s="272" t="s">
        <v>80</v>
      </c>
      <c r="AG1261" s="273" t="s">
        <v>34</v>
      </c>
      <c r="AH1261" s="409" t="s">
        <v>216</v>
      </c>
      <c r="AI1261" s="304" t="s">
        <v>234</v>
      </c>
      <c r="AJ1261" s="223"/>
    </row>
    <row r="1262" spans="2:36" s="87" customFormat="1" ht="59.1" customHeight="1" x14ac:dyDescent="0.3">
      <c r="B1262" s="637"/>
      <c r="C1262" s="224"/>
      <c r="D1262" s="224"/>
      <c r="E1262" s="248"/>
      <c r="F1262" s="248"/>
      <c r="G1262" s="269"/>
      <c r="H1262" s="224"/>
      <c r="I1262" s="224"/>
      <c r="J1262" s="11" t="s">
        <v>163</v>
      </c>
      <c r="K1262" s="7" t="s">
        <v>164</v>
      </c>
      <c r="L1262" s="7" t="s">
        <v>106</v>
      </c>
      <c r="M1262" s="95">
        <v>2</v>
      </c>
      <c r="N1262" s="322"/>
      <c r="O1262" s="227"/>
      <c r="P1262" s="272"/>
      <c r="Q1262" s="272"/>
      <c r="R1262" s="297"/>
      <c r="S1262" s="297"/>
      <c r="T1262" s="283"/>
      <c r="U1262" s="254"/>
      <c r="V1262" s="308"/>
      <c r="W1262" s="281"/>
      <c r="X1262" s="281"/>
      <c r="Y1262" s="308"/>
      <c r="Z1262" s="281"/>
      <c r="AA1262" s="281"/>
      <c r="AB1262" s="308"/>
      <c r="AC1262" s="273"/>
      <c r="AD1262" s="296"/>
      <c r="AE1262" s="296"/>
      <c r="AF1262" s="272"/>
      <c r="AG1262" s="273"/>
      <c r="AH1262" s="410"/>
      <c r="AI1262" s="305"/>
      <c r="AJ1262" s="224"/>
    </row>
    <row r="1263" spans="2:36" s="87" customFormat="1" ht="144" customHeight="1" x14ac:dyDescent="0.3">
      <c r="B1263" s="638"/>
      <c r="C1263" s="225"/>
      <c r="D1263" s="225"/>
      <c r="E1263" s="249"/>
      <c r="F1263" s="249"/>
      <c r="G1263" s="269"/>
      <c r="H1263" s="225"/>
      <c r="I1263" s="225"/>
      <c r="J1263" s="11" t="s">
        <v>179</v>
      </c>
      <c r="K1263" s="7" t="s">
        <v>180</v>
      </c>
      <c r="L1263" s="7" t="s">
        <v>106</v>
      </c>
      <c r="M1263" s="95">
        <v>110</v>
      </c>
      <c r="N1263" s="323"/>
      <c r="O1263" s="228"/>
      <c r="P1263" s="272"/>
      <c r="Q1263" s="272"/>
      <c r="R1263" s="297"/>
      <c r="S1263" s="297"/>
      <c r="T1263" s="283"/>
      <c r="U1263" s="255"/>
      <c r="V1263" s="309"/>
      <c r="W1263" s="281"/>
      <c r="X1263" s="281"/>
      <c r="Y1263" s="309"/>
      <c r="Z1263" s="281"/>
      <c r="AA1263" s="281"/>
      <c r="AB1263" s="309"/>
      <c r="AC1263" s="273"/>
      <c r="AD1263" s="296"/>
      <c r="AE1263" s="296"/>
      <c r="AF1263" s="272"/>
      <c r="AG1263" s="273"/>
      <c r="AH1263" s="411"/>
      <c r="AI1263" s="306"/>
      <c r="AJ1263" s="225"/>
    </row>
    <row r="1264" spans="2:36" s="87" customFormat="1" ht="116.1" customHeight="1" x14ac:dyDescent="0.3">
      <c r="B1264" s="636" t="s">
        <v>1029</v>
      </c>
      <c r="C1264" s="223" t="s">
        <v>841</v>
      </c>
      <c r="D1264" s="223" t="s">
        <v>67</v>
      </c>
      <c r="E1264" s="247" t="s">
        <v>68</v>
      </c>
      <c r="F1264" s="247" t="s">
        <v>874</v>
      </c>
      <c r="G1264" s="269" t="s">
        <v>202</v>
      </c>
      <c r="H1264" s="223" t="s">
        <v>71</v>
      </c>
      <c r="I1264" s="223" t="s">
        <v>135</v>
      </c>
      <c r="J1264" s="11" t="s">
        <v>263</v>
      </c>
      <c r="K1264" s="7" t="s">
        <v>159</v>
      </c>
      <c r="L1264" s="7" t="s">
        <v>116</v>
      </c>
      <c r="M1264" s="7">
        <v>40</v>
      </c>
      <c r="N1264" s="321" t="s">
        <v>701</v>
      </c>
      <c r="O1264" s="226" t="s">
        <v>842</v>
      </c>
      <c r="P1264" s="272" t="s">
        <v>76</v>
      </c>
      <c r="Q1264" s="272" t="s">
        <v>77</v>
      </c>
      <c r="R1264" s="297" t="s">
        <v>78</v>
      </c>
      <c r="S1264" s="297" t="s">
        <v>161</v>
      </c>
      <c r="T1264" s="283">
        <f>V1264+Y1264</f>
        <v>186065.8</v>
      </c>
      <c r="U1264" s="253" t="s">
        <v>135</v>
      </c>
      <c r="V1264" s="307">
        <v>93032.9</v>
      </c>
      <c r="W1264" s="281" t="s">
        <v>80</v>
      </c>
      <c r="X1264" s="281" t="s">
        <v>80</v>
      </c>
      <c r="Y1264" s="307">
        <v>93032.9</v>
      </c>
      <c r="Z1264" s="281" t="s">
        <v>135</v>
      </c>
      <c r="AA1264" s="281" t="s">
        <v>80</v>
      </c>
      <c r="AB1264" s="307">
        <v>15086.42</v>
      </c>
      <c r="AC1264" s="273" t="s">
        <v>204</v>
      </c>
      <c r="AD1264" s="296">
        <f>V1264+Y1264</f>
        <v>186065.8</v>
      </c>
      <c r="AE1264" s="296" t="s">
        <v>80</v>
      </c>
      <c r="AF1264" s="272" t="s">
        <v>80</v>
      </c>
      <c r="AG1264" s="273" t="s">
        <v>34</v>
      </c>
      <c r="AH1264" s="409" t="s">
        <v>216</v>
      </c>
      <c r="AI1264" s="304" t="s">
        <v>234</v>
      </c>
      <c r="AJ1264" s="253"/>
    </row>
    <row r="1265" spans="2:36" s="87" customFormat="1" ht="59.1" customHeight="1" x14ac:dyDescent="0.3">
      <c r="B1265" s="637"/>
      <c r="C1265" s="224"/>
      <c r="D1265" s="224"/>
      <c r="E1265" s="248"/>
      <c r="F1265" s="248"/>
      <c r="G1265" s="269"/>
      <c r="H1265" s="224"/>
      <c r="I1265" s="224"/>
      <c r="J1265" s="11" t="s">
        <v>163</v>
      </c>
      <c r="K1265" s="7" t="s">
        <v>164</v>
      </c>
      <c r="L1265" s="7" t="s">
        <v>106</v>
      </c>
      <c r="M1265" s="95">
        <v>5</v>
      </c>
      <c r="N1265" s="322"/>
      <c r="O1265" s="227"/>
      <c r="P1265" s="272"/>
      <c r="Q1265" s="272"/>
      <c r="R1265" s="297"/>
      <c r="S1265" s="297"/>
      <c r="T1265" s="283"/>
      <c r="U1265" s="254"/>
      <c r="V1265" s="308"/>
      <c r="W1265" s="281"/>
      <c r="X1265" s="281"/>
      <c r="Y1265" s="308"/>
      <c r="Z1265" s="281"/>
      <c r="AA1265" s="281"/>
      <c r="AB1265" s="308"/>
      <c r="AC1265" s="273"/>
      <c r="AD1265" s="296"/>
      <c r="AE1265" s="296"/>
      <c r="AF1265" s="272"/>
      <c r="AG1265" s="273"/>
      <c r="AH1265" s="410"/>
      <c r="AI1265" s="305"/>
      <c r="AJ1265" s="254"/>
    </row>
    <row r="1266" spans="2:36" s="87" customFormat="1" ht="140.69999999999999" customHeight="1" x14ac:dyDescent="0.3">
      <c r="B1266" s="638"/>
      <c r="C1266" s="225"/>
      <c r="D1266" s="225"/>
      <c r="E1266" s="249"/>
      <c r="F1266" s="249"/>
      <c r="G1266" s="269"/>
      <c r="H1266" s="225"/>
      <c r="I1266" s="225"/>
      <c r="J1266" s="11" t="s">
        <v>179</v>
      </c>
      <c r="K1266" s="7" t="s">
        <v>180</v>
      </c>
      <c r="L1266" s="7" t="s">
        <v>106</v>
      </c>
      <c r="M1266" s="95">
        <v>100</v>
      </c>
      <c r="N1266" s="323"/>
      <c r="O1266" s="228"/>
      <c r="P1266" s="272"/>
      <c r="Q1266" s="272"/>
      <c r="R1266" s="297"/>
      <c r="S1266" s="297"/>
      <c r="T1266" s="283"/>
      <c r="U1266" s="255"/>
      <c r="V1266" s="309"/>
      <c r="W1266" s="281"/>
      <c r="X1266" s="281"/>
      <c r="Y1266" s="309"/>
      <c r="Z1266" s="281"/>
      <c r="AA1266" s="281"/>
      <c r="AB1266" s="309"/>
      <c r="AC1266" s="273"/>
      <c r="AD1266" s="296"/>
      <c r="AE1266" s="296"/>
      <c r="AF1266" s="272"/>
      <c r="AG1266" s="273"/>
      <c r="AH1266" s="411"/>
      <c r="AI1266" s="306"/>
      <c r="AJ1266" s="255"/>
    </row>
    <row r="1267" spans="2:36" s="87" customFormat="1" ht="59.1" customHeight="1" x14ac:dyDescent="0.3">
      <c r="B1267" s="639" t="s">
        <v>1253</v>
      </c>
      <c r="C1267" s="300" t="s">
        <v>839</v>
      </c>
      <c r="D1267" s="317" t="s">
        <v>67</v>
      </c>
      <c r="E1267" s="317" t="s">
        <v>68</v>
      </c>
      <c r="F1267" s="317" t="s">
        <v>864</v>
      </c>
      <c r="G1267" s="317" t="s">
        <v>70</v>
      </c>
      <c r="H1267" s="284" t="s">
        <v>71</v>
      </c>
      <c r="I1267" s="284" t="s">
        <v>135</v>
      </c>
      <c r="J1267" s="20" t="s">
        <v>165</v>
      </c>
      <c r="K1267" s="27" t="s">
        <v>166</v>
      </c>
      <c r="L1267" s="27" t="s">
        <v>167</v>
      </c>
      <c r="M1267" s="69">
        <v>4</v>
      </c>
      <c r="N1267" s="641" t="s">
        <v>701</v>
      </c>
      <c r="O1267" s="412" t="s">
        <v>843</v>
      </c>
      <c r="P1267" s="284" t="s">
        <v>76</v>
      </c>
      <c r="Q1267" s="284" t="s">
        <v>77</v>
      </c>
      <c r="R1267" s="284" t="s">
        <v>78</v>
      </c>
      <c r="S1267" s="284" t="s">
        <v>161</v>
      </c>
      <c r="T1267" s="402">
        <f>+V1267+Y1267</f>
        <v>120700</v>
      </c>
      <c r="U1267" s="284" t="s">
        <v>135</v>
      </c>
      <c r="V1267" s="319">
        <v>60350</v>
      </c>
      <c r="W1267" s="338"/>
      <c r="X1267" s="338"/>
      <c r="Y1267" s="319">
        <v>60350</v>
      </c>
      <c r="Z1267" s="338"/>
      <c r="AA1267" s="338"/>
      <c r="AB1267" s="406">
        <v>9786.49</v>
      </c>
      <c r="AC1267" s="338" t="s">
        <v>81</v>
      </c>
      <c r="AD1267" s="330">
        <f>+V1267+Y1267</f>
        <v>120700</v>
      </c>
      <c r="AE1267" s="338"/>
      <c r="AF1267" s="284"/>
      <c r="AG1267" s="338" t="s">
        <v>34</v>
      </c>
      <c r="AH1267" s="655" t="s">
        <v>303</v>
      </c>
      <c r="AI1267" s="408" t="s">
        <v>308</v>
      </c>
      <c r="AJ1267" s="223"/>
    </row>
    <row r="1268" spans="2:36" s="87" customFormat="1" ht="59.1" customHeight="1" x14ac:dyDescent="0.3">
      <c r="B1268" s="640"/>
      <c r="C1268" s="300"/>
      <c r="D1268" s="412"/>
      <c r="E1268" s="412"/>
      <c r="F1268" s="317"/>
      <c r="G1268" s="317"/>
      <c r="H1268" s="285"/>
      <c r="I1268" s="285"/>
      <c r="J1268" s="20" t="s">
        <v>168</v>
      </c>
      <c r="K1268" s="27" t="s">
        <v>169</v>
      </c>
      <c r="L1268" s="27" t="s">
        <v>106</v>
      </c>
      <c r="M1268" s="69">
        <v>1</v>
      </c>
      <c r="N1268" s="642"/>
      <c r="O1268" s="412"/>
      <c r="P1268" s="285"/>
      <c r="Q1268" s="285"/>
      <c r="R1268" s="285"/>
      <c r="S1268" s="285"/>
      <c r="T1268" s="403"/>
      <c r="U1268" s="285"/>
      <c r="V1268" s="414"/>
      <c r="W1268" s="339"/>
      <c r="X1268" s="339"/>
      <c r="Y1268" s="414"/>
      <c r="Z1268" s="339"/>
      <c r="AA1268" s="339"/>
      <c r="AB1268" s="407"/>
      <c r="AC1268" s="339"/>
      <c r="AD1268" s="331"/>
      <c r="AE1268" s="339"/>
      <c r="AF1268" s="285"/>
      <c r="AG1268" s="339"/>
      <c r="AH1268" s="655"/>
      <c r="AI1268" s="408"/>
      <c r="AJ1268" s="224"/>
    </row>
    <row r="1269" spans="2:36" s="87" customFormat="1" ht="59.1" customHeight="1" x14ac:dyDescent="0.3">
      <c r="B1269" s="640"/>
      <c r="C1269" s="300"/>
      <c r="D1269" s="412"/>
      <c r="E1269" s="412"/>
      <c r="F1269" s="317"/>
      <c r="G1269" s="317"/>
      <c r="H1269" s="285"/>
      <c r="I1269" s="285"/>
      <c r="J1269" s="20" t="s">
        <v>264</v>
      </c>
      <c r="K1269" s="27" t="s">
        <v>170</v>
      </c>
      <c r="L1269" s="27" t="s">
        <v>171</v>
      </c>
      <c r="M1269" s="69">
        <v>1</v>
      </c>
      <c r="N1269" s="642"/>
      <c r="O1269" s="412"/>
      <c r="P1269" s="285"/>
      <c r="Q1269" s="285"/>
      <c r="R1269" s="285"/>
      <c r="S1269" s="285"/>
      <c r="T1269" s="403"/>
      <c r="U1269" s="285"/>
      <c r="V1269" s="414"/>
      <c r="W1269" s="339"/>
      <c r="X1269" s="339"/>
      <c r="Y1269" s="414"/>
      <c r="Z1269" s="339"/>
      <c r="AA1269" s="339"/>
      <c r="AB1269" s="407"/>
      <c r="AC1269" s="339"/>
      <c r="AD1269" s="331"/>
      <c r="AE1269" s="339"/>
      <c r="AF1269" s="285"/>
      <c r="AG1269" s="339"/>
      <c r="AH1269" s="655"/>
      <c r="AI1269" s="408"/>
      <c r="AJ1269" s="224"/>
    </row>
    <row r="1270" spans="2:36" s="87" customFormat="1" ht="59.1" customHeight="1" x14ac:dyDescent="0.3">
      <c r="B1270" s="640"/>
      <c r="C1270" s="300"/>
      <c r="D1270" s="412"/>
      <c r="E1270" s="412"/>
      <c r="F1270" s="317"/>
      <c r="G1270" s="317"/>
      <c r="H1270" s="286"/>
      <c r="I1270" s="286"/>
      <c r="J1270" s="20" t="s">
        <v>172</v>
      </c>
      <c r="K1270" s="27" t="s">
        <v>173</v>
      </c>
      <c r="L1270" s="27" t="s">
        <v>171</v>
      </c>
      <c r="M1270" s="69">
        <v>1</v>
      </c>
      <c r="N1270" s="642"/>
      <c r="O1270" s="412"/>
      <c r="P1270" s="286"/>
      <c r="Q1270" s="286"/>
      <c r="R1270" s="286"/>
      <c r="S1270" s="286"/>
      <c r="T1270" s="360"/>
      <c r="U1270" s="286"/>
      <c r="V1270" s="414"/>
      <c r="W1270" s="340"/>
      <c r="X1270" s="340"/>
      <c r="Y1270" s="414"/>
      <c r="Z1270" s="340"/>
      <c r="AA1270" s="340"/>
      <c r="AB1270" s="407"/>
      <c r="AC1270" s="340"/>
      <c r="AD1270" s="332"/>
      <c r="AE1270" s="340"/>
      <c r="AF1270" s="286"/>
      <c r="AG1270" s="340"/>
      <c r="AH1270" s="655"/>
      <c r="AI1270" s="408"/>
      <c r="AJ1270" s="225"/>
    </row>
    <row r="1271" spans="2:36" s="87" customFormat="1" ht="96.6" x14ac:dyDescent="0.3">
      <c r="B1271" s="636" t="s">
        <v>1081</v>
      </c>
      <c r="C1271" s="223" t="s">
        <v>840</v>
      </c>
      <c r="D1271" s="223" t="s">
        <v>67</v>
      </c>
      <c r="E1271" s="247" t="s">
        <v>68</v>
      </c>
      <c r="F1271" s="247" t="s">
        <v>863</v>
      </c>
      <c r="G1271" s="269" t="s">
        <v>202</v>
      </c>
      <c r="H1271" s="223" t="s">
        <v>71</v>
      </c>
      <c r="I1271" s="223" t="s">
        <v>135</v>
      </c>
      <c r="J1271" s="11" t="s">
        <v>263</v>
      </c>
      <c r="K1271" s="7" t="s">
        <v>159</v>
      </c>
      <c r="L1271" s="7" t="s">
        <v>116</v>
      </c>
      <c r="M1271" s="7">
        <v>40</v>
      </c>
      <c r="N1271" s="321" t="s">
        <v>701</v>
      </c>
      <c r="O1271" s="226" t="s">
        <v>842</v>
      </c>
      <c r="P1271" s="272" t="s">
        <v>76</v>
      </c>
      <c r="Q1271" s="272" t="s">
        <v>77</v>
      </c>
      <c r="R1271" s="297" t="s">
        <v>78</v>
      </c>
      <c r="S1271" s="297" t="s">
        <v>161</v>
      </c>
      <c r="T1271" s="283">
        <f>V1271+Y1271</f>
        <v>214479.76</v>
      </c>
      <c r="U1271" s="253" t="s">
        <v>135</v>
      </c>
      <c r="V1271" s="307">
        <v>107239.88</v>
      </c>
      <c r="W1271" s="281" t="s">
        <v>80</v>
      </c>
      <c r="X1271" s="281" t="s">
        <v>80</v>
      </c>
      <c r="Y1271" s="307">
        <v>107239.88</v>
      </c>
      <c r="Z1271" s="281" t="s">
        <v>135</v>
      </c>
      <c r="AA1271" s="281" t="s">
        <v>80</v>
      </c>
      <c r="AB1271" s="307">
        <v>17390.25</v>
      </c>
      <c r="AC1271" s="273" t="s">
        <v>204</v>
      </c>
      <c r="AD1271" s="296">
        <f>V1271+Y1271</f>
        <v>214479.76</v>
      </c>
      <c r="AE1271" s="296" t="s">
        <v>80</v>
      </c>
      <c r="AF1271" s="272" t="s">
        <v>80</v>
      </c>
      <c r="AG1271" s="273" t="s">
        <v>34</v>
      </c>
      <c r="AH1271" s="409" t="s">
        <v>303</v>
      </c>
      <c r="AI1271" s="304" t="s">
        <v>308</v>
      </c>
      <c r="AJ1271" s="223"/>
    </row>
    <row r="1272" spans="2:36" s="87" customFormat="1" ht="59.1" customHeight="1" x14ac:dyDescent="0.3">
      <c r="B1272" s="637"/>
      <c r="C1272" s="224"/>
      <c r="D1272" s="224"/>
      <c r="E1272" s="248"/>
      <c r="F1272" s="248"/>
      <c r="G1272" s="269"/>
      <c r="H1272" s="224"/>
      <c r="I1272" s="224"/>
      <c r="J1272" s="11" t="s">
        <v>163</v>
      </c>
      <c r="K1272" s="7" t="s">
        <v>164</v>
      </c>
      <c r="L1272" s="7" t="s">
        <v>106</v>
      </c>
      <c r="M1272" s="95">
        <v>9</v>
      </c>
      <c r="N1272" s="322"/>
      <c r="O1272" s="227"/>
      <c r="P1272" s="272"/>
      <c r="Q1272" s="272"/>
      <c r="R1272" s="297"/>
      <c r="S1272" s="297"/>
      <c r="T1272" s="283"/>
      <c r="U1272" s="254"/>
      <c r="V1272" s="308"/>
      <c r="W1272" s="281"/>
      <c r="X1272" s="281"/>
      <c r="Y1272" s="308"/>
      <c r="Z1272" s="281"/>
      <c r="AA1272" s="281"/>
      <c r="AB1272" s="308"/>
      <c r="AC1272" s="273"/>
      <c r="AD1272" s="296"/>
      <c r="AE1272" s="296"/>
      <c r="AF1272" s="272"/>
      <c r="AG1272" s="273"/>
      <c r="AH1272" s="410"/>
      <c r="AI1272" s="305"/>
      <c r="AJ1272" s="224"/>
    </row>
    <row r="1273" spans="2:36" s="87" customFormat="1" ht="144" customHeight="1" x14ac:dyDescent="0.3">
      <c r="B1273" s="638"/>
      <c r="C1273" s="225"/>
      <c r="D1273" s="225"/>
      <c r="E1273" s="249"/>
      <c r="F1273" s="249"/>
      <c r="G1273" s="269"/>
      <c r="H1273" s="225"/>
      <c r="I1273" s="225"/>
      <c r="J1273" s="11" t="s">
        <v>179</v>
      </c>
      <c r="K1273" s="7" t="s">
        <v>180</v>
      </c>
      <c r="L1273" s="7" t="s">
        <v>106</v>
      </c>
      <c r="M1273" s="95">
        <v>474</v>
      </c>
      <c r="N1273" s="323"/>
      <c r="O1273" s="228"/>
      <c r="P1273" s="272"/>
      <c r="Q1273" s="272"/>
      <c r="R1273" s="297"/>
      <c r="S1273" s="297"/>
      <c r="T1273" s="283"/>
      <c r="U1273" s="255"/>
      <c r="V1273" s="309"/>
      <c r="W1273" s="281"/>
      <c r="X1273" s="281"/>
      <c r="Y1273" s="309"/>
      <c r="Z1273" s="281"/>
      <c r="AA1273" s="281"/>
      <c r="AB1273" s="309"/>
      <c r="AC1273" s="273"/>
      <c r="AD1273" s="296"/>
      <c r="AE1273" s="296"/>
      <c r="AF1273" s="272"/>
      <c r="AG1273" s="273"/>
      <c r="AH1273" s="411"/>
      <c r="AI1273" s="306"/>
      <c r="AJ1273" s="225"/>
    </row>
    <row r="1274" spans="2:36" s="87" customFormat="1" ht="116.1" customHeight="1" x14ac:dyDescent="0.3">
      <c r="B1274" s="636" t="s">
        <v>1082</v>
      </c>
      <c r="C1274" s="223" t="s">
        <v>841</v>
      </c>
      <c r="D1274" s="223" t="s">
        <v>67</v>
      </c>
      <c r="E1274" s="247" t="s">
        <v>68</v>
      </c>
      <c r="F1274" s="247" t="s">
        <v>874</v>
      </c>
      <c r="G1274" s="269" t="s">
        <v>202</v>
      </c>
      <c r="H1274" s="223" t="s">
        <v>71</v>
      </c>
      <c r="I1274" s="223" t="s">
        <v>135</v>
      </c>
      <c r="J1274" s="11" t="s">
        <v>263</v>
      </c>
      <c r="K1274" s="7" t="s">
        <v>159</v>
      </c>
      <c r="L1274" s="7" t="s">
        <v>116</v>
      </c>
      <c r="M1274" s="7">
        <v>40</v>
      </c>
      <c r="N1274" s="321" t="s">
        <v>701</v>
      </c>
      <c r="O1274" s="226" t="s">
        <v>842</v>
      </c>
      <c r="P1274" s="272" t="s">
        <v>76</v>
      </c>
      <c r="Q1274" s="272" t="s">
        <v>77</v>
      </c>
      <c r="R1274" s="297" t="s">
        <v>78</v>
      </c>
      <c r="S1274" s="297" t="s">
        <v>161</v>
      </c>
      <c r="T1274" s="283">
        <f>V1274+Y1274</f>
        <v>185853.98</v>
      </c>
      <c r="U1274" s="253" t="s">
        <v>135</v>
      </c>
      <c r="V1274" s="307">
        <v>92926.99</v>
      </c>
      <c r="W1274" s="281" t="s">
        <v>80</v>
      </c>
      <c r="X1274" s="281" t="s">
        <v>80</v>
      </c>
      <c r="Y1274" s="307">
        <v>92926.99</v>
      </c>
      <c r="Z1274" s="281" t="s">
        <v>135</v>
      </c>
      <c r="AA1274" s="281" t="s">
        <v>80</v>
      </c>
      <c r="AB1274" s="307">
        <v>15068.98</v>
      </c>
      <c r="AC1274" s="273" t="s">
        <v>204</v>
      </c>
      <c r="AD1274" s="296">
        <f>V1274+Y1274</f>
        <v>185853.98</v>
      </c>
      <c r="AE1274" s="296" t="s">
        <v>80</v>
      </c>
      <c r="AF1274" s="272" t="s">
        <v>80</v>
      </c>
      <c r="AG1274" s="273" t="s">
        <v>34</v>
      </c>
      <c r="AH1274" s="409" t="s">
        <v>303</v>
      </c>
      <c r="AI1274" s="304" t="s">
        <v>308</v>
      </c>
      <c r="AJ1274" s="253"/>
    </row>
    <row r="1275" spans="2:36" s="87" customFormat="1" ht="59.1" customHeight="1" x14ac:dyDescent="0.3">
      <c r="B1275" s="637"/>
      <c r="C1275" s="224"/>
      <c r="D1275" s="224"/>
      <c r="E1275" s="248"/>
      <c r="F1275" s="248"/>
      <c r="G1275" s="269"/>
      <c r="H1275" s="224"/>
      <c r="I1275" s="224"/>
      <c r="J1275" s="11" t="s">
        <v>163</v>
      </c>
      <c r="K1275" s="7" t="s">
        <v>164</v>
      </c>
      <c r="L1275" s="7" t="s">
        <v>106</v>
      </c>
      <c r="M1275" s="95">
        <v>5</v>
      </c>
      <c r="N1275" s="322"/>
      <c r="O1275" s="227"/>
      <c r="P1275" s="272"/>
      <c r="Q1275" s="272"/>
      <c r="R1275" s="297"/>
      <c r="S1275" s="297"/>
      <c r="T1275" s="283"/>
      <c r="U1275" s="254"/>
      <c r="V1275" s="308"/>
      <c r="W1275" s="281"/>
      <c r="X1275" s="281"/>
      <c r="Y1275" s="308"/>
      <c r="Z1275" s="281"/>
      <c r="AA1275" s="281"/>
      <c r="AB1275" s="308"/>
      <c r="AC1275" s="273"/>
      <c r="AD1275" s="296"/>
      <c r="AE1275" s="296"/>
      <c r="AF1275" s="272"/>
      <c r="AG1275" s="273"/>
      <c r="AH1275" s="410"/>
      <c r="AI1275" s="305"/>
      <c r="AJ1275" s="254"/>
    </row>
    <row r="1276" spans="2:36" s="87" customFormat="1" ht="140.69999999999999" customHeight="1" x14ac:dyDescent="0.3">
      <c r="B1276" s="638"/>
      <c r="C1276" s="225"/>
      <c r="D1276" s="225"/>
      <c r="E1276" s="249"/>
      <c r="F1276" s="249"/>
      <c r="G1276" s="269"/>
      <c r="H1276" s="225"/>
      <c r="I1276" s="225"/>
      <c r="J1276" s="11" t="s">
        <v>179</v>
      </c>
      <c r="K1276" s="7" t="s">
        <v>180</v>
      </c>
      <c r="L1276" s="7" t="s">
        <v>106</v>
      </c>
      <c r="M1276" s="95">
        <v>70</v>
      </c>
      <c r="N1276" s="323"/>
      <c r="O1276" s="228"/>
      <c r="P1276" s="272"/>
      <c r="Q1276" s="272"/>
      <c r="R1276" s="297"/>
      <c r="S1276" s="297"/>
      <c r="T1276" s="283"/>
      <c r="U1276" s="255"/>
      <c r="V1276" s="309"/>
      <c r="W1276" s="281"/>
      <c r="X1276" s="281"/>
      <c r="Y1276" s="309"/>
      <c r="Z1276" s="281"/>
      <c r="AA1276" s="281"/>
      <c r="AB1276" s="309"/>
      <c r="AC1276" s="273"/>
      <c r="AD1276" s="296"/>
      <c r="AE1276" s="296"/>
      <c r="AF1276" s="272"/>
      <c r="AG1276" s="273"/>
      <c r="AH1276" s="411"/>
      <c r="AI1276" s="306"/>
      <c r="AJ1276" s="255"/>
    </row>
    <row r="1277" spans="2:36" s="87" customFormat="1" ht="59.1" customHeight="1" x14ac:dyDescent="0.3">
      <c r="B1277" s="674" t="s">
        <v>1218</v>
      </c>
      <c r="C1277" s="272" t="s">
        <v>839</v>
      </c>
      <c r="D1277" s="269" t="s">
        <v>67</v>
      </c>
      <c r="E1277" s="269" t="s">
        <v>68</v>
      </c>
      <c r="F1277" s="269" t="s">
        <v>864</v>
      </c>
      <c r="G1277" s="269" t="s">
        <v>70</v>
      </c>
      <c r="H1277" s="223" t="s">
        <v>71</v>
      </c>
      <c r="I1277" s="223" t="s">
        <v>135</v>
      </c>
      <c r="J1277" s="11" t="s">
        <v>165</v>
      </c>
      <c r="K1277" s="7" t="s">
        <v>166</v>
      </c>
      <c r="L1277" s="7" t="s">
        <v>167</v>
      </c>
      <c r="M1277" s="71">
        <v>4</v>
      </c>
      <c r="N1277" s="342" t="s">
        <v>701</v>
      </c>
      <c r="O1277" s="270" t="s">
        <v>843</v>
      </c>
      <c r="P1277" s="223" t="s">
        <v>76</v>
      </c>
      <c r="Q1277" s="223" t="s">
        <v>77</v>
      </c>
      <c r="R1277" s="223" t="s">
        <v>78</v>
      </c>
      <c r="S1277" s="223" t="s">
        <v>161</v>
      </c>
      <c r="T1277" s="253">
        <f>+V1277+Y1277</f>
        <v>120700</v>
      </c>
      <c r="U1277" s="223" t="s">
        <v>135</v>
      </c>
      <c r="V1277" s="296">
        <v>60350</v>
      </c>
      <c r="W1277" s="229"/>
      <c r="X1277" s="229"/>
      <c r="Y1277" s="296">
        <v>60350</v>
      </c>
      <c r="Z1277" s="229"/>
      <c r="AA1277" s="229"/>
      <c r="AB1277" s="419">
        <v>9786.49</v>
      </c>
      <c r="AC1277" s="229" t="s">
        <v>81</v>
      </c>
      <c r="AD1277" s="235">
        <f>+V1277+Y1277</f>
        <v>120700</v>
      </c>
      <c r="AE1277" s="229"/>
      <c r="AF1277" s="223"/>
      <c r="AG1277" s="229" t="s">
        <v>34</v>
      </c>
      <c r="AH1277" s="405" t="s">
        <v>221</v>
      </c>
      <c r="AI1277" s="324" t="s">
        <v>222</v>
      </c>
      <c r="AJ1277" s="223"/>
    </row>
    <row r="1278" spans="2:36" s="87" customFormat="1" ht="59.1" customHeight="1" x14ac:dyDescent="0.3">
      <c r="B1278" s="675"/>
      <c r="C1278" s="272"/>
      <c r="D1278" s="270"/>
      <c r="E1278" s="270"/>
      <c r="F1278" s="269"/>
      <c r="G1278" s="269"/>
      <c r="H1278" s="224"/>
      <c r="I1278" s="224"/>
      <c r="J1278" s="11" t="s">
        <v>168</v>
      </c>
      <c r="K1278" s="7" t="s">
        <v>169</v>
      </c>
      <c r="L1278" s="7" t="s">
        <v>106</v>
      </c>
      <c r="M1278" s="71">
        <v>1</v>
      </c>
      <c r="N1278" s="346"/>
      <c r="O1278" s="270"/>
      <c r="P1278" s="224"/>
      <c r="Q1278" s="224"/>
      <c r="R1278" s="224"/>
      <c r="S1278" s="224"/>
      <c r="T1278" s="254"/>
      <c r="U1278" s="224"/>
      <c r="V1278" s="416"/>
      <c r="W1278" s="230"/>
      <c r="X1278" s="230"/>
      <c r="Y1278" s="416"/>
      <c r="Z1278" s="230"/>
      <c r="AA1278" s="230"/>
      <c r="AB1278" s="420"/>
      <c r="AC1278" s="230"/>
      <c r="AD1278" s="236"/>
      <c r="AE1278" s="230"/>
      <c r="AF1278" s="224"/>
      <c r="AG1278" s="230"/>
      <c r="AH1278" s="405"/>
      <c r="AI1278" s="324"/>
      <c r="AJ1278" s="224"/>
    </row>
    <row r="1279" spans="2:36" s="87" customFormat="1" ht="59.1" customHeight="1" x14ac:dyDescent="0.3">
      <c r="B1279" s="675"/>
      <c r="C1279" s="272"/>
      <c r="D1279" s="270"/>
      <c r="E1279" s="270"/>
      <c r="F1279" s="269"/>
      <c r="G1279" s="269"/>
      <c r="H1279" s="224"/>
      <c r="I1279" s="224"/>
      <c r="J1279" s="11" t="s">
        <v>264</v>
      </c>
      <c r="K1279" s="7" t="s">
        <v>170</v>
      </c>
      <c r="L1279" s="7" t="s">
        <v>171</v>
      </c>
      <c r="M1279" s="71">
        <v>1</v>
      </c>
      <c r="N1279" s="346"/>
      <c r="O1279" s="270"/>
      <c r="P1279" s="224"/>
      <c r="Q1279" s="224"/>
      <c r="R1279" s="224"/>
      <c r="S1279" s="224"/>
      <c r="T1279" s="254"/>
      <c r="U1279" s="224"/>
      <c r="V1279" s="416"/>
      <c r="W1279" s="230"/>
      <c r="X1279" s="230"/>
      <c r="Y1279" s="416"/>
      <c r="Z1279" s="230"/>
      <c r="AA1279" s="230"/>
      <c r="AB1279" s="420"/>
      <c r="AC1279" s="230"/>
      <c r="AD1279" s="236"/>
      <c r="AE1279" s="230"/>
      <c r="AF1279" s="224"/>
      <c r="AG1279" s="230"/>
      <c r="AH1279" s="405"/>
      <c r="AI1279" s="324"/>
      <c r="AJ1279" s="224"/>
    </row>
    <row r="1280" spans="2:36" s="87" customFormat="1" ht="59.1" customHeight="1" x14ac:dyDescent="0.3">
      <c r="B1280" s="675"/>
      <c r="C1280" s="272"/>
      <c r="D1280" s="270"/>
      <c r="E1280" s="270"/>
      <c r="F1280" s="269"/>
      <c r="G1280" s="269"/>
      <c r="H1280" s="225"/>
      <c r="I1280" s="225"/>
      <c r="J1280" s="11" t="s">
        <v>172</v>
      </c>
      <c r="K1280" s="7" t="s">
        <v>173</v>
      </c>
      <c r="L1280" s="7" t="s">
        <v>171</v>
      </c>
      <c r="M1280" s="71">
        <v>1</v>
      </c>
      <c r="N1280" s="346"/>
      <c r="O1280" s="270"/>
      <c r="P1280" s="225"/>
      <c r="Q1280" s="225"/>
      <c r="R1280" s="225"/>
      <c r="S1280" s="225"/>
      <c r="T1280" s="255"/>
      <c r="U1280" s="225"/>
      <c r="V1280" s="416"/>
      <c r="W1280" s="231"/>
      <c r="X1280" s="231"/>
      <c r="Y1280" s="416"/>
      <c r="Z1280" s="231"/>
      <c r="AA1280" s="231"/>
      <c r="AB1280" s="420"/>
      <c r="AC1280" s="231"/>
      <c r="AD1280" s="237"/>
      <c r="AE1280" s="231"/>
      <c r="AF1280" s="225"/>
      <c r="AG1280" s="231"/>
      <c r="AH1280" s="405"/>
      <c r="AI1280" s="324"/>
      <c r="AJ1280" s="225"/>
    </row>
    <row r="1281" spans="2:36" s="87" customFormat="1" ht="131.69999999999999" customHeight="1" x14ac:dyDescent="0.3">
      <c r="B1281" s="223" t="s">
        <v>855</v>
      </c>
      <c r="C1281" s="223" t="s">
        <v>856</v>
      </c>
      <c r="D1281" s="223" t="s">
        <v>67</v>
      </c>
      <c r="E1281" s="247" t="s">
        <v>68</v>
      </c>
      <c r="F1281" s="247" t="s">
        <v>863</v>
      </c>
      <c r="G1281" s="247" t="s">
        <v>202</v>
      </c>
      <c r="H1281" s="223" t="s">
        <v>71</v>
      </c>
      <c r="I1281" s="223" t="s">
        <v>135</v>
      </c>
      <c r="J1281" s="11" t="s">
        <v>263</v>
      </c>
      <c r="K1281" s="7" t="s">
        <v>159</v>
      </c>
      <c r="L1281" s="7" t="s">
        <v>116</v>
      </c>
      <c r="M1281" s="81">
        <v>40</v>
      </c>
      <c r="N1281" s="321" t="s">
        <v>160</v>
      </c>
      <c r="O1281" s="223" t="s">
        <v>559</v>
      </c>
      <c r="P1281" s="272" t="s">
        <v>76</v>
      </c>
      <c r="Q1281" s="272" t="s">
        <v>77</v>
      </c>
      <c r="R1281" s="297" t="s">
        <v>78</v>
      </c>
      <c r="S1281" s="297" t="s">
        <v>161</v>
      </c>
      <c r="T1281" s="283">
        <f>V1281+Y1281</f>
        <v>427999.99</v>
      </c>
      <c r="U1281" s="283">
        <v>53499.99</v>
      </c>
      <c r="V1281" s="281">
        <v>213999.99</v>
      </c>
      <c r="W1281" s="281" t="s">
        <v>80</v>
      </c>
      <c r="X1281" s="281" t="s">
        <v>80</v>
      </c>
      <c r="Y1281" s="281">
        <v>214000</v>
      </c>
      <c r="Z1281" s="281" t="s">
        <v>135</v>
      </c>
      <c r="AA1281" s="281" t="s">
        <v>80</v>
      </c>
      <c r="AB1281" s="281">
        <v>34702.71</v>
      </c>
      <c r="AC1281" s="273" t="s">
        <v>204</v>
      </c>
      <c r="AD1281" s="283">
        <f>+V1281+Y1281</f>
        <v>427999.99</v>
      </c>
      <c r="AE1281" s="281" t="s">
        <v>135</v>
      </c>
      <c r="AF1281" s="281" t="s">
        <v>80</v>
      </c>
      <c r="AG1281" s="273" t="s">
        <v>34</v>
      </c>
      <c r="AH1281" s="281" t="s">
        <v>215</v>
      </c>
      <c r="AI1281" s="281" t="s">
        <v>234</v>
      </c>
      <c r="AJ1281" s="283"/>
    </row>
    <row r="1282" spans="2:36" s="87" customFormat="1" ht="58.5" customHeight="1" x14ac:dyDescent="0.3">
      <c r="B1282" s="224"/>
      <c r="C1282" s="224"/>
      <c r="D1282" s="224"/>
      <c r="E1282" s="248"/>
      <c r="F1282" s="248"/>
      <c r="G1282" s="248"/>
      <c r="H1282" s="224"/>
      <c r="I1282" s="224"/>
      <c r="J1282" s="11" t="s">
        <v>163</v>
      </c>
      <c r="K1282" s="7" t="s">
        <v>164</v>
      </c>
      <c r="L1282" s="7" t="s">
        <v>106</v>
      </c>
      <c r="M1282" s="81">
        <v>8</v>
      </c>
      <c r="N1282" s="322"/>
      <c r="O1282" s="224"/>
      <c r="P1282" s="272"/>
      <c r="Q1282" s="272"/>
      <c r="R1282" s="297"/>
      <c r="S1282" s="297"/>
      <c r="T1282" s="283"/>
      <c r="U1282" s="283"/>
      <c r="V1282" s="281"/>
      <c r="W1282" s="281"/>
      <c r="X1282" s="281"/>
      <c r="Y1282" s="281"/>
      <c r="Z1282" s="281"/>
      <c r="AA1282" s="281"/>
      <c r="AB1282" s="281"/>
      <c r="AC1282" s="273"/>
      <c r="AD1282" s="283"/>
      <c r="AE1282" s="281"/>
      <c r="AF1282" s="281"/>
      <c r="AG1282" s="273"/>
      <c r="AH1282" s="281"/>
      <c r="AI1282" s="281"/>
      <c r="AJ1282" s="283"/>
    </row>
    <row r="1283" spans="2:36" s="87" customFormat="1" ht="45.6" customHeight="1" x14ac:dyDescent="0.3">
      <c r="B1283" s="225"/>
      <c r="C1283" s="225"/>
      <c r="D1283" s="225"/>
      <c r="E1283" s="249"/>
      <c r="F1283" s="249"/>
      <c r="G1283" s="249"/>
      <c r="H1283" s="225"/>
      <c r="I1283" s="225"/>
      <c r="J1283" s="11" t="s">
        <v>179</v>
      </c>
      <c r="K1283" s="7" t="s">
        <v>180</v>
      </c>
      <c r="L1283" s="7" t="s">
        <v>106</v>
      </c>
      <c r="M1283" s="81">
        <v>185</v>
      </c>
      <c r="N1283" s="323"/>
      <c r="O1283" s="225"/>
      <c r="P1283" s="272"/>
      <c r="Q1283" s="272"/>
      <c r="R1283" s="297"/>
      <c r="S1283" s="297"/>
      <c r="T1283" s="283"/>
      <c r="U1283" s="283"/>
      <c r="V1283" s="281"/>
      <c r="W1283" s="281"/>
      <c r="X1283" s="281"/>
      <c r="Y1283" s="281"/>
      <c r="Z1283" s="281"/>
      <c r="AA1283" s="281"/>
      <c r="AB1283" s="281"/>
      <c r="AC1283" s="273"/>
      <c r="AD1283" s="283"/>
      <c r="AE1283" s="281"/>
      <c r="AF1283" s="281"/>
      <c r="AG1283" s="273"/>
      <c r="AH1283" s="281"/>
      <c r="AI1283" s="281"/>
      <c r="AJ1283" s="283"/>
    </row>
    <row r="1284" spans="2:36" s="87" customFormat="1" ht="129.6" customHeight="1" x14ac:dyDescent="0.3">
      <c r="B1284" s="223" t="s">
        <v>857</v>
      </c>
      <c r="C1284" s="223" t="s">
        <v>858</v>
      </c>
      <c r="D1284" s="223" t="s">
        <v>67</v>
      </c>
      <c r="E1284" s="247" t="s">
        <v>68</v>
      </c>
      <c r="F1284" s="247" t="s">
        <v>863</v>
      </c>
      <c r="G1284" s="247" t="s">
        <v>202</v>
      </c>
      <c r="H1284" s="223" t="s">
        <v>71</v>
      </c>
      <c r="I1284" s="223" t="s">
        <v>135</v>
      </c>
      <c r="J1284" s="11" t="s">
        <v>263</v>
      </c>
      <c r="K1284" s="7" t="s">
        <v>159</v>
      </c>
      <c r="L1284" s="7" t="s">
        <v>116</v>
      </c>
      <c r="M1284" s="81">
        <v>40</v>
      </c>
      <c r="N1284" s="321" t="s">
        <v>160</v>
      </c>
      <c r="O1284" s="223" t="s">
        <v>559</v>
      </c>
      <c r="P1284" s="272" t="s">
        <v>76</v>
      </c>
      <c r="Q1284" s="272" t="s">
        <v>77</v>
      </c>
      <c r="R1284" s="297" t="s">
        <v>78</v>
      </c>
      <c r="S1284" s="297" t="s">
        <v>161</v>
      </c>
      <c r="T1284" s="283">
        <f>V1284+Y1284</f>
        <v>333840</v>
      </c>
      <c r="U1284" s="283">
        <f>+T1284/M1285</f>
        <v>55640</v>
      </c>
      <c r="V1284" s="281">
        <v>166920</v>
      </c>
      <c r="W1284" s="281" t="s">
        <v>80</v>
      </c>
      <c r="X1284" s="281" t="s">
        <v>80</v>
      </c>
      <c r="Y1284" s="281">
        <v>166920</v>
      </c>
      <c r="Z1284" s="281" t="s">
        <v>135</v>
      </c>
      <c r="AA1284" s="281" t="s">
        <v>80</v>
      </c>
      <c r="AB1284" s="281">
        <v>27068.11</v>
      </c>
      <c r="AC1284" s="273" t="s">
        <v>204</v>
      </c>
      <c r="AD1284" s="283">
        <f>+V1284+Y1284</f>
        <v>333840</v>
      </c>
      <c r="AE1284" s="281" t="s">
        <v>135</v>
      </c>
      <c r="AF1284" s="281" t="s">
        <v>80</v>
      </c>
      <c r="AG1284" s="273" t="s">
        <v>34</v>
      </c>
      <c r="AH1284" s="281" t="s">
        <v>308</v>
      </c>
      <c r="AI1284" s="281" t="s">
        <v>221</v>
      </c>
      <c r="AJ1284" s="283"/>
    </row>
    <row r="1285" spans="2:36" s="87" customFormat="1" ht="57" customHeight="1" x14ac:dyDescent="0.3">
      <c r="B1285" s="224"/>
      <c r="C1285" s="224"/>
      <c r="D1285" s="224"/>
      <c r="E1285" s="248"/>
      <c r="F1285" s="248"/>
      <c r="G1285" s="248"/>
      <c r="H1285" s="224"/>
      <c r="I1285" s="224"/>
      <c r="J1285" s="11" t="s">
        <v>163</v>
      </c>
      <c r="K1285" s="7" t="s">
        <v>164</v>
      </c>
      <c r="L1285" s="7" t="s">
        <v>106</v>
      </c>
      <c r="M1285" s="81">
        <v>6</v>
      </c>
      <c r="N1285" s="322"/>
      <c r="O1285" s="224"/>
      <c r="P1285" s="272"/>
      <c r="Q1285" s="272"/>
      <c r="R1285" s="297"/>
      <c r="S1285" s="297"/>
      <c r="T1285" s="283"/>
      <c r="U1285" s="283"/>
      <c r="V1285" s="281"/>
      <c r="W1285" s="281"/>
      <c r="X1285" s="281"/>
      <c r="Y1285" s="281"/>
      <c r="Z1285" s="281"/>
      <c r="AA1285" s="281"/>
      <c r="AB1285" s="281"/>
      <c r="AC1285" s="273"/>
      <c r="AD1285" s="283"/>
      <c r="AE1285" s="281"/>
      <c r="AF1285" s="281"/>
      <c r="AG1285" s="273"/>
      <c r="AH1285" s="281"/>
      <c r="AI1285" s="281"/>
      <c r="AJ1285" s="283"/>
    </row>
    <row r="1286" spans="2:36" s="87" customFormat="1" ht="45" customHeight="1" x14ac:dyDescent="0.3">
      <c r="B1286" s="224"/>
      <c r="C1286" s="224"/>
      <c r="D1286" s="224"/>
      <c r="E1286" s="248"/>
      <c r="F1286" s="248"/>
      <c r="G1286" s="248"/>
      <c r="H1286" s="225"/>
      <c r="I1286" s="225"/>
      <c r="J1286" s="11" t="s">
        <v>179</v>
      </c>
      <c r="K1286" s="7" t="s">
        <v>180</v>
      </c>
      <c r="L1286" s="7" t="s">
        <v>106</v>
      </c>
      <c r="M1286" s="81">
        <v>156</v>
      </c>
      <c r="N1286" s="323"/>
      <c r="O1286" s="225"/>
      <c r="P1286" s="272"/>
      <c r="Q1286" s="272"/>
      <c r="R1286" s="297"/>
      <c r="S1286" s="297"/>
      <c r="T1286" s="283"/>
      <c r="U1286" s="283"/>
      <c r="V1286" s="281"/>
      <c r="W1286" s="281"/>
      <c r="X1286" s="281"/>
      <c r="Y1286" s="281"/>
      <c r="Z1286" s="281"/>
      <c r="AA1286" s="281"/>
      <c r="AB1286" s="281"/>
      <c r="AC1286" s="273"/>
      <c r="AD1286" s="283"/>
      <c r="AE1286" s="281"/>
      <c r="AF1286" s="281"/>
      <c r="AG1286" s="273"/>
      <c r="AH1286" s="281"/>
      <c r="AI1286" s="281"/>
      <c r="AJ1286" s="283"/>
    </row>
    <row r="1287" spans="2:36" s="87" customFormat="1" ht="57" customHeight="1" x14ac:dyDescent="0.3">
      <c r="B1287" s="272" t="s">
        <v>859</v>
      </c>
      <c r="C1287" s="272" t="s">
        <v>860</v>
      </c>
      <c r="D1287" s="272" t="s">
        <v>67</v>
      </c>
      <c r="E1287" s="247" t="s">
        <v>68</v>
      </c>
      <c r="F1287" s="247" t="s">
        <v>864</v>
      </c>
      <c r="G1287" s="247" t="s">
        <v>70</v>
      </c>
      <c r="H1287" s="223" t="s">
        <v>71</v>
      </c>
      <c r="I1287" s="223" t="s">
        <v>135</v>
      </c>
      <c r="J1287" s="11" t="s">
        <v>165</v>
      </c>
      <c r="K1287" s="7" t="s">
        <v>166</v>
      </c>
      <c r="L1287" s="7" t="s">
        <v>167</v>
      </c>
      <c r="M1287" s="81">
        <v>2</v>
      </c>
      <c r="N1287" s="321" t="s">
        <v>160</v>
      </c>
      <c r="O1287" s="226" t="s">
        <v>559</v>
      </c>
      <c r="P1287" s="223" t="s">
        <v>76</v>
      </c>
      <c r="Q1287" s="223" t="s">
        <v>77</v>
      </c>
      <c r="R1287" s="250" t="s">
        <v>78</v>
      </c>
      <c r="S1287" s="250" t="s">
        <v>161</v>
      </c>
      <c r="T1287" s="253">
        <f>+V1287+Y1287</f>
        <v>151940</v>
      </c>
      <c r="U1287" s="253">
        <f>+T1287/2</f>
        <v>75970</v>
      </c>
      <c r="V1287" s="256">
        <v>75970</v>
      </c>
      <c r="W1287" s="256" t="s">
        <v>135</v>
      </c>
      <c r="X1287" s="256" t="s">
        <v>135</v>
      </c>
      <c r="Y1287" s="256">
        <v>75970</v>
      </c>
      <c r="Z1287" s="256" t="s">
        <v>135</v>
      </c>
      <c r="AA1287" s="256" t="s">
        <v>135</v>
      </c>
      <c r="AB1287" s="256">
        <v>12319.46</v>
      </c>
      <c r="AC1287" s="256" t="s">
        <v>81</v>
      </c>
      <c r="AD1287" s="253">
        <f>+V1287+Y1287</f>
        <v>151940</v>
      </c>
      <c r="AE1287" s="256" t="s">
        <v>135</v>
      </c>
      <c r="AF1287" s="253" t="s">
        <v>135</v>
      </c>
      <c r="AG1287" s="256" t="s">
        <v>34</v>
      </c>
      <c r="AH1287" s="256" t="s">
        <v>308</v>
      </c>
      <c r="AI1287" s="256" t="s">
        <v>221</v>
      </c>
      <c r="AJ1287" s="253"/>
    </row>
    <row r="1288" spans="2:36" s="87" customFormat="1" ht="61.2" customHeight="1" x14ac:dyDescent="0.3">
      <c r="B1288" s="272"/>
      <c r="C1288" s="272"/>
      <c r="D1288" s="272"/>
      <c r="E1288" s="248"/>
      <c r="F1288" s="248"/>
      <c r="G1288" s="248"/>
      <c r="H1288" s="224"/>
      <c r="I1288" s="224"/>
      <c r="J1288" s="11" t="s">
        <v>168</v>
      </c>
      <c r="K1288" s="7" t="s">
        <v>169</v>
      </c>
      <c r="L1288" s="7" t="s">
        <v>106</v>
      </c>
      <c r="M1288" s="81">
        <v>2</v>
      </c>
      <c r="N1288" s="322"/>
      <c r="O1288" s="227"/>
      <c r="P1288" s="224"/>
      <c r="Q1288" s="224"/>
      <c r="R1288" s="251"/>
      <c r="S1288" s="251"/>
      <c r="T1288" s="254"/>
      <c r="U1288" s="254"/>
      <c r="V1288" s="257"/>
      <c r="W1288" s="257"/>
      <c r="X1288" s="257"/>
      <c r="Y1288" s="257"/>
      <c r="Z1288" s="257"/>
      <c r="AA1288" s="257"/>
      <c r="AB1288" s="257"/>
      <c r="AC1288" s="257"/>
      <c r="AD1288" s="254"/>
      <c r="AE1288" s="257"/>
      <c r="AF1288" s="254"/>
      <c r="AG1288" s="257"/>
      <c r="AH1288" s="257"/>
      <c r="AI1288" s="257"/>
      <c r="AJ1288" s="254"/>
    </row>
    <row r="1289" spans="2:36" s="87" customFormat="1" ht="53.7" customHeight="1" x14ac:dyDescent="0.3">
      <c r="B1289" s="272"/>
      <c r="C1289" s="272"/>
      <c r="D1289" s="272"/>
      <c r="E1289" s="248"/>
      <c r="F1289" s="248"/>
      <c r="G1289" s="248"/>
      <c r="H1289" s="224"/>
      <c r="I1289" s="224"/>
      <c r="J1289" s="11" t="s">
        <v>264</v>
      </c>
      <c r="K1289" s="7" t="s">
        <v>170</v>
      </c>
      <c r="L1289" s="7" t="s">
        <v>171</v>
      </c>
      <c r="M1289" s="81">
        <v>2</v>
      </c>
      <c r="N1289" s="322"/>
      <c r="O1289" s="227"/>
      <c r="P1289" s="224"/>
      <c r="Q1289" s="224"/>
      <c r="R1289" s="251"/>
      <c r="S1289" s="251"/>
      <c r="T1289" s="254"/>
      <c r="U1289" s="254"/>
      <c r="V1289" s="257"/>
      <c r="W1289" s="257"/>
      <c r="X1289" s="257"/>
      <c r="Y1289" s="257"/>
      <c r="Z1289" s="257"/>
      <c r="AA1289" s="257"/>
      <c r="AB1289" s="257"/>
      <c r="AC1289" s="257"/>
      <c r="AD1289" s="254"/>
      <c r="AE1289" s="257"/>
      <c r="AF1289" s="254"/>
      <c r="AG1289" s="257"/>
      <c r="AH1289" s="257"/>
      <c r="AI1289" s="257"/>
      <c r="AJ1289" s="254"/>
    </row>
    <row r="1290" spans="2:36" s="87" customFormat="1" ht="40.200000000000003" customHeight="1" x14ac:dyDescent="0.3">
      <c r="B1290" s="272"/>
      <c r="C1290" s="272"/>
      <c r="D1290" s="272"/>
      <c r="E1290" s="249"/>
      <c r="F1290" s="249"/>
      <c r="G1290" s="249"/>
      <c r="H1290" s="225"/>
      <c r="I1290" s="225"/>
      <c r="J1290" s="11" t="s">
        <v>172</v>
      </c>
      <c r="K1290" s="7" t="s">
        <v>173</v>
      </c>
      <c r="L1290" s="7" t="s">
        <v>171</v>
      </c>
      <c r="M1290" s="81">
        <v>2</v>
      </c>
      <c r="N1290" s="323"/>
      <c r="O1290" s="228"/>
      <c r="P1290" s="225"/>
      <c r="Q1290" s="225"/>
      <c r="R1290" s="252"/>
      <c r="S1290" s="252"/>
      <c r="T1290" s="255"/>
      <c r="U1290" s="255"/>
      <c r="V1290" s="258"/>
      <c r="W1290" s="258"/>
      <c r="X1290" s="258"/>
      <c r="Y1290" s="258"/>
      <c r="Z1290" s="258"/>
      <c r="AA1290" s="258"/>
      <c r="AB1290" s="258"/>
      <c r="AC1290" s="258"/>
      <c r="AD1290" s="255"/>
      <c r="AE1290" s="258"/>
      <c r="AF1290" s="255"/>
      <c r="AG1290" s="258"/>
      <c r="AH1290" s="258"/>
      <c r="AI1290" s="258"/>
      <c r="AJ1290" s="255"/>
    </row>
    <row r="1291" spans="2:36" s="87" customFormat="1" ht="69" customHeight="1" x14ac:dyDescent="0.3">
      <c r="B1291" s="272" t="s">
        <v>861</v>
      </c>
      <c r="C1291" s="272" t="s">
        <v>862</v>
      </c>
      <c r="D1291" s="272" t="s">
        <v>67</v>
      </c>
      <c r="E1291" s="247" t="s">
        <v>68</v>
      </c>
      <c r="F1291" s="247" t="s">
        <v>863</v>
      </c>
      <c r="G1291" s="247" t="s">
        <v>202</v>
      </c>
      <c r="H1291" s="223" t="s">
        <v>71</v>
      </c>
      <c r="I1291" s="223" t="s">
        <v>135</v>
      </c>
      <c r="J1291" s="11" t="s">
        <v>163</v>
      </c>
      <c r="K1291" s="7" t="s">
        <v>164</v>
      </c>
      <c r="L1291" s="7" t="s">
        <v>106</v>
      </c>
      <c r="M1291" s="81">
        <v>3</v>
      </c>
      <c r="N1291" s="321" t="s">
        <v>160</v>
      </c>
      <c r="O1291" s="226" t="s">
        <v>559</v>
      </c>
      <c r="P1291" s="223" t="s">
        <v>76</v>
      </c>
      <c r="Q1291" s="223" t="s">
        <v>77</v>
      </c>
      <c r="R1291" s="250" t="s">
        <v>78</v>
      </c>
      <c r="S1291" s="250" t="s">
        <v>161</v>
      </c>
      <c r="T1291" s="253">
        <f>+V1291+Y1291</f>
        <v>85600</v>
      </c>
      <c r="U1291" s="253">
        <f>+T1291/3</f>
        <v>28533.333333333332</v>
      </c>
      <c r="V1291" s="256">
        <v>42800</v>
      </c>
      <c r="W1291" s="256" t="s">
        <v>135</v>
      </c>
      <c r="X1291" s="256" t="s">
        <v>135</v>
      </c>
      <c r="Y1291" s="256">
        <v>42800</v>
      </c>
      <c r="Z1291" s="256" t="s">
        <v>135</v>
      </c>
      <c r="AA1291" s="256" t="s">
        <v>135</v>
      </c>
      <c r="AB1291" s="256">
        <v>6940.55</v>
      </c>
      <c r="AC1291" s="256" t="s">
        <v>204</v>
      </c>
      <c r="AD1291" s="253">
        <f>+V1291+Y1291</f>
        <v>85600</v>
      </c>
      <c r="AE1291" s="256" t="s">
        <v>135</v>
      </c>
      <c r="AF1291" s="253" t="s">
        <v>135</v>
      </c>
      <c r="AG1291" s="256" t="s">
        <v>34</v>
      </c>
      <c r="AH1291" s="256" t="s">
        <v>308</v>
      </c>
      <c r="AI1291" s="256" t="s">
        <v>221</v>
      </c>
      <c r="AJ1291" s="253"/>
    </row>
    <row r="1292" spans="2:36" s="87" customFormat="1" ht="53.7" customHeight="1" x14ac:dyDescent="0.3">
      <c r="B1292" s="272"/>
      <c r="C1292" s="272"/>
      <c r="D1292" s="272"/>
      <c r="E1292" s="249"/>
      <c r="F1292" s="249"/>
      <c r="G1292" s="249"/>
      <c r="H1292" s="225"/>
      <c r="I1292" s="225"/>
      <c r="J1292" s="11" t="s">
        <v>179</v>
      </c>
      <c r="K1292" s="7" t="s">
        <v>180</v>
      </c>
      <c r="L1292" s="7" t="s">
        <v>106</v>
      </c>
      <c r="M1292" s="81">
        <v>15</v>
      </c>
      <c r="N1292" s="323"/>
      <c r="O1292" s="228"/>
      <c r="P1292" s="225"/>
      <c r="Q1292" s="225"/>
      <c r="R1292" s="252"/>
      <c r="S1292" s="252"/>
      <c r="T1292" s="255"/>
      <c r="U1292" s="255"/>
      <c r="V1292" s="258"/>
      <c r="W1292" s="258"/>
      <c r="X1292" s="258"/>
      <c r="Y1292" s="258"/>
      <c r="Z1292" s="258"/>
      <c r="AA1292" s="258"/>
      <c r="AB1292" s="258"/>
      <c r="AC1292" s="258"/>
      <c r="AD1292" s="255"/>
      <c r="AE1292" s="258"/>
      <c r="AF1292" s="255"/>
      <c r="AG1292" s="258"/>
      <c r="AH1292" s="258"/>
      <c r="AI1292" s="258"/>
      <c r="AJ1292" s="255"/>
    </row>
    <row r="1293" spans="2:36" s="87" customFormat="1" ht="131.69999999999999" customHeight="1" x14ac:dyDescent="0.3">
      <c r="B1293" s="223" t="s">
        <v>1087</v>
      </c>
      <c r="C1293" s="223" t="s">
        <v>856</v>
      </c>
      <c r="D1293" s="223" t="s">
        <v>67</v>
      </c>
      <c r="E1293" s="247" t="s">
        <v>68</v>
      </c>
      <c r="F1293" s="247" t="s">
        <v>863</v>
      </c>
      <c r="G1293" s="247" t="s">
        <v>202</v>
      </c>
      <c r="H1293" s="223" t="s">
        <v>71</v>
      </c>
      <c r="I1293" s="223" t="s">
        <v>135</v>
      </c>
      <c r="J1293" s="11" t="s">
        <v>263</v>
      </c>
      <c r="K1293" s="7" t="s">
        <v>159</v>
      </c>
      <c r="L1293" s="7" t="s">
        <v>116</v>
      </c>
      <c r="M1293" s="81">
        <v>40</v>
      </c>
      <c r="N1293" s="321" t="s">
        <v>160</v>
      </c>
      <c r="O1293" s="223" t="s">
        <v>559</v>
      </c>
      <c r="P1293" s="272" t="s">
        <v>76</v>
      </c>
      <c r="Q1293" s="272" t="s">
        <v>77</v>
      </c>
      <c r="R1293" s="297" t="s">
        <v>78</v>
      </c>
      <c r="S1293" s="297" t="s">
        <v>161</v>
      </c>
      <c r="T1293" s="283">
        <f>V1293+Y1293</f>
        <v>378703.62</v>
      </c>
      <c r="U1293" s="283"/>
      <c r="V1293" s="281">
        <v>189351.81</v>
      </c>
      <c r="W1293" s="281" t="s">
        <v>80</v>
      </c>
      <c r="X1293" s="281" t="s">
        <v>80</v>
      </c>
      <c r="Y1293" s="281">
        <v>189351.81</v>
      </c>
      <c r="Z1293" s="281" t="s">
        <v>135</v>
      </c>
      <c r="AA1293" s="281" t="s">
        <v>80</v>
      </c>
      <c r="AB1293" s="281">
        <v>30705.7</v>
      </c>
      <c r="AC1293" s="273" t="s">
        <v>204</v>
      </c>
      <c r="AD1293" s="283">
        <f>+V1293+Y1293</f>
        <v>378703.62</v>
      </c>
      <c r="AE1293" s="281" t="s">
        <v>135</v>
      </c>
      <c r="AF1293" s="281" t="s">
        <v>80</v>
      </c>
      <c r="AG1293" s="273" t="s">
        <v>34</v>
      </c>
      <c r="AH1293" s="281" t="s">
        <v>309</v>
      </c>
      <c r="AI1293" s="281" t="s">
        <v>221</v>
      </c>
      <c r="AJ1293" s="283"/>
    </row>
    <row r="1294" spans="2:36" s="87" customFormat="1" ht="58.5" customHeight="1" x14ac:dyDescent="0.3">
      <c r="B1294" s="224"/>
      <c r="C1294" s="224"/>
      <c r="D1294" s="224"/>
      <c r="E1294" s="248"/>
      <c r="F1294" s="248"/>
      <c r="G1294" s="248"/>
      <c r="H1294" s="224"/>
      <c r="I1294" s="224"/>
      <c r="J1294" s="11" t="s">
        <v>163</v>
      </c>
      <c r="K1294" s="7" t="s">
        <v>164</v>
      </c>
      <c r="L1294" s="7" t="s">
        <v>106</v>
      </c>
      <c r="M1294" s="81">
        <v>7</v>
      </c>
      <c r="N1294" s="322"/>
      <c r="O1294" s="224"/>
      <c r="P1294" s="272"/>
      <c r="Q1294" s="272"/>
      <c r="R1294" s="297"/>
      <c r="S1294" s="297"/>
      <c r="T1294" s="283"/>
      <c r="U1294" s="283"/>
      <c r="V1294" s="281"/>
      <c r="W1294" s="281"/>
      <c r="X1294" s="281"/>
      <c r="Y1294" s="281"/>
      <c r="Z1294" s="281"/>
      <c r="AA1294" s="281"/>
      <c r="AB1294" s="281"/>
      <c r="AC1294" s="273"/>
      <c r="AD1294" s="283"/>
      <c r="AE1294" s="281"/>
      <c r="AF1294" s="281"/>
      <c r="AG1294" s="273"/>
      <c r="AH1294" s="281"/>
      <c r="AI1294" s="281"/>
      <c r="AJ1294" s="283"/>
    </row>
    <row r="1295" spans="2:36" s="87" customFormat="1" ht="45.6" customHeight="1" x14ac:dyDescent="0.3">
      <c r="B1295" s="225"/>
      <c r="C1295" s="225"/>
      <c r="D1295" s="225"/>
      <c r="E1295" s="249"/>
      <c r="F1295" s="249"/>
      <c r="G1295" s="249"/>
      <c r="H1295" s="225"/>
      <c r="I1295" s="225"/>
      <c r="J1295" s="11" t="s">
        <v>179</v>
      </c>
      <c r="K1295" s="7" t="s">
        <v>180</v>
      </c>
      <c r="L1295" s="7" t="s">
        <v>106</v>
      </c>
      <c r="M1295" s="81">
        <v>185</v>
      </c>
      <c r="N1295" s="323"/>
      <c r="O1295" s="225"/>
      <c r="P1295" s="272"/>
      <c r="Q1295" s="272"/>
      <c r="R1295" s="297"/>
      <c r="S1295" s="297"/>
      <c r="T1295" s="283"/>
      <c r="U1295" s="283"/>
      <c r="V1295" s="281"/>
      <c r="W1295" s="281"/>
      <c r="X1295" s="281"/>
      <c r="Y1295" s="281"/>
      <c r="Z1295" s="281"/>
      <c r="AA1295" s="281"/>
      <c r="AB1295" s="281"/>
      <c r="AC1295" s="273"/>
      <c r="AD1295" s="283"/>
      <c r="AE1295" s="281"/>
      <c r="AF1295" s="281"/>
      <c r="AG1295" s="273"/>
      <c r="AH1295" s="281"/>
      <c r="AI1295" s="281"/>
      <c r="AJ1295" s="283"/>
    </row>
    <row r="1296" spans="2:36" s="87" customFormat="1" ht="96.6" x14ac:dyDescent="0.3">
      <c r="B1296" s="223" t="s">
        <v>913</v>
      </c>
      <c r="C1296" s="248" t="s">
        <v>920</v>
      </c>
      <c r="D1296" s="223" t="s">
        <v>67</v>
      </c>
      <c r="E1296" s="247" t="s">
        <v>68</v>
      </c>
      <c r="F1296" s="269" t="s">
        <v>186</v>
      </c>
      <c r="G1296" s="269" t="s">
        <v>202</v>
      </c>
      <c r="H1296" s="223" t="s">
        <v>71</v>
      </c>
      <c r="I1296" s="272" t="s">
        <v>80</v>
      </c>
      <c r="J1296" s="80" t="s">
        <v>263</v>
      </c>
      <c r="K1296" s="22" t="s">
        <v>159</v>
      </c>
      <c r="L1296" s="22" t="s">
        <v>116</v>
      </c>
      <c r="M1296" s="81">
        <v>40</v>
      </c>
      <c r="N1296" s="270" t="s">
        <v>701</v>
      </c>
      <c r="O1296" s="270" t="s">
        <v>914</v>
      </c>
      <c r="P1296" s="225" t="s">
        <v>76</v>
      </c>
      <c r="Q1296" s="225" t="s">
        <v>77</v>
      </c>
      <c r="R1296" s="252" t="s">
        <v>78</v>
      </c>
      <c r="S1296" s="252" t="s">
        <v>161</v>
      </c>
      <c r="T1296" s="255">
        <f>Y1296+V1296</f>
        <v>256800</v>
      </c>
      <c r="U1296" s="255">
        <f>+T1296/M1297</f>
        <v>64200</v>
      </c>
      <c r="V1296" s="498">
        <v>218280</v>
      </c>
      <c r="W1296" s="258" t="s">
        <v>135</v>
      </c>
      <c r="X1296" s="258" t="s">
        <v>80</v>
      </c>
      <c r="Y1296" s="498">
        <v>38520</v>
      </c>
      <c r="Z1296" s="258" t="s">
        <v>135</v>
      </c>
      <c r="AA1296" s="258" t="s">
        <v>80</v>
      </c>
      <c r="AB1296" s="384">
        <v>94980.81</v>
      </c>
      <c r="AC1296" s="231" t="s">
        <v>204</v>
      </c>
      <c r="AD1296" s="260" t="s">
        <v>135</v>
      </c>
      <c r="AE1296" s="261">
        <f>+V1296+Y1296</f>
        <v>256800</v>
      </c>
      <c r="AF1296" s="225" t="s">
        <v>80</v>
      </c>
      <c r="AG1296" s="231" t="s">
        <v>34</v>
      </c>
      <c r="AH1296" s="301" t="s">
        <v>915</v>
      </c>
      <c r="AI1296" s="301" t="s">
        <v>216</v>
      </c>
      <c r="AJ1296" s="255"/>
    </row>
    <row r="1297" spans="2:36" s="87" customFormat="1" ht="65.7" customHeight="1" x14ac:dyDescent="0.3">
      <c r="B1297" s="224"/>
      <c r="C1297" s="248"/>
      <c r="D1297" s="224"/>
      <c r="E1297" s="248"/>
      <c r="F1297" s="269"/>
      <c r="G1297" s="269"/>
      <c r="H1297" s="224"/>
      <c r="I1297" s="272"/>
      <c r="J1297" s="11" t="s">
        <v>163</v>
      </c>
      <c r="K1297" s="7" t="s">
        <v>164</v>
      </c>
      <c r="L1297" s="7" t="s">
        <v>106</v>
      </c>
      <c r="M1297" s="81">
        <v>4</v>
      </c>
      <c r="N1297" s="380"/>
      <c r="O1297" s="270"/>
      <c r="P1297" s="272"/>
      <c r="Q1297" s="272"/>
      <c r="R1297" s="297"/>
      <c r="S1297" s="297"/>
      <c r="T1297" s="283"/>
      <c r="U1297" s="283"/>
      <c r="V1297" s="499"/>
      <c r="W1297" s="281"/>
      <c r="X1297" s="281"/>
      <c r="Y1297" s="499"/>
      <c r="Z1297" s="281"/>
      <c r="AA1297" s="281"/>
      <c r="AB1297" s="384"/>
      <c r="AC1297" s="273"/>
      <c r="AD1297" s="260"/>
      <c r="AE1297" s="296"/>
      <c r="AF1297" s="272"/>
      <c r="AG1297" s="273"/>
      <c r="AH1297" s="301"/>
      <c r="AI1297" s="301"/>
      <c r="AJ1297" s="283"/>
    </row>
    <row r="1298" spans="2:36" s="87" customFormat="1" ht="48.6" customHeight="1" x14ac:dyDescent="0.3">
      <c r="B1298" s="225"/>
      <c r="C1298" s="249"/>
      <c r="D1298" s="224"/>
      <c r="E1298" s="248"/>
      <c r="F1298" s="269"/>
      <c r="G1298" s="269"/>
      <c r="H1298" s="225"/>
      <c r="I1298" s="272"/>
      <c r="J1298" s="11" t="s">
        <v>179</v>
      </c>
      <c r="K1298" s="7" t="s">
        <v>180</v>
      </c>
      <c r="L1298" s="7" t="s">
        <v>106</v>
      </c>
      <c r="M1298" s="81">
        <v>120</v>
      </c>
      <c r="N1298" s="380"/>
      <c r="O1298" s="270"/>
      <c r="P1298" s="272"/>
      <c r="Q1298" s="272"/>
      <c r="R1298" s="297"/>
      <c r="S1298" s="297"/>
      <c r="T1298" s="283"/>
      <c r="U1298" s="283"/>
      <c r="V1298" s="494"/>
      <c r="W1298" s="281"/>
      <c r="X1298" s="281"/>
      <c r="Y1298" s="494"/>
      <c r="Z1298" s="281"/>
      <c r="AA1298" s="281"/>
      <c r="AB1298" s="384"/>
      <c r="AC1298" s="273"/>
      <c r="AD1298" s="261"/>
      <c r="AE1298" s="296"/>
      <c r="AF1298" s="272"/>
      <c r="AG1298" s="273"/>
      <c r="AH1298" s="301"/>
      <c r="AI1298" s="301"/>
      <c r="AJ1298" s="283"/>
    </row>
    <row r="1299" spans="2:36" s="87" customFormat="1" ht="133.5" customHeight="1" x14ac:dyDescent="0.3">
      <c r="B1299" s="284" t="s">
        <v>1161</v>
      </c>
      <c r="C1299" s="317" t="s">
        <v>919</v>
      </c>
      <c r="D1299" s="284" t="s">
        <v>67</v>
      </c>
      <c r="E1299" s="385" t="s">
        <v>68</v>
      </c>
      <c r="F1299" s="317" t="s">
        <v>186</v>
      </c>
      <c r="G1299" s="317" t="s">
        <v>202</v>
      </c>
      <c r="H1299" s="284" t="s">
        <v>71</v>
      </c>
      <c r="I1299" s="300" t="s">
        <v>80</v>
      </c>
      <c r="J1299" s="67" t="s">
        <v>263</v>
      </c>
      <c r="K1299" s="68" t="s">
        <v>159</v>
      </c>
      <c r="L1299" s="68" t="s">
        <v>116</v>
      </c>
      <c r="M1299" s="84">
        <v>40</v>
      </c>
      <c r="N1299" s="412" t="s">
        <v>701</v>
      </c>
      <c r="O1299" s="412" t="s">
        <v>914</v>
      </c>
      <c r="P1299" s="286" t="s">
        <v>76</v>
      </c>
      <c r="Q1299" s="286" t="s">
        <v>77</v>
      </c>
      <c r="R1299" s="289" t="s">
        <v>78</v>
      </c>
      <c r="S1299" s="289" t="s">
        <v>161</v>
      </c>
      <c r="T1299" s="360">
        <f>Y1299+V1299</f>
        <v>42800</v>
      </c>
      <c r="U1299" s="360">
        <f>+T1299/M1300</f>
        <v>42800</v>
      </c>
      <c r="V1299" s="465">
        <v>36380</v>
      </c>
      <c r="W1299" s="382" t="s">
        <v>135</v>
      </c>
      <c r="X1299" s="382" t="s">
        <v>80</v>
      </c>
      <c r="Y1299" s="465">
        <v>6420</v>
      </c>
      <c r="Z1299" s="382" t="s">
        <v>135</v>
      </c>
      <c r="AA1299" s="382" t="s">
        <v>80</v>
      </c>
      <c r="AB1299" s="465">
        <v>15830.14</v>
      </c>
      <c r="AC1299" s="340" t="s">
        <v>204</v>
      </c>
      <c r="AD1299" s="377" t="s">
        <v>135</v>
      </c>
      <c r="AE1299" s="378">
        <f>+V1299+Y1299</f>
        <v>42800</v>
      </c>
      <c r="AF1299" s="286" t="s">
        <v>80</v>
      </c>
      <c r="AG1299" s="340" t="s">
        <v>34</v>
      </c>
      <c r="AH1299" s="359" t="s">
        <v>231</v>
      </c>
      <c r="AI1299" s="359" t="s">
        <v>216</v>
      </c>
      <c r="AJ1299" s="360"/>
    </row>
    <row r="1300" spans="2:36" s="87" customFormat="1" ht="76.5" customHeight="1" x14ac:dyDescent="0.3">
      <c r="B1300" s="285"/>
      <c r="C1300" s="317"/>
      <c r="D1300" s="285"/>
      <c r="E1300" s="386"/>
      <c r="F1300" s="317"/>
      <c r="G1300" s="317"/>
      <c r="H1300" s="285"/>
      <c r="I1300" s="300"/>
      <c r="J1300" s="20" t="s">
        <v>163</v>
      </c>
      <c r="K1300" s="27" t="s">
        <v>164</v>
      </c>
      <c r="L1300" s="27" t="s">
        <v>106</v>
      </c>
      <c r="M1300" s="84">
        <v>1</v>
      </c>
      <c r="N1300" s="424"/>
      <c r="O1300" s="412"/>
      <c r="P1300" s="300"/>
      <c r="Q1300" s="300"/>
      <c r="R1300" s="337"/>
      <c r="S1300" s="337"/>
      <c r="T1300" s="361"/>
      <c r="U1300" s="361"/>
      <c r="V1300" s="465"/>
      <c r="W1300" s="365"/>
      <c r="X1300" s="365"/>
      <c r="Y1300" s="465"/>
      <c r="Z1300" s="365"/>
      <c r="AA1300" s="365"/>
      <c r="AB1300" s="465"/>
      <c r="AC1300" s="282"/>
      <c r="AD1300" s="377"/>
      <c r="AE1300" s="319"/>
      <c r="AF1300" s="300"/>
      <c r="AG1300" s="282"/>
      <c r="AH1300" s="359"/>
      <c r="AI1300" s="359"/>
      <c r="AJ1300" s="361"/>
    </row>
    <row r="1301" spans="2:36" s="87" customFormat="1" ht="48.6" customHeight="1" x14ac:dyDescent="0.3">
      <c r="B1301" s="286"/>
      <c r="C1301" s="317"/>
      <c r="D1301" s="285"/>
      <c r="E1301" s="386"/>
      <c r="F1301" s="317"/>
      <c r="G1301" s="317"/>
      <c r="H1301" s="286"/>
      <c r="I1301" s="300"/>
      <c r="J1301" s="20" t="s">
        <v>179</v>
      </c>
      <c r="K1301" s="27" t="s">
        <v>180</v>
      </c>
      <c r="L1301" s="27" t="s">
        <v>106</v>
      </c>
      <c r="M1301" s="84">
        <v>20</v>
      </c>
      <c r="N1301" s="424"/>
      <c r="O1301" s="412"/>
      <c r="P1301" s="300"/>
      <c r="Q1301" s="300"/>
      <c r="R1301" s="337"/>
      <c r="S1301" s="337"/>
      <c r="T1301" s="361"/>
      <c r="U1301" s="361"/>
      <c r="V1301" s="465"/>
      <c r="W1301" s="365"/>
      <c r="X1301" s="365"/>
      <c r="Y1301" s="465"/>
      <c r="Z1301" s="365"/>
      <c r="AA1301" s="365"/>
      <c r="AB1301" s="465"/>
      <c r="AC1301" s="282"/>
      <c r="AD1301" s="378"/>
      <c r="AE1301" s="319"/>
      <c r="AF1301" s="300"/>
      <c r="AG1301" s="282"/>
      <c r="AH1301" s="359"/>
      <c r="AI1301" s="359"/>
      <c r="AJ1301" s="361"/>
    </row>
    <row r="1302" spans="2:36" s="87" customFormat="1" ht="96.6" x14ac:dyDescent="0.3">
      <c r="B1302" s="284" t="s">
        <v>1162</v>
      </c>
      <c r="C1302" s="412" t="s">
        <v>918</v>
      </c>
      <c r="D1302" s="284" t="s">
        <v>67</v>
      </c>
      <c r="E1302" s="385" t="s">
        <v>68</v>
      </c>
      <c r="F1302" s="317" t="s">
        <v>186</v>
      </c>
      <c r="G1302" s="317" t="s">
        <v>202</v>
      </c>
      <c r="H1302" s="284" t="s">
        <v>71</v>
      </c>
      <c r="I1302" s="300" t="s">
        <v>80</v>
      </c>
      <c r="J1302" s="67" t="s">
        <v>263</v>
      </c>
      <c r="K1302" s="68" t="s">
        <v>159</v>
      </c>
      <c r="L1302" s="68" t="s">
        <v>116</v>
      </c>
      <c r="M1302" s="84">
        <v>40</v>
      </c>
      <c r="N1302" s="412" t="s">
        <v>701</v>
      </c>
      <c r="O1302" s="412" t="s">
        <v>914</v>
      </c>
      <c r="P1302" s="286" t="s">
        <v>76</v>
      </c>
      <c r="Q1302" s="286" t="s">
        <v>77</v>
      </c>
      <c r="R1302" s="289" t="s">
        <v>78</v>
      </c>
      <c r="S1302" s="289" t="s">
        <v>161</v>
      </c>
      <c r="T1302" s="360">
        <f>Y1302+V1302</f>
        <v>128400</v>
      </c>
      <c r="U1302" s="360">
        <f>+T1302/M1303</f>
        <v>64200</v>
      </c>
      <c r="V1302" s="465">
        <v>109140</v>
      </c>
      <c r="W1302" s="382" t="s">
        <v>135</v>
      </c>
      <c r="X1302" s="382" t="s">
        <v>80</v>
      </c>
      <c r="Y1302" s="465">
        <v>19260</v>
      </c>
      <c r="Z1302" s="382" t="s">
        <v>135</v>
      </c>
      <c r="AA1302" s="382" t="s">
        <v>80</v>
      </c>
      <c r="AB1302" s="465">
        <v>47490.42</v>
      </c>
      <c r="AC1302" s="340" t="s">
        <v>204</v>
      </c>
      <c r="AD1302" s="377" t="s">
        <v>135</v>
      </c>
      <c r="AE1302" s="378">
        <f>+V1302+Y1302</f>
        <v>128400</v>
      </c>
      <c r="AF1302" s="286" t="s">
        <v>80</v>
      </c>
      <c r="AG1302" s="340" t="s">
        <v>34</v>
      </c>
      <c r="AH1302" s="359" t="s">
        <v>916</v>
      </c>
      <c r="AI1302" s="359" t="s">
        <v>216</v>
      </c>
      <c r="AJ1302" s="360"/>
    </row>
    <row r="1303" spans="2:36" s="87" customFormat="1" ht="41.4" x14ac:dyDescent="0.3">
      <c r="B1303" s="285"/>
      <c r="C1303" s="412"/>
      <c r="D1303" s="285"/>
      <c r="E1303" s="386"/>
      <c r="F1303" s="317"/>
      <c r="G1303" s="317"/>
      <c r="H1303" s="285"/>
      <c r="I1303" s="300"/>
      <c r="J1303" s="20" t="s">
        <v>163</v>
      </c>
      <c r="K1303" s="27" t="s">
        <v>164</v>
      </c>
      <c r="L1303" s="27" t="s">
        <v>106</v>
      </c>
      <c r="M1303" s="84">
        <v>2</v>
      </c>
      <c r="N1303" s="424"/>
      <c r="O1303" s="412"/>
      <c r="P1303" s="300"/>
      <c r="Q1303" s="300"/>
      <c r="R1303" s="337"/>
      <c r="S1303" s="337"/>
      <c r="T1303" s="361"/>
      <c r="U1303" s="361"/>
      <c r="V1303" s="465"/>
      <c r="W1303" s="365"/>
      <c r="X1303" s="365"/>
      <c r="Y1303" s="465"/>
      <c r="Z1303" s="365"/>
      <c r="AA1303" s="365"/>
      <c r="AB1303" s="465"/>
      <c r="AC1303" s="282"/>
      <c r="AD1303" s="377"/>
      <c r="AE1303" s="319"/>
      <c r="AF1303" s="300"/>
      <c r="AG1303" s="282"/>
      <c r="AH1303" s="359"/>
      <c r="AI1303" s="359"/>
      <c r="AJ1303" s="361"/>
    </row>
    <row r="1304" spans="2:36" s="87" customFormat="1" ht="48.6" customHeight="1" x14ac:dyDescent="0.3">
      <c r="B1304" s="286"/>
      <c r="C1304" s="412"/>
      <c r="D1304" s="285"/>
      <c r="E1304" s="386"/>
      <c r="F1304" s="317"/>
      <c r="G1304" s="317"/>
      <c r="H1304" s="286"/>
      <c r="I1304" s="300"/>
      <c r="J1304" s="20" t="s">
        <v>179</v>
      </c>
      <c r="K1304" s="27" t="s">
        <v>180</v>
      </c>
      <c r="L1304" s="27" t="s">
        <v>106</v>
      </c>
      <c r="M1304" s="84">
        <v>60</v>
      </c>
      <c r="N1304" s="424"/>
      <c r="O1304" s="412"/>
      <c r="P1304" s="300"/>
      <c r="Q1304" s="300"/>
      <c r="R1304" s="337"/>
      <c r="S1304" s="337"/>
      <c r="T1304" s="361"/>
      <c r="U1304" s="361"/>
      <c r="V1304" s="465"/>
      <c r="W1304" s="365"/>
      <c r="X1304" s="365"/>
      <c r="Y1304" s="465"/>
      <c r="Z1304" s="365"/>
      <c r="AA1304" s="365"/>
      <c r="AB1304" s="465"/>
      <c r="AC1304" s="282"/>
      <c r="AD1304" s="378"/>
      <c r="AE1304" s="319"/>
      <c r="AF1304" s="300"/>
      <c r="AG1304" s="282"/>
      <c r="AH1304" s="359"/>
      <c r="AI1304" s="359"/>
      <c r="AJ1304" s="361"/>
    </row>
    <row r="1305" spans="2:36" s="87" customFormat="1" ht="48.6" customHeight="1" x14ac:dyDescent="0.3">
      <c r="B1305" s="223" t="s">
        <v>912</v>
      </c>
      <c r="C1305" s="270" t="s">
        <v>917</v>
      </c>
      <c r="D1305" s="272" t="s">
        <v>67</v>
      </c>
      <c r="E1305" s="247" t="s">
        <v>68</v>
      </c>
      <c r="F1305" s="269" t="s">
        <v>184</v>
      </c>
      <c r="G1305" s="269" t="s">
        <v>70</v>
      </c>
      <c r="H1305" s="121" t="s">
        <v>71</v>
      </c>
      <c r="I1305" s="272" t="s">
        <v>135</v>
      </c>
      <c r="J1305" s="11" t="s">
        <v>165</v>
      </c>
      <c r="K1305" s="31" t="s">
        <v>166</v>
      </c>
      <c r="L1305" s="7" t="s">
        <v>167</v>
      </c>
      <c r="M1305" s="71">
        <v>1</v>
      </c>
      <c r="N1305" s="270" t="s">
        <v>701</v>
      </c>
      <c r="O1305" s="270" t="s">
        <v>914</v>
      </c>
      <c r="P1305" s="232" t="s">
        <v>76</v>
      </c>
      <c r="Q1305" s="232" t="s">
        <v>77</v>
      </c>
      <c r="R1305" s="232" t="s">
        <v>78</v>
      </c>
      <c r="S1305" s="297" t="s">
        <v>161</v>
      </c>
      <c r="T1305" s="283">
        <f>V1305+Y1305</f>
        <v>75970</v>
      </c>
      <c r="U1305" s="283">
        <f>+T1305/M1306</f>
        <v>75970</v>
      </c>
      <c r="V1305" s="466">
        <v>64574.5</v>
      </c>
      <c r="W1305" s="281" t="s">
        <v>135</v>
      </c>
      <c r="X1305" s="281" t="s">
        <v>135</v>
      </c>
      <c r="Y1305" s="466">
        <v>11395.5</v>
      </c>
      <c r="Z1305" s="281" t="s">
        <v>135</v>
      </c>
      <c r="AA1305" s="281" t="s">
        <v>135</v>
      </c>
      <c r="AB1305" s="466">
        <v>28098.49</v>
      </c>
      <c r="AC1305" s="273" t="s">
        <v>81</v>
      </c>
      <c r="AD1305" s="259" t="s">
        <v>135</v>
      </c>
      <c r="AE1305" s="281">
        <f>+V1305+Y1305</f>
        <v>75970</v>
      </c>
      <c r="AF1305" s="283" t="s">
        <v>135</v>
      </c>
      <c r="AG1305" s="281" t="s">
        <v>34</v>
      </c>
      <c r="AH1305" s="301" t="s">
        <v>302</v>
      </c>
      <c r="AI1305" s="301" t="s">
        <v>303</v>
      </c>
      <c r="AJ1305" s="253"/>
    </row>
    <row r="1306" spans="2:36" s="87" customFormat="1" ht="55.2" x14ac:dyDescent="0.3">
      <c r="B1306" s="224"/>
      <c r="C1306" s="270"/>
      <c r="D1306" s="272"/>
      <c r="E1306" s="248"/>
      <c r="F1306" s="269"/>
      <c r="G1306" s="269"/>
      <c r="H1306" s="32"/>
      <c r="I1306" s="272"/>
      <c r="J1306" s="11" t="s">
        <v>168</v>
      </c>
      <c r="K1306" s="31" t="s">
        <v>169</v>
      </c>
      <c r="L1306" s="7" t="s">
        <v>106</v>
      </c>
      <c r="M1306" s="71">
        <v>1</v>
      </c>
      <c r="N1306" s="270"/>
      <c r="O1306" s="270"/>
      <c r="P1306" s="233"/>
      <c r="Q1306" s="233"/>
      <c r="R1306" s="233"/>
      <c r="S1306" s="297"/>
      <c r="T1306" s="283"/>
      <c r="U1306" s="283"/>
      <c r="V1306" s="466"/>
      <c r="W1306" s="281"/>
      <c r="X1306" s="281"/>
      <c r="Y1306" s="466"/>
      <c r="Z1306" s="281"/>
      <c r="AA1306" s="281"/>
      <c r="AB1306" s="466"/>
      <c r="AC1306" s="273"/>
      <c r="AD1306" s="260"/>
      <c r="AE1306" s="281"/>
      <c r="AF1306" s="283"/>
      <c r="AG1306" s="281"/>
      <c r="AH1306" s="301"/>
      <c r="AI1306" s="301"/>
      <c r="AJ1306" s="254"/>
    </row>
    <row r="1307" spans="2:36" s="87" customFormat="1" ht="41.4" x14ac:dyDescent="0.3">
      <c r="B1307" s="224"/>
      <c r="C1307" s="270"/>
      <c r="D1307" s="272"/>
      <c r="E1307" s="248"/>
      <c r="F1307" s="269"/>
      <c r="G1307" s="269"/>
      <c r="H1307" s="32"/>
      <c r="I1307" s="272"/>
      <c r="J1307" s="11" t="s">
        <v>264</v>
      </c>
      <c r="K1307" s="31" t="s">
        <v>170</v>
      </c>
      <c r="L1307" s="7" t="s">
        <v>171</v>
      </c>
      <c r="M1307" s="71">
        <v>1</v>
      </c>
      <c r="N1307" s="270"/>
      <c r="O1307" s="270"/>
      <c r="P1307" s="233"/>
      <c r="Q1307" s="233"/>
      <c r="R1307" s="233"/>
      <c r="S1307" s="297"/>
      <c r="T1307" s="283"/>
      <c r="U1307" s="283"/>
      <c r="V1307" s="466"/>
      <c r="W1307" s="281"/>
      <c r="X1307" s="281"/>
      <c r="Y1307" s="466"/>
      <c r="Z1307" s="281"/>
      <c r="AA1307" s="281"/>
      <c r="AB1307" s="466"/>
      <c r="AC1307" s="273"/>
      <c r="AD1307" s="260"/>
      <c r="AE1307" s="281"/>
      <c r="AF1307" s="283"/>
      <c r="AG1307" s="281"/>
      <c r="AH1307" s="301"/>
      <c r="AI1307" s="301"/>
      <c r="AJ1307" s="254"/>
    </row>
    <row r="1308" spans="2:36" s="87" customFormat="1" ht="48.6" customHeight="1" x14ac:dyDescent="0.3">
      <c r="B1308" s="225"/>
      <c r="C1308" s="270"/>
      <c r="D1308" s="272"/>
      <c r="E1308" s="249"/>
      <c r="F1308" s="269"/>
      <c r="G1308" s="269"/>
      <c r="H1308" s="122"/>
      <c r="I1308" s="272"/>
      <c r="J1308" s="11" t="s">
        <v>172</v>
      </c>
      <c r="K1308" s="31" t="s">
        <v>173</v>
      </c>
      <c r="L1308" s="7" t="s">
        <v>171</v>
      </c>
      <c r="M1308" s="71">
        <v>1</v>
      </c>
      <c r="N1308" s="380"/>
      <c r="O1308" s="380"/>
      <c r="P1308" s="234"/>
      <c r="Q1308" s="234"/>
      <c r="R1308" s="234"/>
      <c r="S1308" s="297"/>
      <c r="T1308" s="283"/>
      <c r="U1308" s="283"/>
      <c r="V1308" s="466"/>
      <c r="W1308" s="281"/>
      <c r="X1308" s="281"/>
      <c r="Y1308" s="466"/>
      <c r="Z1308" s="281"/>
      <c r="AA1308" s="281"/>
      <c r="AB1308" s="466"/>
      <c r="AC1308" s="273"/>
      <c r="AD1308" s="261"/>
      <c r="AE1308" s="281"/>
      <c r="AF1308" s="283"/>
      <c r="AG1308" s="281"/>
      <c r="AH1308" s="301"/>
      <c r="AI1308" s="301"/>
      <c r="AJ1308" s="255"/>
    </row>
    <row r="1309" spans="2:36" s="87" customFormat="1" ht="96.6" x14ac:dyDescent="0.3">
      <c r="B1309" s="223" t="s">
        <v>1031</v>
      </c>
      <c r="C1309" s="247" t="s">
        <v>920</v>
      </c>
      <c r="D1309" s="223" t="s">
        <v>67</v>
      </c>
      <c r="E1309" s="247" t="s">
        <v>68</v>
      </c>
      <c r="F1309" s="269" t="s">
        <v>186</v>
      </c>
      <c r="G1309" s="269" t="s">
        <v>202</v>
      </c>
      <c r="H1309" s="223" t="s">
        <v>71</v>
      </c>
      <c r="I1309" s="272" t="s">
        <v>80</v>
      </c>
      <c r="J1309" s="11" t="s">
        <v>263</v>
      </c>
      <c r="K1309" s="7" t="s">
        <v>159</v>
      </c>
      <c r="L1309" s="7" t="s">
        <v>116</v>
      </c>
      <c r="M1309" s="71">
        <v>40</v>
      </c>
      <c r="N1309" s="270" t="s">
        <v>701</v>
      </c>
      <c r="O1309" s="270" t="s">
        <v>914</v>
      </c>
      <c r="P1309" s="272" t="s">
        <v>76</v>
      </c>
      <c r="Q1309" s="272" t="s">
        <v>77</v>
      </c>
      <c r="R1309" s="297" t="s">
        <v>78</v>
      </c>
      <c r="S1309" s="297" t="s">
        <v>161</v>
      </c>
      <c r="T1309" s="283">
        <f>Y1309+V1309</f>
        <v>193437.66999999998</v>
      </c>
      <c r="U1309" s="283">
        <f>+T1309/M1310</f>
        <v>64479.223333333328</v>
      </c>
      <c r="V1309" s="498">
        <v>164422.01999999999</v>
      </c>
      <c r="W1309" s="281" t="s">
        <v>135</v>
      </c>
      <c r="X1309" s="281" t="s">
        <v>80</v>
      </c>
      <c r="Y1309" s="498">
        <v>29015.65</v>
      </c>
      <c r="Z1309" s="281" t="s">
        <v>135</v>
      </c>
      <c r="AA1309" s="281" t="s">
        <v>80</v>
      </c>
      <c r="AB1309" s="384">
        <v>71545.429999999993</v>
      </c>
      <c r="AC1309" s="273" t="s">
        <v>204</v>
      </c>
      <c r="AD1309" s="259" t="s">
        <v>135</v>
      </c>
      <c r="AE1309" s="296">
        <f>+V1309+Y1309</f>
        <v>193437.66999999998</v>
      </c>
      <c r="AF1309" s="272" t="s">
        <v>80</v>
      </c>
      <c r="AG1309" s="273" t="s">
        <v>34</v>
      </c>
      <c r="AH1309" s="301" t="s">
        <v>234</v>
      </c>
      <c r="AI1309" s="301" t="s">
        <v>350</v>
      </c>
      <c r="AJ1309" s="283"/>
    </row>
    <row r="1310" spans="2:36" s="87" customFormat="1" ht="65.7" customHeight="1" x14ac:dyDescent="0.3">
      <c r="B1310" s="224"/>
      <c r="C1310" s="248"/>
      <c r="D1310" s="224"/>
      <c r="E1310" s="248"/>
      <c r="F1310" s="269"/>
      <c r="G1310" s="269"/>
      <c r="H1310" s="224"/>
      <c r="I1310" s="272"/>
      <c r="J1310" s="11" t="s">
        <v>163</v>
      </c>
      <c r="K1310" s="7" t="s">
        <v>164</v>
      </c>
      <c r="L1310" s="7" t="s">
        <v>106</v>
      </c>
      <c r="M1310" s="81">
        <v>3</v>
      </c>
      <c r="N1310" s="380"/>
      <c r="O1310" s="270"/>
      <c r="P1310" s="272"/>
      <c r="Q1310" s="272"/>
      <c r="R1310" s="297"/>
      <c r="S1310" s="297"/>
      <c r="T1310" s="283"/>
      <c r="U1310" s="283"/>
      <c r="V1310" s="499"/>
      <c r="W1310" s="281"/>
      <c r="X1310" s="281"/>
      <c r="Y1310" s="499"/>
      <c r="Z1310" s="281"/>
      <c r="AA1310" s="281"/>
      <c r="AB1310" s="384"/>
      <c r="AC1310" s="273"/>
      <c r="AD1310" s="260"/>
      <c r="AE1310" s="296"/>
      <c r="AF1310" s="272"/>
      <c r="AG1310" s="273"/>
      <c r="AH1310" s="301"/>
      <c r="AI1310" s="301"/>
      <c r="AJ1310" s="283"/>
    </row>
    <row r="1311" spans="2:36" s="87" customFormat="1" ht="48.6" customHeight="1" x14ac:dyDescent="0.3">
      <c r="B1311" s="225"/>
      <c r="C1311" s="249"/>
      <c r="D1311" s="225"/>
      <c r="E1311" s="249"/>
      <c r="F1311" s="269"/>
      <c r="G1311" s="269"/>
      <c r="H1311" s="225"/>
      <c r="I1311" s="272"/>
      <c r="J1311" s="11" t="s">
        <v>179</v>
      </c>
      <c r="K1311" s="7" t="s">
        <v>180</v>
      </c>
      <c r="L1311" s="7" t="s">
        <v>106</v>
      </c>
      <c r="M1311" s="81">
        <v>80</v>
      </c>
      <c r="N1311" s="380"/>
      <c r="O1311" s="270"/>
      <c r="P1311" s="272"/>
      <c r="Q1311" s="272"/>
      <c r="R1311" s="297"/>
      <c r="S1311" s="297"/>
      <c r="T1311" s="283"/>
      <c r="U1311" s="283"/>
      <c r="V1311" s="494"/>
      <c r="W1311" s="281"/>
      <c r="X1311" s="281"/>
      <c r="Y1311" s="494"/>
      <c r="Z1311" s="281"/>
      <c r="AA1311" s="281"/>
      <c r="AB1311" s="384"/>
      <c r="AC1311" s="273"/>
      <c r="AD1311" s="261"/>
      <c r="AE1311" s="296"/>
      <c r="AF1311" s="272"/>
      <c r="AG1311" s="273"/>
      <c r="AH1311" s="301"/>
      <c r="AI1311" s="301"/>
      <c r="AJ1311" s="283"/>
    </row>
    <row r="1312" spans="2:36" s="87" customFormat="1" ht="133.5" customHeight="1" x14ac:dyDescent="0.3">
      <c r="B1312" s="284" t="s">
        <v>1032</v>
      </c>
      <c r="C1312" s="317" t="s">
        <v>919</v>
      </c>
      <c r="D1312" s="284" t="s">
        <v>67</v>
      </c>
      <c r="E1312" s="385" t="s">
        <v>68</v>
      </c>
      <c r="F1312" s="317" t="s">
        <v>186</v>
      </c>
      <c r="G1312" s="317" t="s">
        <v>202</v>
      </c>
      <c r="H1312" s="284" t="s">
        <v>71</v>
      </c>
      <c r="I1312" s="300" t="s">
        <v>80</v>
      </c>
      <c r="J1312" s="67" t="s">
        <v>263</v>
      </c>
      <c r="K1312" s="68" t="s">
        <v>159</v>
      </c>
      <c r="L1312" s="68" t="s">
        <v>116</v>
      </c>
      <c r="M1312" s="84">
        <v>40</v>
      </c>
      <c r="N1312" s="412" t="s">
        <v>701</v>
      </c>
      <c r="O1312" s="412" t="s">
        <v>914</v>
      </c>
      <c r="P1312" s="286" t="s">
        <v>76</v>
      </c>
      <c r="Q1312" s="286" t="s">
        <v>77</v>
      </c>
      <c r="R1312" s="289" t="s">
        <v>78</v>
      </c>
      <c r="S1312" s="289" t="s">
        <v>161</v>
      </c>
      <c r="T1312" s="360">
        <f>Y1312+V1312</f>
        <v>42800</v>
      </c>
      <c r="U1312" s="360">
        <f>+T1312/M1313</f>
        <v>42800</v>
      </c>
      <c r="V1312" s="465">
        <v>36380</v>
      </c>
      <c r="W1312" s="382" t="s">
        <v>135</v>
      </c>
      <c r="X1312" s="382" t="s">
        <v>80</v>
      </c>
      <c r="Y1312" s="465">
        <v>6420</v>
      </c>
      <c r="Z1312" s="382" t="s">
        <v>135</v>
      </c>
      <c r="AA1312" s="382" t="s">
        <v>80</v>
      </c>
      <c r="AB1312" s="465">
        <v>15830.14</v>
      </c>
      <c r="AC1312" s="340" t="s">
        <v>204</v>
      </c>
      <c r="AD1312" s="377" t="s">
        <v>135</v>
      </c>
      <c r="AE1312" s="378">
        <f>+V1312+Y1312</f>
        <v>42800</v>
      </c>
      <c r="AF1312" s="286" t="s">
        <v>80</v>
      </c>
      <c r="AG1312" s="340" t="s">
        <v>34</v>
      </c>
      <c r="AH1312" s="359" t="s">
        <v>302</v>
      </c>
      <c r="AI1312" s="359" t="s">
        <v>303</v>
      </c>
      <c r="AJ1312" s="360"/>
    </row>
    <row r="1313" spans="2:36" s="87" customFormat="1" ht="76.5" customHeight="1" x14ac:dyDescent="0.3">
      <c r="B1313" s="285"/>
      <c r="C1313" s="317"/>
      <c r="D1313" s="285"/>
      <c r="E1313" s="386"/>
      <c r="F1313" s="317"/>
      <c r="G1313" s="317"/>
      <c r="H1313" s="285"/>
      <c r="I1313" s="300"/>
      <c r="J1313" s="20" t="s">
        <v>163</v>
      </c>
      <c r="K1313" s="27" t="s">
        <v>164</v>
      </c>
      <c r="L1313" s="27" t="s">
        <v>106</v>
      </c>
      <c r="M1313" s="84">
        <v>1</v>
      </c>
      <c r="N1313" s="424"/>
      <c r="O1313" s="412"/>
      <c r="P1313" s="300"/>
      <c r="Q1313" s="300"/>
      <c r="R1313" s="337"/>
      <c r="S1313" s="337"/>
      <c r="T1313" s="361"/>
      <c r="U1313" s="361"/>
      <c r="V1313" s="465"/>
      <c r="W1313" s="365"/>
      <c r="X1313" s="365"/>
      <c r="Y1313" s="465"/>
      <c r="Z1313" s="365"/>
      <c r="AA1313" s="365"/>
      <c r="AB1313" s="465"/>
      <c r="AC1313" s="282"/>
      <c r="AD1313" s="377"/>
      <c r="AE1313" s="319"/>
      <c r="AF1313" s="300"/>
      <c r="AG1313" s="282"/>
      <c r="AH1313" s="359"/>
      <c r="AI1313" s="359"/>
      <c r="AJ1313" s="361"/>
    </row>
    <row r="1314" spans="2:36" s="87" customFormat="1" ht="48.6" customHeight="1" x14ac:dyDescent="0.3">
      <c r="B1314" s="286"/>
      <c r="C1314" s="317"/>
      <c r="D1314" s="285"/>
      <c r="E1314" s="386"/>
      <c r="F1314" s="317"/>
      <c r="G1314" s="317"/>
      <c r="H1314" s="286"/>
      <c r="I1314" s="300"/>
      <c r="J1314" s="20" t="s">
        <v>179</v>
      </c>
      <c r="K1314" s="27" t="s">
        <v>180</v>
      </c>
      <c r="L1314" s="27" t="s">
        <v>106</v>
      </c>
      <c r="M1314" s="84">
        <v>20</v>
      </c>
      <c r="N1314" s="424"/>
      <c r="O1314" s="412"/>
      <c r="P1314" s="300"/>
      <c r="Q1314" s="300"/>
      <c r="R1314" s="337"/>
      <c r="S1314" s="337"/>
      <c r="T1314" s="361"/>
      <c r="U1314" s="361"/>
      <c r="V1314" s="465"/>
      <c r="W1314" s="365"/>
      <c r="X1314" s="365"/>
      <c r="Y1314" s="465"/>
      <c r="Z1314" s="365"/>
      <c r="AA1314" s="365"/>
      <c r="AB1314" s="465"/>
      <c r="AC1314" s="282"/>
      <c r="AD1314" s="378"/>
      <c r="AE1314" s="319"/>
      <c r="AF1314" s="300"/>
      <c r="AG1314" s="282"/>
      <c r="AH1314" s="359"/>
      <c r="AI1314" s="359"/>
      <c r="AJ1314" s="361"/>
    </row>
    <row r="1315" spans="2:36" s="87" customFormat="1" ht="96.6" x14ac:dyDescent="0.3">
      <c r="B1315" s="284" t="s">
        <v>1033</v>
      </c>
      <c r="C1315" s="412" t="s">
        <v>918</v>
      </c>
      <c r="D1315" s="284" t="s">
        <v>67</v>
      </c>
      <c r="E1315" s="385" t="s">
        <v>68</v>
      </c>
      <c r="F1315" s="317" t="s">
        <v>186</v>
      </c>
      <c r="G1315" s="317" t="s">
        <v>202</v>
      </c>
      <c r="H1315" s="284" t="s">
        <v>71</v>
      </c>
      <c r="I1315" s="300" t="s">
        <v>80</v>
      </c>
      <c r="J1315" s="67" t="s">
        <v>263</v>
      </c>
      <c r="K1315" s="68" t="s">
        <v>159</v>
      </c>
      <c r="L1315" s="68" t="s">
        <v>116</v>
      </c>
      <c r="M1315" s="84">
        <v>40</v>
      </c>
      <c r="N1315" s="412" t="s">
        <v>701</v>
      </c>
      <c r="O1315" s="412" t="s">
        <v>914</v>
      </c>
      <c r="P1315" s="286" t="s">
        <v>76</v>
      </c>
      <c r="Q1315" s="286" t="s">
        <v>77</v>
      </c>
      <c r="R1315" s="289" t="s">
        <v>78</v>
      </c>
      <c r="S1315" s="289" t="s">
        <v>161</v>
      </c>
      <c r="T1315" s="360">
        <f>Y1315+V1315</f>
        <v>128400</v>
      </c>
      <c r="U1315" s="360">
        <f>+T1315/M1316</f>
        <v>64200</v>
      </c>
      <c r="V1315" s="465">
        <v>109140</v>
      </c>
      <c r="W1315" s="382" t="s">
        <v>135</v>
      </c>
      <c r="X1315" s="382" t="s">
        <v>80</v>
      </c>
      <c r="Y1315" s="465">
        <v>19260</v>
      </c>
      <c r="Z1315" s="382" t="s">
        <v>135</v>
      </c>
      <c r="AA1315" s="382" t="s">
        <v>80</v>
      </c>
      <c r="AB1315" s="465">
        <v>47490.42</v>
      </c>
      <c r="AC1315" s="340" t="s">
        <v>204</v>
      </c>
      <c r="AD1315" s="377" t="s">
        <v>135</v>
      </c>
      <c r="AE1315" s="378">
        <f>+V1315+Y1315</f>
        <v>128400</v>
      </c>
      <c r="AF1315" s="286" t="s">
        <v>80</v>
      </c>
      <c r="AG1315" s="340" t="s">
        <v>34</v>
      </c>
      <c r="AH1315" s="359" t="s">
        <v>302</v>
      </c>
      <c r="AI1315" s="359" t="s">
        <v>303</v>
      </c>
      <c r="AJ1315" s="360"/>
    </row>
    <row r="1316" spans="2:36" s="87" customFormat="1" ht="41.4" x14ac:dyDescent="0.3">
      <c r="B1316" s="285"/>
      <c r="C1316" s="412"/>
      <c r="D1316" s="285"/>
      <c r="E1316" s="386"/>
      <c r="F1316" s="317"/>
      <c r="G1316" s="317"/>
      <c r="H1316" s="285"/>
      <c r="I1316" s="300"/>
      <c r="J1316" s="20" t="s">
        <v>163</v>
      </c>
      <c r="K1316" s="27" t="s">
        <v>164</v>
      </c>
      <c r="L1316" s="27" t="s">
        <v>106</v>
      </c>
      <c r="M1316" s="84">
        <v>2</v>
      </c>
      <c r="N1316" s="424"/>
      <c r="O1316" s="412"/>
      <c r="P1316" s="300"/>
      <c r="Q1316" s="300"/>
      <c r="R1316" s="337"/>
      <c r="S1316" s="337"/>
      <c r="T1316" s="361"/>
      <c r="U1316" s="361"/>
      <c r="V1316" s="465"/>
      <c r="W1316" s="365"/>
      <c r="X1316" s="365"/>
      <c r="Y1316" s="465"/>
      <c r="Z1316" s="365"/>
      <c r="AA1316" s="365"/>
      <c r="AB1316" s="465"/>
      <c r="AC1316" s="282"/>
      <c r="AD1316" s="377"/>
      <c r="AE1316" s="319"/>
      <c r="AF1316" s="300"/>
      <c r="AG1316" s="282"/>
      <c r="AH1316" s="359"/>
      <c r="AI1316" s="359"/>
      <c r="AJ1316" s="361"/>
    </row>
    <row r="1317" spans="2:36" s="87" customFormat="1" ht="48.6" customHeight="1" x14ac:dyDescent="0.3">
      <c r="B1317" s="286"/>
      <c r="C1317" s="412"/>
      <c r="D1317" s="285"/>
      <c r="E1317" s="386"/>
      <c r="F1317" s="317"/>
      <c r="G1317" s="317"/>
      <c r="H1317" s="286"/>
      <c r="I1317" s="300"/>
      <c r="J1317" s="20" t="s">
        <v>179</v>
      </c>
      <c r="K1317" s="27" t="s">
        <v>180</v>
      </c>
      <c r="L1317" s="27" t="s">
        <v>106</v>
      </c>
      <c r="M1317" s="84">
        <v>60</v>
      </c>
      <c r="N1317" s="424"/>
      <c r="O1317" s="412"/>
      <c r="P1317" s="300"/>
      <c r="Q1317" s="300"/>
      <c r="R1317" s="337"/>
      <c r="S1317" s="337"/>
      <c r="T1317" s="361"/>
      <c r="U1317" s="361"/>
      <c r="V1317" s="465"/>
      <c r="W1317" s="365"/>
      <c r="X1317" s="365"/>
      <c r="Y1317" s="465"/>
      <c r="Z1317" s="365"/>
      <c r="AA1317" s="365"/>
      <c r="AB1317" s="465"/>
      <c r="AC1317" s="282"/>
      <c r="AD1317" s="378"/>
      <c r="AE1317" s="319"/>
      <c r="AF1317" s="300"/>
      <c r="AG1317" s="282"/>
      <c r="AH1317" s="359"/>
      <c r="AI1317" s="359"/>
      <c r="AJ1317" s="361"/>
    </row>
    <row r="1318" spans="2:36" s="87" customFormat="1" ht="133.5" customHeight="1" x14ac:dyDescent="0.3">
      <c r="B1318" s="223" t="s">
        <v>1069</v>
      </c>
      <c r="C1318" s="269" t="s">
        <v>919</v>
      </c>
      <c r="D1318" s="223" t="s">
        <v>67</v>
      </c>
      <c r="E1318" s="247" t="s">
        <v>68</v>
      </c>
      <c r="F1318" s="269" t="s">
        <v>186</v>
      </c>
      <c r="G1318" s="269" t="s">
        <v>202</v>
      </c>
      <c r="H1318" s="223" t="s">
        <v>71</v>
      </c>
      <c r="I1318" s="272" t="s">
        <v>80</v>
      </c>
      <c r="J1318" s="80" t="s">
        <v>263</v>
      </c>
      <c r="K1318" s="22" t="s">
        <v>159</v>
      </c>
      <c r="L1318" s="22" t="s">
        <v>116</v>
      </c>
      <c r="M1318" s="81">
        <v>40</v>
      </c>
      <c r="N1318" s="270" t="s">
        <v>701</v>
      </c>
      <c r="O1318" s="270" t="s">
        <v>914</v>
      </c>
      <c r="P1318" s="225" t="s">
        <v>76</v>
      </c>
      <c r="Q1318" s="225" t="s">
        <v>77</v>
      </c>
      <c r="R1318" s="252" t="s">
        <v>78</v>
      </c>
      <c r="S1318" s="252" t="s">
        <v>161</v>
      </c>
      <c r="T1318" s="255">
        <f>Y1318+V1318</f>
        <v>42800</v>
      </c>
      <c r="U1318" s="255">
        <f>+T1318/M1319</f>
        <v>42800</v>
      </c>
      <c r="V1318" s="384">
        <v>36380</v>
      </c>
      <c r="W1318" s="258" t="s">
        <v>135</v>
      </c>
      <c r="X1318" s="258" t="s">
        <v>80</v>
      </c>
      <c r="Y1318" s="384">
        <v>6420</v>
      </c>
      <c r="Z1318" s="258" t="s">
        <v>135</v>
      </c>
      <c r="AA1318" s="258" t="s">
        <v>80</v>
      </c>
      <c r="AB1318" s="384">
        <v>15830.14</v>
      </c>
      <c r="AC1318" s="231" t="s">
        <v>204</v>
      </c>
      <c r="AD1318" s="260" t="s">
        <v>135</v>
      </c>
      <c r="AE1318" s="261">
        <f>+V1318+Y1318</f>
        <v>42800</v>
      </c>
      <c r="AF1318" s="225" t="s">
        <v>80</v>
      </c>
      <c r="AG1318" s="231" t="s">
        <v>34</v>
      </c>
      <c r="AH1318" s="301" t="s">
        <v>302</v>
      </c>
      <c r="AI1318" s="301" t="s">
        <v>303</v>
      </c>
      <c r="AJ1318" s="255"/>
    </row>
    <row r="1319" spans="2:36" s="87" customFormat="1" ht="76.5" customHeight="1" x14ac:dyDescent="0.3">
      <c r="B1319" s="224"/>
      <c r="C1319" s="269"/>
      <c r="D1319" s="224"/>
      <c r="E1319" s="248"/>
      <c r="F1319" s="269"/>
      <c r="G1319" s="269"/>
      <c r="H1319" s="224"/>
      <c r="I1319" s="272"/>
      <c r="J1319" s="11" t="s">
        <v>163</v>
      </c>
      <c r="K1319" s="7" t="s">
        <v>164</v>
      </c>
      <c r="L1319" s="7" t="s">
        <v>106</v>
      </c>
      <c r="M1319" s="81">
        <v>1</v>
      </c>
      <c r="N1319" s="380"/>
      <c r="O1319" s="270"/>
      <c r="P1319" s="272"/>
      <c r="Q1319" s="272"/>
      <c r="R1319" s="297"/>
      <c r="S1319" s="297"/>
      <c r="T1319" s="283"/>
      <c r="U1319" s="283"/>
      <c r="V1319" s="384"/>
      <c r="W1319" s="281"/>
      <c r="X1319" s="281"/>
      <c r="Y1319" s="384"/>
      <c r="Z1319" s="281"/>
      <c r="AA1319" s="281"/>
      <c r="AB1319" s="384"/>
      <c r="AC1319" s="273"/>
      <c r="AD1319" s="260"/>
      <c r="AE1319" s="296"/>
      <c r="AF1319" s="272"/>
      <c r="AG1319" s="273"/>
      <c r="AH1319" s="301"/>
      <c r="AI1319" s="301"/>
      <c r="AJ1319" s="283"/>
    </row>
    <row r="1320" spans="2:36" s="87" customFormat="1" ht="48.6" customHeight="1" x14ac:dyDescent="0.3">
      <c r="B1320" s="225"/>
      <c r="C1320" s="269"/>
      <c r="D1320" s="224"/>
      <c r="E1320" s="248"/>
      <c r="F1320" s="269"/>
      <c r="G1320" s="269"/>
      <c r="H1320" s="225"/>
      <c r="I1320" s="272"/>
      <c r="J1320" s="11" t="s">
        <v>179</v>
      </c>
      <c r="K1320" s="7" t="s">
        <v>180</v>
      </c>
      <c r="L1320" s="7" t="s">
        <v>106</v>
      </c>
      <c r="M1320" s="81">
        <v>20</v>
      </c>
      <c r="N1320" s="380"/>
      <c r="O1320" s="270"/>
      <c r="P1320" s="272"/>
      <c r="Q1320" s="272"/>
      <c r="R1320" s="297"/>
      <c r="S1320" s="297"/>
      <c r="T1320" s="283"/>
      <c r="U1320" s="283"/>
      <c r="V1320" s="384"/>
      <c r="W1320" s="281"/>
      <c r="X1320" s="281"/>
      <c r="Y1320" s="384"/>
      <c r="Z1320" s="281"/>
      <c r="AA1320" s="281"/>
      <c r="AB1320" s="384"/>
      <c r="AC1320" s="273"/>
      <c r="AD1320" s="261"/>
      <c r="AE1320" s="296"/>
      <c r="AF1320" s="272"/>
      <c r="AG1320" s="273"/>
      <c r="AH1320" s="301"/>
      <c r="AI1320" s="301"/>
      <c r="AJ1320" s="283"/>
    </row>
    <row r="1321" spans="2:36" s="87" customFormat="1" ht="96.6" x14ac:dyDescent="0.3">
      <c r="B1321" s="223" t="s">
        <v>1070</v>
      </c>
      <c r="C1321" s="270" t="s">
        <v>918</v>
      </c>
      <c r="D1321" s="223" t="s">
        <v>67</v>
      </c>
      <c r="E1321" s="247" t="s">
        <v>68</v>
      </c>
      <c r="F1321" s="269" t="s">
        <v>186</v>
      </c>
      <c r="G1321" s="269" t="s">
        <v>202</v>
      </c>
      <c r="H1321" s="223" t="s">
        <v>71</v>
      </c>
      <c r="I1321" s="272" t="s">
        <v>80</v>
      </c>
      <c r="J1321" s="11" t="s">
        <v>263</v>
      </c>
      <c r="K1321" s="7" t="s">
        <v>159</v>
      </c>
      <c r="L1321" s="7" t="s">
        <v>116</v>
      </c>
      <c r="M1321" s="71">
        <v>40</v>
      </c>
      <c r="N1321" s="270" t="s">
        <v>701</v>
      </c>
      <c r="O1321" s="270" t="s">
        <v>914</v>
      </c>
      <c r="P1321" s="225" t="s">
        <v>76</v>
      </c>
      <c r="Q1321" s="225" t="s">
        <v>77</v>
      </c>
      <c r="R1321" s="252" t="s">
        <v>78</v>
      </c>
      <c r="S1321" s="252" t="s">
        <v>161</v>
      </c>
      <c r="T1321" s="255">
        <f>Y1321+V1321</f>
        <v>128400</v>
      </c>
      <c r="U1321" s="255">
        <f>+T1321/M1322</f>
        <v>64200</v>
      </c>
      <c r="V1321" s="384">
        <v>109140</v>
      </c>
      <c r="W1321" s="258" t="s">
        <v>135</v>
      </c>
      <c r="X1321" s="258" t="s">
        <v>80</v>
      </c>
      <c r="Y1321" s="384">
        <v>19260</v>
      </c>
      <c r="Z1321" s="258" t="s">
        <v>135</v>
      </c>
      <c r="AA1321" s="258" t="s">
        <v>80</v>
      </c>
      <c r="AB1321" s="384">
        <v>47490.42</v>
      </c>
      <c r="AC1321" s="231" t="s">
        <v>204</v>
      </c>
      <c r="AD1321" s="260" t="s">
        <v>135</v>
      </c>
      <c r="AE1321" s="261">
        <f>+V1321+Y1321</f>
        <v>128400</v>
      </c>
      <c r="AF1321" s="225" t="s">
        <v>80</v>
      </c>
      <c r="AG1321" s="231" t="s">
        <v>34</v>
      </c>
      <c r="AH1321" s="301" t="s">
        <v>302</v>
      </c>
      <c r="AI1321" s="301" t="s">
        <v>303</v>
      </c>
      <c r="AJ1321" s="255"/>
    </row>
    <row r="1322" spans="2:36" s="87" customFormat="1" ht="41.4" x14ac:dyDescent="0.3">
      <c r="B1322" s="224"/>
      <c r="C1322" s="270"/>
      <c r="D1322" s="224"/>
      <c r="E1322" s="248"/>
      <c r="F1322" s="269"/>
      <c r="G1322" s="269"/>
      <c r="H1322" s="224"/>
      <c r="I1322" s="272"/>
      <c r="J1322" s="11" t="s">
        <v>163</v>
      </c>
      <c r="K1322" s="7" t="s">
        <v>164</v>
      </c>
      <c r="L1322" s="7" t="s">
        <v>106</v>
      </c>
      <c r="M1322" s="81">
        <v>2</v>
      </c>
      <c r="N1322" s="380"/>
      <c r="O1322" s="270"/>
      <c r="P1322" s="272"/>
      <c r="Q1322" s="272"/>
      <c r="R1322" s="297"/>
      <c r="S1322" s="297"/>
      <c r="T1322" s="283"/>
      <c r="U1322" s="283"/>
      <c r="V1322" s="384"/>
      <c r="W1322" s="281"/>
      <c r="X1322" s="281"/>
      <c r="Y1322" s="384"/>
      <c r="Z1322" s="281"/>
      <c r="AA1322" s="281"/>
      <c r="AB1322" s="384"/>
      <c r="AC1322" s="273"/>
      <c r="AD1322" s="260"/>
      <c r="AE1322" s="296"/>
      <c r="AF1322" s="272"/>
      <c r="AG1322" s="273"/>
      <c r="AH1322" s="301"/>
      <c r="AI1322" s="301"/>
      <c r="AJ1322" s="283"/>
    </row>
    <row r="1323" spans="2:36" s="87" customFormat="1" ht="48.6" customHeight="1" x14ac:dyDescent="0.3">
      <c r="B1323" s="225"/>
      <c r="C1323" s="270"/>
      <c r="D1323" s="225"/>
      <c r="E1323" s="249"/>
      <c r="F1323" s="269"/>
      <c r="G1323" s="269"/>
      <c r="H1323" s="225"/>
      <c r="I1323" s="272"/>
      <c r="J1323" s="11" t="s">
        <v>179</v>
      </c>
      <c r="K1323" s="7" t="s">
        <v>180</v>
      </c>
      <c r="L1323" s="7" t="s">
        <v>106</v>
      </c>
      <c r="M1323" s="81">
        <v>60</v>
      </c>
      <c r="N1323" s="380"/>
      <c r="O1323" s="270"/>
      <c r="P1323" s="272"/>
      <c r="Q1323" s="272"/>
      <c r="R1323" s="297"/>
      <c r="S1323" s="297"/>
      <c r="T1323" s="283"/>
      <c r="U1323" s="283"/>
      <c r="V1323" s="384"/>
      <c r="W1323" s="281"/>
      <c r="X1323" s="281"/>
      <c r="Y1323" s="384"/>
      <c r="Z1323" s="281"/>
      <c r="AA1323" s="281"/>
      <c r="AB1323" s="384"/>
      <c r="AC1323" s="273"/>
      <c r="AD1323" s="261"/>
      <c r="AE1323" s="296"/>
      <c r="AF1323" s="272"/>
      <c r="AG1323" s="273"/>
      <c r="AH1323" s="301"/>
      <c r="AI1323" s="301"/>
      <c r="AJ1323" s="283"/>
    </row>
    <row r="1324" spans="2:36" ht="96.6" x14ac:dyDescent="0.3">
      <c r="B1324" s="225" t="s">
        <v>685</v>
      </c>
      <c r="C1324" s="225" t="s">
        <v>657</v>
      </c>
      <c r="D1324" s="225" t="s">
        <v>158</v>
      </c>
      <c r="E1324" s="249" t="s">
        <v>68</v>
      </c>
      <c r="F1324" s="249" t="s">
        <v>186</v>
      </c>
      <c r="G1324" s="249" t="s">
        <v>202</v>
      </c>
      <c r="H1324" s="224" t="s">
        <v>71</v>
      </c>
      <c r="I1324" s="225" t="s">
        <v>80</v>
      </c>
      <c r="J1324" s="80" t="s">
        <v>263</v>
      </c>
      <c r="K1324" s="22" t="s">
        <v>159</v>
      </c>
      <c r="L1324" s="22" t="s">
        <v>116</v>
      </c>
      <c r="M1324" s="22">
        <v>40</v>
      </c>
      <c r="N1324" s="231" t="s">
        <v>160</v>
      </c>
      <c r="O1324" s="228" t="s">
        <v>658</v>
      </c>
      <c r="P1324" s="225" t="s">
        <v>76</v>
      </c>
      <c r="Q1324" s="225" t="s">
        <v>77</v>
      </c>
      <c r="R1324" s="252" t="s">
        <v>78</v>
      </c>
      <c r="S1324" s="252" t="s">
        <v>161</v>
      </c>
      <c r="T1324" s="255">
        <f>Y1324+V1324</f>
        <v>343000</v>
      </c>
      <c r="U1324" s="255" t="s">
        <v>135</v>
      </c>
      <c r="V1324" s="258">
        <v>291550</v>
      </c>
      <c r="W1324" s="258" t="s">
        <v>135</v>
      </c>
      <c r="X1324" s="258" t="s">
        <v>80</v>
      </c>
      <c r="Y1324" s="258">
        <v>51450</v>
      </c>
      <c r="Z1324" s="258" t="s">
        <v>135</v>
      </c>
      <c r="AA1324" s="258" t="s">
        <v>80</v>
      </c>
      <c r="AB1324" s="494">
        <v>65333.33</v>
      </c>
      <c r="AC1324" s="231" t="s">
        <v>204</v>
      </c>
      <c r="AD1324" s="260" t="s">
        <v>135</v>
      </c>
      <c r="AE1324" s="261">
        <f>+V1324+Y1324</f>
        <v>343000</v>
      </c>
      <c r="AF1324" s="225" t="s">
        <v>80</v>
      </c>
      <c r="AG1324" s="231" t="s">
        <v>34</v>
      </c>
      <c r="AH1324" s="231" t="s">
        <v>212</v>
      </c>
      <c r="AI1324" s="231" t="s">
        <v>213</v>
      </c>
      <c r="AJ1324" s="255"/>
    </row>
    <row r="1325" spans="2:36" ht="41.4" x14ac:dyDescent="0.3">
      <c r="B1325" s="272"/>
      <c r="C1325" s="272"/>
      <c r="D1325" s="272"/>
      <c r="E1325" s="269"/>
      <c r="F1325" s="269"/>
      <c r="G1325" s="269"/>
      <c r="H1325" s="224"/>
      <c r="I1325" s="272"/>
      <c r="J1325" s="11" t="s">
        <v>163</v>
      </c>
      <c r="K1325" s="7" t="s">
        <v>164</v>
      </c>
      <c r="L1325" s="7" t="s">
        <v>106</v>
      </c>
      <c r="M1325" s="7">
        <v>1</v>
      </c>
      <c r="N1325" s="273"/>
      <c r="O1325" s="267"/>
      <c r="P1325" s="272"/>
      <c r="Q1325" s="272"/>
      <c r="R1325" s="297"/>
      <c r="S1325" s="297"/>
      <c r="T1325" s="283"/>
      <c r="U1325" s="283"/>
      <c r="V1325" s="281"/>
      <c r="W1325" s="281"/>
      <c r="X1325" s="281"/>
      <c r="Y1325" s="281"/>
      <c r="Z1325" s="281"/>
      <c r="AA1325" s="281"/>
      <c r="AB1325" s="384"/>
      <c r="AC1325" s="273"/>
      <c r="AD1325" s="260"/>
      <c r="AE1325" s="296"/>
      <c r="AF1325" s="272"/>
      <c r="AG1325" s="273"/>
      <c r="AH1325" s="273"/>
      <c r="AI1325" s="273"/>
      <c r="AJ1325" s="283"/>
    </row>
    <row r="1326" spans="2:36" ht="27.6" x14ac:dyDescent="0.3">
      <c r="B1326" s="272"/>
      <c r="C1326" s="272"/>
      <c r="D1326" s="272"/>
      <c r="E1326" s="269"/>
      <c r="F1326" s="269"/>
      <c r="G1326" s="269"/>
      <c r="H1326" s="225"/>
      <c r="I1326" s="272"/>
      <c r="J1326" s="11" t="s">
        <v>179</v>
      </c>
      <c r="K1326" s="7" t="s">
        <v>180</v>
      </c>
      <c r="L1326" s="7" t="s">
        <v>106</v>
      </c>
      <c r="M1326" s="71">
        <v>250</v>
      </c>
      <c r="N1326" s="273"/>
      <c r="O1326" s="267"/>
      <c r="P1326" s="272"/>
      <c r="Q1326" s="272"/>
      <c r="R1326" s="297"/>
      <c r="S1326" s="297"/>
      <c r="T1326" s="283"/>
      <c r="U1326" s="283"/>
      <c r="V1326" s="281"/>
      <c r="W1326" s="281"/>
      <c r="X1326" s="281"/>
      <c r="Y1326" s="281"/>
      <c r="Z1326" s="281"/>
      <c r="AA1326" s="281"/>
      <c r="AB1326" s="384"/>
      <c r="AC1326" s="273"/>
      <c r="AD1326" s="261"/>
      <c r="AE1326" s="296"/>
      <c r="AF1326" s="272"/>
      <c r="AG1326" s="273"/>
      <c r="AH1326" s="273"/>
      <c r="AI1326" s="273"/>
      <c r="AJ1326" s="283"/>
    </row>
    <row r="1327" spans="2:36" ht="41.4" x14ac:dyDescent="0.3">
      <c r="B1327" s="272" t="s">
        <v>686</v>
      </c>
      <c r="C1327" s="272" t="s">
        <v>659</v>
      </c>
      <c r="D1327" s="272" t="s">
        <v>158</v>
      </c>
      <c r="E1327" s="269" t="s">
        <v>68</v>
      </c>
      <c r="F1327" s="269" t="s">
        <v>186</v>
      </c>
      <c r="G1327" s="269" t="s">
        <v>202</v>
      </c>
      <c r="H1327" s="223" t="s">
        <v>71</v>
      </c>
      <c r="I1327" s="272" t="s">
        <v>135</v>
      </c>
      <c r="J1327" s="86" t="s">
        <v>163</v>
      </c>
      <c r="K1327" s="16" t="s">
        <v>164</v>
      </c>
      <c r="L1327" s="16" t="s">
        <v>106</v>
      </c>
      <c r="M1327" s="16">
        <v>1</v>
      </c>
      <c r="N1327" s="229" t="s">
        <v>160</v>
      </c>
      <c r="O1327" s="224" t="s">
        <v>658</v>
      </c>
      <c r="P1327" s="272" t="s">
        <v>76</v>
      </c>
      <c r="Q1327" s="272" t="s">
        <v>77</v>
      </c>
      <c r="R1327" s="272" t="s">
        <v>78</v>
      </c>
      <c r="S1327" s="335" t="s">
        <v>161</v>
      </c>
      <c r="T1327" s="254">
        <f>V1327+Y1327</f>
        <v>147000</v>
      </c>
      <c r="U1327" s="254" t="s">
        <v>135</v>
      </c>
      <c r="V1327" s="257">
        <v>124950</v>
      </c>
      <c r="W1327" s="496" t="s">
        <v>135</v>
      </c>
      <c r="X1327" s="281" t="s">
        <v>135</v>
      </c>
      <c r="Y1327" s="257">
        <v>22050</v>
      </c>
      <c r="Z1327" s="257" t="s">
        <v>135</v>
      </c>
      <c r="AA1327" s="257" t="s">
        <v>80</v>
      </c>
      <c r="AB1327" s="257">
        <v>28000</v>
      </c>
      <c r="AC1327" s="230" t="s">
        <v>204</v>
      </c>
      <c r="AD1327" s="259" t="s">
        <v>135</v>
      </c>
      <c r="AE1327" s="260">
        <f>+V1327+Y1327</f>
        <v>147000</v>
      </c>
      <c r="AF1327" s="224" t="s">
        <v>80</v>
      </c>
      <c r="AG1327" s="230" t="s">
        <v>34</v>
      </c>
      <c r="AH1327" s="231" t="s">
        <v>215</v>
      </c>
      <c r="AI1327" s="231" t="s">
        <v>216</v>
      </c>
      <c r="AJ1327" s="283"/>
    </row>
    <row r="1328" spans="2:36" ht="55.5" customHeight="1" x14ac:dyDescent="0.3">
      <c r="B1328" s="272"/>
      <c r="C1328" s="272"/>
      <c r="D1328" s="272"/>
      <c r="E1328" s="269"/>
      <c r="F1328" s="269"/>
      <c r="G1328" s="269"/>
      <c r="H1328" s="225"/>
      <c r="I1328" s="272"/>
      <c r="J1328" s="11" t="s">
        <v>179</v>
      </c>
      <c r="K1328" s="7" t="s">
        <v>180</v>
      </c>
      <c r="L1328" s="7" t="s">
        <v>106</v>
      </c>
      <c r="M1328" s="71">
        <v>104</v>
      </c>
      <c r="N1328" s="231"/>
      <c r="O1328" s="272"/>
      <c r="P1328" s="272"/>
      <c r="Q1328" s="272"/>
      <c r="R1328" s="272"/>
      <c r="S1328" s="336"/>
      <c r="T1328" s="283"/>
      <c r="U1328" s="283"/>
      <c r="V1328" s="281"/>
      <c r="W1328" s="497"/>
      <c r="X1328" s="281"/>
      <c r="Y1328" s="281"/>
      <c r="Z1328" s="281"/>
      <c r="AA1328" s="281"/>
      <c r="AB1328" s="281"/>
      <c r="AC1328" s="273"/>
      <c r="AD1328" s="261"/>
      <c r="AE1328" s="296"/>
      <c r="AF1328" s="272"/>
      <c r="AG1328" s="273"/>
      <c r="AH1328" s="273"/>
      <c r="AI1328" s="273"/>
      <c r="AJ1328" s="283"/>
    </row>
    <row r="1329" spans="2:36" ht="41.4" x14ac:dyDescent="0.3">
      <c r="B1329" s="272" t="s">
        <v>687</v>
      </c>
      <c r="C1329" s="272" t="s">
        <v>660</v>
      </c>
      <c r="D1329" s="272" t="s">
        <v>158</v>
      </c>
      <c r="E1329" s="269" t="s">
        <v>68</v>
      </c>
      <c r="F1329" s="269" t="s">
        <v>186</v>
      </c>
      <c r="G1329" s="269" t="s">
        <v>202</v>
      </c>
      <c r="H1329" s="223" t="s">
        <v>71</v>
      </c>
      <c r="I1329" s="272" t="s">
        <v>135</v>
      </c>
      <c r="J1329" s="80" t="s">
        <v>163</v>
      </c>
      <c r="K1329" s="22" t="s">
        <v>164</v>
      </c>
      <c r="L1329" s="22" t="s">
        <v>106</v>
      </c>
      <c r="M1329" s="44">
        <v>2</v>
      </c>
      <c r="N1329" s="273" t="s">
        <v>160</v>
      </c>
      <c r="O1329" s="267" t="s">
        <v>658</v>
      </c>
      <c r="P1329" s="272" t="s">
        <v>76</v>
      </c>
      <c r="Q1329" s="272" t="s">
        <v>77</v>
      </c>
      <c r="R1329" s="272" t="s">
        <v>78</v>
      </c>
      <c r="S1329" s="297" t="s">
        <v>161</v>
      </c>
      <c r="T1329" s="283">
        <f>V1329+Y1329</f>
        <v>72000</v>
      </c>
      <c r="U1329" s="283" t="s">
        <v>135</v>
      </c>
      <c r="V1329" s="281">
        <v>61200</v>
      </c>
      <c r="W1329" s="256" t="s">
        <v>135</v>
      </c>
      <c r="X1329" s="256" t="s">
        <v>135</v>
      </c>
      <c r="Y1329" s="281">
        <v>10800</v>
      </c>
      <c r="Z1329" s="281" t="s">
        <v>135</v>
      </c>
      <c r="AA1329" s="281" t="s">
        <v>80</v>
      </c>
      <c r="AB1329" s="281">
        <v>13714.29</v>
      </c>
      <c r="AC1329" s="273" t="s">
        <v>204</v>
      </c>
      <c r="AD1329" s="259" t="s">
        <v>135</v>
      </c>
      <c r="AE1329" s="296">
        <f>+V1329+Y1329</f>
        <v>72000</v>
      </c>
      <c r="AF1329" s="272" t="s">
        <v>80</v>
      </c>
      <c r="AG1329" s="273" t="s">
        <v>34</v>
      </c>
      <c r="AH1329" s="273" t="s">
        <v>215</v>
      </c>
      <c r="AI1329" s="273" t="s">
        <v>216</v>
      </c>
      <c r="AJ1329" s="283"/>
    </row>
    <row r="1330" spans="2:36" ht="100.2" customHeight="1" x14ac:dyDescent="0.3">
      <c r="B1330" s="272"/>
      <c r="C1330" s="272"/>
      <c r="D1330" s="272"/>
      <c r="E1330" s="269"/>
      <c r="F1330" s="269"/>
      <c r="G1330" s="269"/>
      <c r="H1330" s="225"/>
      <c r="I1330" s="272"/>
      <c r="J1330" s="11" t="s">
        <v>179</v>
      </c>
      <c r="K1330" s="7" t="s">
        <v>180</v>
      </c>
      <c r="L1330" s="7" t="s">
        <v>106</v>
      </c>
      <c r="M1330" s="123">
        <v>6</v>
      </c>
      <c r="N1330" s="273"/>
      <c r="O1330" s="267"/>
      <c r="P1330" s="272"/>
      <c r="Q1330" s="272"/>
      <c r="R1330" s="272"/>
      <c r="S1330" s="297"/>
      <c r="T1330" s="283"/>
      <c r="U1330" s="283"/>
      <c r="V1330" s="281"/>
      <c r="W1330" s="258"/>
      <c r="X1330" s="258"/>
      <c r="Y1330" s="281"/>
      <c r="Z1330" s="281"/>
      <c r="AA1330" s="281"/>
      <c r="AB1330" s="281"/>
      <c r="AC1330" s="273"/>
      <c r="AD1330" s="261"/>
      <c r="AE1330" s="296"/>
      <c r="AF1330" s="272"/>
      <c r="AG1330" s="273"/>
      <c r="AH1330" s="273"/>
      <c r="AI1330" s="273"/>
      <c r="AJ1330" s="283"/>
    </row>
    <row r="1331" spans="2:36" ht="57" customHeight="1" x14ac:dyDescent="0.3">
      <c r="B1331" s="272" t="s">
        <v>688</v>
      </c>
      <c r="C1331" s="272" t="s">
        <v>661</v>
      </c>
      <c r="D1331" s="272" t="s">
        <v>158</v>
      </c>
      <c r="E1331" s="269" t="s">
        <v>68</v>
      </c>
      <c r="F1331" s="269" t="s">
        <v>184</v>
      </c>
      <c r="G1331" s="269" t="s">
        <v>70</v>
      </c>
      <c r="H1331" s="272" t="s">
        <v>71</v>
      </c>
      <c r="I1331" s="272" t="s">
        <v>135</v>
      </c>
      <c r="J1331" s="11" t="s">
        <v>165</v>
      </c>
      <c r="K1331" s="7" t="s">
        <v>166</v>
      </c>
      <c r="L1331" s="7" t="s">
        <v>167</v>
      </c>
      <c r="M1331" s="7">
        <v>2</v>
      </c>
      <c r="N1331" s="273" t="s">
        <v>160</v>
      </c>
      <c r="O1331" s="267" t="s">
        <v>662</v>
      </c>
      <c r="P1331" s="272" t="s">
        <v>76</v>
      </c>
      <c r="Q1331" s="272" t="s">
        <v>77</v>
      </c>
      <c r="R1331" s="272" t="s">
        <v>78</v>
      </c>
      <c r="S1331" s="297" t="s">
        <v>161</v>
      </c>
      <c r="T1331" s="283">
        <f>V1331+Y1331</f>
        <v>138000</v>
      </c>
      <c r="U1331" s="283" t="s">
        <v>135</v>
      </c>
      <c r="V1331" s="281">
        <v>117300</v>
      </c>
      <c r="W1331" s="281" t="s">
        <v>135</v>
      </c>
      <c r="X1331" s="281" t="s">
        <v>135</v>
      </c>
      <c r="Y1331" s="281">
        <v>20700</v>
      </c>
      <c r="Z1331" s="281" t="s">
        <v>135</v>
      </c>
      <c r="AA1331" s="281" t="s">
        <v>135</v>
      </c>
      <c r="AB1331" s="281">
        <v>26285.71</v>
      </c>
      <c r="AC1331" s="273" t="s">
        <v>81</v>
      </c>
      <c r="AD1331" s="296" t="s">
        <v>135</v>
      </c>
      <c r="AE1331" s="281">
        <f>+V1331+Y1331</f>
        <v>138000</v>
      </c>
      <c r="AF1331" s="283" t="s">
        <v>135</v>
      </c>
      <c r="AG1331" s="281" t="s">
        <v>34</v>
      </c>
      <c r="AH1331" s="281" t="s">
        <v>350</v>
      </c>
      <c r="AI1331" s="281" t="s">
        <v>306</v>
      </c>
      <c r="AJ1331" s="283"/>
    </row>
    <row r="1332" spans="2:36" ht="70.5" customHeight="1" x14ac:dyDescent="0.3">
      <c r="B1332" s="272"/>
      <c r="C1332" s="272"/>
      <c r="D1332" s="272"/>
      <c r="E1332" s="269"/>
      <c r="F1332" s="269"/>
      <c r="G1332" s="269"/>
      <c r="H1332" s="272"/>
      <c r="I1332" s="272"/>
      <c r="J1332" s="11" t="s">
        <v>168</v>
      </c>
      <c r="K1332" s="7" t="s">
        <v>169</v>
      </c>
      <c r="L1332" s="7" t="s">
        <v>106</v>
      </c>
      <c r="M1332" s="7">
        <v>2</v>
      </c>
      <c r="N1332" s="273"/>
      <c r="O1332" s="267"/>
      <c r="P1332" s="272"/>
      <c r="Q1332" s="272"/>
      <c r="R1332" s="272"/>
      <c r="S1332" s="297"/>
      <c r="T1332" s="283"/>
      <c r="U1332" s="283"/>
      <c r="V1332" s="281"/>
      <c r="W1332" s="281"/>
      <c r="X1332" s="281"/>
      <c r="Y1332" s="281"/>
      <c r="Z1332" s="281"/>
      <c r="AA1332" s="281"/>
      <c r="AB1332" s="281"/>
      <c r="AC1332" s="273"/>
      <c r="AD1332" s="296"/>
      <c r="AE1332" s="281"/>
      <c r="AF1332" s="283"/>
      <c r="AG1332" s="281"/>
      <c r="AH1332" s="281"/>
      <c r="AI1332" s="281"/>
      <c r="AJ1332" s="283"/>
    </row>
    <row r="1333" spans="2:36" ht="41.4" x14ac:dyDescent="0.3">
      <c r="B1333" s="272"/>
      <c r="C1333" s="272"/>
      <c r="D1333" s="272"/>
      <c r="E1333" s="269"/>
      <c r="F1333" s="269"/>
      <c r="G1333" s="269"/>
      <c r="H1333" s="272"/>
      <c r="I1333" s="272"/>
      <c r="J1333" s="11" t="s">
        <v>264</v>
      </c>
      <c r="K1333" s="7" t="s">
        <v>170</v>
      </c>
      <c r="L1333" s="7" t="s">
        <v>171</v>
      </c>
      <c r="M1333" s="7">
        <v>2</v>
      </c>
      <c r="N1333" s="273"/>
      <c r="O1333" s="267"/>
      <c r="P1333" s="272"/>
      <c r="Q1333" s="272"/>
      <c r="R1333" s="272"/>
      <c r="S1333" s="297"/>
      <c r="T1333" s="283"/>
      <c r="U1333" s="283"/>
      <c r="V1333" s="281"/>
      <c r="W1333" s="281"/>
      <c r="X1333" s="281"/>
      <c r="Y1333" s="281"/>
      <c r="Z1333" s="281"/>
      <c r="AA1333" s="281"/>
      <c r="AB1333" s="281"/>
      <c r="AC1333" s="273"/>
      <c r="AD1333" s="296"/>
      <c r="AE1333" s="281"/>
      <c r="AF1333" s="283"/>
      <c r="AG1333" s="281"/>
      <c r="AH1333" s="281"/>
      <c r="AI1333" s="281"/>
      <c r="AJ1333" s="283"/>
    </row>
    <row r="1334" spans="2:36" ht="68.7" customHeight="1" x14ac:dyDescent="0.3">
      <c r="B1334" s="272"/>
      <c r="C1334" s="272"/>
      <c r="D1334" s="272"/>
      <c r="E1334" s="269"/>
      <c r="F1334" s="269"/>
      <c r="G1334" s="269"/>
      <c r="H1334" s="272"/>
      <c r="I1334" s="272"/>
      <c r="J1334" s="11" t="s">
        <v>172</v>
      </c>
      <c r="K1334" s="7" t="s">
        <v>173</v>
      </c>
      <c r="L1334" s="7" t="s">
        <v>171</v>
      </c>
      <c r="M1334" s="7">
        <v>2</v>
      </c>
      <c r="N1334" s="273"/>
      <c r="O1334" s="267"/>
      <c r="P1334" s="272"/>
      <c r="Q1334" s="272"/>
      <c r="R1334" s="272"/>
      <c r="S1334" s="297"/>
      <c r="T1334" s="283"/>
      <c r="U1334" s="283"/>
      <c r="V1334" s="281"/>
      <c r="W1334" s="281"/>
      <c r="X1334" s="281"/>
      <c r="Y1334" s="281"/>
      <c r="Z1334" s="281"/>
      <c r="AA1334" s="281"/>
      <c r="AB1334" s="281"/>
      <c r="AC1334" s="273"/>
      <c r="AD1334" s="296"/>
      <c r="AE1334" s="281"/>
      <c r="AF1334" s="283"/>
      <c r="AG1334" s="281"/>
      <c r="AH1334" s="281"/>
      <c r="AI1334" s="281"/>
      <c r="AJ1334" s="283"/>
    </row>
    <row r="1335" spans="2:36" ht="96.6" x14ac:dyDescent="0.3">
      <c r="B1335" s="225" t="s">
        <v>1037</v>
      </c>
      <c r="C1335" s="225" t="s">
        <v>657</v>
      </c>
      <c r="D1335" s="225" t="s">
        <v>158</v>
      </c>
      <c r="E1335" s="249" t="s">
        <v>68</v>
      </c>
      <c r="F1335" s="249" t="s">
        <v>186</v>
      </c>
      <c r="G1335" s="249" t="s">
        <v>202</v>
      </c>
      <c r="H1335" s="224" t="s">
        <v>71</v>
      </c>
      <c r="I1335" s="225" t="s">
        <v>80</v>
      </c>
      <c r="J1335" s="80" t="s">
        <v>263</v>
      </c>
      <c r="K1335" s="22" t="s">
        <v>159</v>
      </c>
      <c r="L1335" s="22" t="s">
        <v>116</v>
      </c>
      <c r="M1335" s="22">
        <v>40</v>
      </c>
      <c r="N1335" s="231" t="s">
        <v>160</v>
      </c>
      <c r="O1335" s="228" t="s">
        <v>658</v>
      </c>
      <c r="P1335" s="225" t="s">
        <v>76</v>
      </c>
      <c r="Q1335" s="225" t="s">
        <v>77</v>
      </c>
      <c r="R1335" s="252" t="s">
        <v>78</v>
      </c>
      <c r="S1335" s="252" t="s">
        <v>161</v>
      </c>
      <c r="T1335" s="255">
        <f>Y1335+V1335</f>
        <v>223756.02000000002</v>
      </c>
      <c r="U1335" s="255" t="s">
        <v>135</v>
      </c>
      <c r="V1335" s="258">
        <v>190192.63</v>
      </c>
      <c r="W1335" s="258" t="s">
        <v>135</v>
      </c>
      <c r="X1335" s="258" t="s">
        <v>80</v>
      </c>
      <c r="Y1335" s="258">
        <v>33563.39</v>
      </c>
      <c r="Z1335" s="258" t="s">
        <v>135</v>
      </c>
      <c r="AA1335" s="258" t="s">
        <v>80</v>
      </c>
      <c r="AB1335" s="494">
        <v>42620.18</v>
      </c>
      <c r="AC1335" s="231" t="s">
        <v>204</v>
      </c>
      <c r="AD1335" s="260" t="s">
        <v>135</v>
      </c>
      <c r="AE1335" s="261">
        <f>+V1335+Y1335</f>
        <v>223756.02000000002</v>
      </c>
      <c r="AF1335" s="225" t="s">
        <v>80</v>
      </c>
      <c r="AG1335" s="231" t="s">
        <v>34</v>
      </c>
      <c r="AH1335" s="231" t="s">
        <v>350</v>
      </c>
      <c r="AI1335" s="231" t="s">
        <v>944</v>
      </c>
      <c r="AJ1335" s="255"/>
    </row>
    <row r="1336" spans="2:36" ht="41.4" x14ac:dyDescent="0.3">
      <c r="B1336" s="272"/>
      <c r="C1336" s="272"/>
      <c r="D1336" s="272"/>
      <c r="E1336" s="269"/>
      <c r="F1336" s="269"/>
      <c r="G1336" s="269"/>
      <c r="H1336" s="224"/>
      <c r="I1336" s="272"/>
      <c r="J1336" s="11" t="s">
        <v>163</v>
      </c>
      <c r="K1336" s="7" t="s">
        <v>164</v>
      </c>
      <c r="L1336" s="7" t="s">
        <v>106</v>
      </c>
      <c r="M1336" s="7">
        <v>1</v>
      </c>
      <c r="N1336" s="273"/>
      <c r="O1336" s="267"/>
      <c r="P1336" s="272"/>
      <c r="Q1336" s="272"/>
      <c r="R1336" s="297"/>
      <c r="S1336" s="297"/>
      <c r="T1336" s="283"/>
      <c r="U1336" s="283"/>
      <c r="V1336" s="281"/>
      <c r="W1336" s="281"/>
      <c r="X1336" s="281"/>
      <c r="Y1336" s="281"/>
      <c r="Z1336" s="281"/>
      <c r="AA1336" s="281"/>
      <c r="AB1336" s="384"/>
      <c r="AC1336" s="273"/>
      <c r="AD1336" s="260"/>
      <c r="AE1336" s="296"/>
      <c r="AF1336" s="272"/>
      <c r="AG1336" s="273"/>
      <c r="AH1336" s="273"/>
      <c r="AI1336" s="273"/>
      <c r="AJ1336" s="283"/>
    </row>
    <row r="1337" spans="2:36" ht="27.6" x14ac:dyDescent="0.3">
      <c r="B1337" s="272"/>
      <c r="C1337" s="272"/>
      <c r="D1337" s="272"/>
      <c r="E1337" s="269"/>
      <c r="F1337" s="269"/>
      <c r="G1337" s="269"/>
      <c r="H1337" s="225"/>
      <c r="I1337" s="272"/>
      <c r="J1337" s="11" t="s">
        <v>179</v>
      </c>
      <c r="K1337" s="7" t="s">
        <v>180</v>
      </c>
      <c r="L1337" s="7" t="s">
        <v>106</v>
      </c>
      <c r="M1337" s="71">
        <v>112</v>
      </c>
      <c r="N1337" s="273"/>
      <c r="O1337" s="267"/>
      <c r="P1337" s="272"/>
      <c r="Q1337" s="272"/>
      <c r="R1337" s="297"/>
      <c r="S1337" s="297"/>
      <c r="T1337" s="283"/>
      <c r="U1337" s="283"/>
      <c r="V1337" s="281"/>
      <c r="W1337" s="281"/>
      <c r="X1337" s="281"/>
      <c r="Y1337" s="281"/>
      <c r="Z1337" s="281"/>
      <c r="AA1337" s="281"/>
      <c r="AB1337" s="384"/>
      <c r="AC1337" s="273"/>
      <c r="AD1337" s="261"/>
      <c r="AE1337" s="296"/>
      <c r="AF1337" s="272"/>
      <c r="AG1337" s="273"/>
      <c r="AH1337" s="273"/>
      <c r="AI1337" s="273"/>
      <c r="AJ1337" s="283"/>
    </row>
    <row r="1338" spans="2:36" s="98" customFormat="1" ht="96.6" x14ac:dyDescent="0.3">
      <c r="B1338" s="225" t="s">
        <v>1219</v>
      </c>
      <c r="C1338" s="225" t="s">
        <v>657</v>
      </c>
      <c r="D1338" s="225" t="s">
        <v>158</v>
      </c>
      <c r="E1338" s="249" t="s">
        <v>68</v>
      </c>
      <c r="F1338" s="249" t="s">
        <v>186</v>
      </c>
      <c r="G1338" s="249" t="s">
        <v>202</v>
      </c>
      <c r="H1338" s="224" t="s">
        <v>71</v>
      </c>
      <c r="I1338" s="225" t="s">
        <v>80</v>
      </c>
      <c r="J1338" s="80" t="s">
        <v>263</v>
      </c>
      <c r="K1338" s="22" t="s">
        <v>159</v>
      </c>
      <c r="L1338" s="22" t="s">
        <v>116</v>
      </c>
      <c r="M1338" s="22">
        <v>40</v>
      </c>
      <c r="N1338" s="231" t="s">
        <v>160</v>
      </c>
      <c r="O1338" s="225" t="s">
        <v>658</v>
      </c>
      <c r="P1338" s="225" t="s">
        <v>76</v>
      </c>
      <c r="Q1338" s="225" t="s">
        <v>77</v>
      </c>
      <c r="R1338" s="252" t="s">
        <v>78</v>
      </c>
      <c r="S1338" s="252" t="s">
        <v>161</v>
      </c>
      <c r="T1338" s="255">
        <f>Y1338+V1338</f>
        <v>112726.7</v>
      </c>
      <c r="U1338" s="255" t="s">
        <v>135</v>
      </c>
      <c r="V1338" s="258">
        <v>95817.7</v>
      </c>
      <c r="W1338" s="258" t="s">
        <v>135</v>
      </c>
      <c r="X1338" s="258" t="s">
        <v>80</v>
      </c>
      <c r="Y1338" s="258">
        <v>16909</v>
      </c>
      <c r="Z1338" s="258" t="s">
        <v>135</v>
      </c>
      <c r="AA1338" s="258" t="s">
        <v>80</v>
      </c>
      <c r="AB1338" s="261">
        <v>21471.73</v>
      </c>
      <c r="AC1338" s="231" t="s">
        <v>204</v>
      </c>
      <c r="AD1338" s="260" t="s">
        <v>135</v>
      </c>
      <c r="AE1338" s="261">
        <f>+V1338+Y1338</f>
        <v>112726.7</v>
      </c>
      <c r="AF1338" s="225" t="s">
        <v>80</v>
      </c>
      <c r="AG1338" s="231" t="s">
        <v>34</v>
      </c>
      <c r="AH1338" s="231" t="s">
        <v>221</v>
      </c>
      <c r="AI1338" s="231" t="s">
        <v>1221</v>
      </c>
      <c r="AJ1338" s="255"/>
    </row>
    <row r="1339" spans="2:36" s="98" customFormat="1" ht="41.4" x14ac:dyDescent="0.3">
      <c r="B1339" s="272"/>
      <c r="C1339" s="272"/>
      <c r="D1339" s="272"/>
      <c r="E1339" s="269"/>
      <c r="F1339" s="269"/>
      <c r="G1339" s="269"/>
      <c r="H1339" s="224"/>
      <c r="I1339" s="272"/>
      <c r="J1339" s="11" t="s">
        <v>163</v>
      </c>
      <c r="K1339" s="7" t="s">
        <v>164</v>
      </c>
      <c r="L1339" s="7" t="s">
        <v>106</v>
      </c>
      <c r="M1339" s="7">
        <v>1</v>
      </c>
      <c r="N1339" s="273"/>
      <c r="O1339" s="272"/>
      <c r="P1339" s="272"/>
      <c r="Q1339" s="272"/>
      <c r="R1339" s="297"/>
      <c r="S1339" s="297"/>
      <c r="T1339" s="283"/>
      <c r="U1339" s="283"/>
      <c r="V1339" s="281"/>
      <c r="W1339" s="281"/>
      <c r="X1339" s="281"/>
      <c r="Y1339" s="281"/>
      <c r="Z1339" s="281"/>
      <c r="AA1339" s="281"/>
      <c r="AB1339" s="296"/>
      <c r="AC1339" s="273"/>
      <c r="AD1339" s="260"/>
      <c r="AE1339" s="296"/>
      <c r="AF1339" s="272"/>
      <c r="AG1339" s="273"/>
      <c r="AH1339" s="273"/>
      <c r="AI1339" s="273"/>
      <c r="AJ1339" s="283"/>
    </row>
    <row r="1340" spans="2:36" s="98" customFormat="1" ht="27.6" x14ac:dyDescent="0.3">
      <c r="B1340" s="272"/>
      <c r="C1340" s="272"/>
      <c r="D1340" s="272"/>
      <c r="E1340" s="269"/>
      <c r="F1340" s="269"/>
      <c r="G1340" s="269"/>
      <c r="H1340" s="225"/>
      <c r="I1340" s="272"/>
      <c r="J1340" s="11" t="s">
        <v>179</v>
      </c>
      <c r="K1340" s="7" t="s">
        <v>180</v>
      </c>
      <c r="L1340" s="7" t="s">
        <v>106</v>
      </c>
      <c r="M1340" s="71">
        <v>45</v>
      </c>
      <c r="N1340" s="273"/>
      <c r="O1340" s="272"/>
      <c r="P1340" s="272"/>
      <c r="Q1340" s="272"/>
      <c r="R1340" s="297"/>
      <c r="S1340" s="297"/>
      <c r="T1340" s="283"/>
      <c r="U1340" s="283"/>
      <c r="V1340" s="281"/>
      <c r="W1340" s="281"/>
      <c r="X1340" s="281"/>
      <c r="Y1340" s="281"/>
      <c r="Z1340" s="281"/>
      <c r="AA1340" s="281"/>
      <c r="AB1340" s="296"/>
      <c r="AC1340" s="273"/>
      <c r="AD1340" s="261"/>
      <c r="AE1340" s="296"/>
      <c r="AF1340" s="272"/>
      <c r="AG1340" s="273"/>
      <c r="AH1340" s="273"/>
      <c r="AI1340" s="273"/>
      <c r="AJ1340" s="283"/>
    </row>
    <row r="1341" spans="2:36" s="98" customFormat="1" ht="41.4" x14ac:dyDescent="0.3">
      <c r="B1341" s="272" t="s">
        <v>1220</v>
      </c>
      <c r="C1341" s="272" t="s">
        <v>659</v>
      </c>
      <c r="D1341" s="272" t="s">
        <v>158</v>
      </c>
      <c r="E1341" s="269" t="s">
        <v>68</v>
      </c>
      <c r="F1341" s="269" t="s">
        <v>186</v>
      </c>
      <c r="G1341" s="269" t="s">
        <v>202</v>
      </c>
      <c r="H1341" s="223" t="s">
        <v>71</v>
      </c>
      <c r="I1341" s="272" t="s">
        <v>135</v>
      </c>
      <c r="J1341" s="86" t="s">
        <v>163</v>
      </c>
      <c r="K1341" s="16" t="s">
        <v>164</v>
      </c>
      <c r="L1341" s="16" t="s">
        <v>106</v>
      </c>
      <c r="M1341" s="16">
        <v>1</v>
      </c>
      <c r="N1341" s="229" t="s">
        <v>160</v>
      </c>
      <c r="O1341" s="224" t="s">
        <v>658</v>
      </c>
      <c r="P1341" s="272" t="s">
        <v>76</v>
      </c>
      <c r="Q1341" s="272" t="s">
        <v>77</v>
      </c>
      <c r="R1341" s="272" t="s">
        <v>78</v>
      </c>
      <c r="S1341" s="335" t="s">
        <v>161</v>
      </c>
      <c r="T1341" s="254">
        <f>V1341+Y1341</f>
        <v>73412.429999999993</v>
      </c>
      <c r="U1341" s="254" t="s">
        <v>135</v>
      </c>
      <c r="V1341" s="257">
        <v>62400.57</v>
      </c>
      <c r="W1341" s="496" t="s">
        <v>135</v>
      </c>
      <c r="X1341" s="281" t="s">
        <v>135</v>
      </c>
      <c r="Y1341" s="257">
        <v>11011.86</v>
      </c>
      <c r="Z1341" s="257" t="s">
        <v>135</v>
      </c>
      <c r="AA1341" s="257" t="s">
        <v>80</v>
      </c>
      <c r="AB1341" s="257">
        <v>13983.31</v>
      </c>
      <c r="AC1341" s="230" t="s">
        <v>204</v>
      </c>
      <c r="AD1341" s="259" t="s">
        <v>135</v>
      </c>
      <c r="AE1341" s="260">
        <f>+V1341+Y1341</f>
        <v>73412.429999999993</v>
      </c>
      <c r="AF1341" s="224" t="s">
        <v>80</v>
      </c>
      <c r="AG1341" s="230" t="s">
        <v>34</v>
      </c>
      <c r="AH1341" s="231" t="s">
        <v>221</v>
      </c>
      <c r="AI1341" s="231" t="s">
        <v>1221</v>
      </c>
      <c r="AJ1341" s="283"/>
    </row>
    <row r="1342" spans="2:36" s="98" customFormat="1" ht="55.5" customHeight="1" x14ac:dyDescent="0.3">
      <c r="B1342" s="272"/>
      <c r="C1342" s="272"/>
      <c r="D1342" s="272"/>
      <c r="E1342" s="269"/>
      <c r="F1342" s="269"/>
      <c r="G1342" s="269"/>
      <c r="H1342" s="225"/>
      <c r="I1342" s="272"/>
      <c r="J1342" s="11" t="s">
        <v>179</v>
      </c>
      <c r="K1342" s="7" t="s">
        <v>180</v>
      </c>
      <c r="L1342" s="7" t="s">
        <v>106</v>
      </c>
      <c r="M1342" s="71">
        <v>30</v>
      </c>
      <c r="N1342" s="231"/>
      <c r="O1342" s="272"/>
      <c r="P1342" s="272"/>
      <c r="Q1342" s="272"/>
      <c r="R1342" s="272"/>
      <c r="S1342" s="336"/>
      <c r="T1342" s="283"/>
      <c r="U1342" s="283"/>
      <c r="V1342" s="281"/>
      <c r="W1342" s="497"/>
      <c r="X1342" s="281"/>
      <c r="Y1342" s="281"/>
      <c r="Z1342" s="281"/>
      <c r="AA1342" s="281"/>
      <c r="AB1342" s="281"/>
      <c r="AC1342" s="273"/>
      <c r="AD1342" s="261"/>
      <c r="AE1342" s="296"/>
      <c r="AF1342" s="272"/>
      <c r="AG1342" s="273"/>
      <c r="AH1342" s="273"/>
      <c r="AI1342" s="273"/>
      <c r="AJ1342" s="283"/>
    </row>
    <row r="1343" spans="2:36" s="98" customFormat="1" ht="41.4" x14ac:dyDescent="0.3">
      <c r="B1343" s="272" t="s">
        <v>1224</v>
      </c>
      <c r="C1343" s="272" t="s">
        <v>660</v>
      </c>
      <c r="D1343" s="272" t="s">
        <v>158</v>
      </c>
      <c r="E1343" s="269" t="s">
        <v>68</v>
      </c>
      <c r="F1343" s="269" t="s">
        <v>186</v>
      </c>
      <c r="G1343" s="269" t="s">
        <v>202</v>
      </c>
      <c r="H1343" s="223" t="s">
        <v>71</v>
      </c>
      <c r="I1343" s="272" t="s">
        <v>135</v>
      </c>
      <c r="J1343" s="80" t="s">
        <v>163</v>
      </c>
      <c r="K1343" s="22" t="s">
        <v>164</v>
      </c>
      <c r="L1343" s="22" t="s">
        <v>106</v>
      </c>
      <c r="M1343" s="44">
        <v>1</v>
      </c>
      <c r="N1343" s="273" t="s">
        <v>160</v>
      </c>
      <c r="O1343" s="272" t="s">
        <v>658</v>
      </c>
      <c r="P1343" s="272" t="s">
        <v>76</v>
      </c>
      <c r="Q1343" s="272" t="s">
        <v>77</v>
      </c>
      <c r="R1343" s="272" t="s">
        <v>78</v>
      </c>
      <c r="S1343" s="297" t="s">
        <v>161</v>
      </c>
      <c r="T1343" s="283">
        <f>V1343+Y1343</f>
        <v>24039.690000000002</v>
      </c>
      <c r="U1343" s="283" t="s">
        <v>135</v>
      </c>
      <c r="V1343" s="281">
        <v>20433.740000000002</v>
      </c>
      <c r="W1343" s="256" t="s">
        <v>135</v>
      </c>
      <c r="X1343" s="256" t="s">
        <v>135</v>
      </c>
      <c r="Y1343" s="281">
        <v>3605.95</v>
      </c>
      <c r="Z1343" s="281" t="s">
        <v>135</v>
      </c>
      <c r="AA1343" s="281" t="s">
        <v>80</v>
      </c>
      <c r="AB1343" s="281">
        <v>4578.32</v>
      </c>
      <c r="AC1343" s="273" t="s">
        <v>204</v>
      </c>
      <c r="AD1343" s="259" t="s">
        <v>135</v>
      </c>
      <c r="AE1343" s="296">
        <f>+V1343+Y1343</f>
        <v>24039.690000000002</v>
      </c>
      <c r="AF1343" s="272" t="s">
        <v>80</v>
      </c>
      <c r="AG1343" s="273" t="s">
        <v>34</v>
      </c>
      <c r="AH1343" s="273" t="s">
        <v>221</v>
      </c>
      <c r="AI1343" s="273" t="s">
        <v>1221</v>
      </c>
      <c r="AJ1343" s="283"/>
    </row>
    <row r="1344" spans="2:36" s="98" customFormat="1" ht="100.2" customHeight="1" x14ac:dyDescent="0.3">
      <c r="B1344" s="272"/>
      <c r="C1344" s="272"/>
      <c r="D1344" s="272"/>
      <c r="E1344" s="269"/>
      <c r="F1344" s="269"/>
      <c r="G1344" s="269"/>
      <c r="H1344" s="225"/>
      <c r="I1344" s="272"/>
      <c r="J1344" s="11" t="s">
        <v>179</v>
      </c>
      <c r="K1344" s="7" t="s">
        <v>180</v>
      </c>
      <c r="L1344" s="7" t="s">
        <v>106</v>
      </c>
      <c r="M1344" s="123">
        <v>2</v>
      </c>
      <c r="N1344" s="273"/>
      <c r="O1344" s="272"/>
      <c r="P1344" s="272"/>
      <c r="Q1344" s="272"/>
      <c r="R1344" s="272"/>
      <c r="S1344" s="297"/>
      <c r="T1344" s="283"/>
      <c r="U1344" s="283"/>
      <c r="V1344" s="281"/>
      <c r="W1344" s="258"/>
      <c r="X1344" s="258"/>
      <c r="Y1344" s="281"/>
      <c r="Z1344" s="281"/>
      <c r="AA1344" s="281"/>
      <c r="AB1344" s="281"/>
      <c r="AC1344" s="273"/>
      <c r="AD1344" s="261"/>
      <c r="AE1344" s="296"/>
      <c r="AF1344" s="272"/>
      <c r="AG1344" s="273"/>
      <c r="AH1344" s="273"/>
      <c r="AI1344" s="273"/>
      <c r="AJ1344" s="283"/>
    </row>
    <row r="1345" spans="2:45" ht="124.2" customHeight="1" x14ac:dyDescent="0.3">
      <c r="B1345" s="252" t="s">
        <v>953</v>
      </c>
      <c r="C1345" s="228" t="s">
        <v>955</v>
      </c>
      <c r="D1345" s="249" t="s">
        <v>67</v>
      </c>
      <c r="E1345" s="249" t="s">
        <v>68</v>
      </c>
      <c r="F1345" s="249" t="s">
        <v>186</v>
      </c>
      <c r="G1345" s="249" t="s">
        <v>202</v>
      </c>
      <c r="H1345" s="224" t="s">
        <v>71</v>
      </c>
      <c r="I1345" s="225" t="s">
        <v>80</v>
      </c>
      <c r="J1345" s="80" t="s">
        <v>263</v>
      </c>
      <c r="K1345" s="22" t="s">
        <v>159</v>
      </c>
      <c r="L1345" s="22" t="s">
        <v>116</v>
      </c>
      <c r="M1345" s="22">
        <v>40</v>
      </c>
      <c r="N1345" s="231" t="s">
        <v>160</v>
      </c>
      <c r="O1345" s="272" t="s">
        <v>957</v>
      </c>
      <c r="P1345" s="225" t="s">
        <v>76</v>
      </c>
      <c r="Q1345" s="225" t="s">
        <v>77</v>
      </c>
      <c r="R1345" s="252" t="s">
        <v>78</v>
      </c>
      <c r="S1345" s="252" t="s">
        <v>161</v>
      </c>
      <c r="T1345" s="255">
        <f>Y1345+V1345</f>
        <v>419950.5</v>
      </c>
      <c r="U1345" s="255">
        <f>+T1345/M1346</f>
        <v>69991.75</v>
      </c>
      <c r="V1345" s="296">
        <v>356958</v>
      </c>
      <c r="W1345" s="258" t="s">
        <v>135</v>
      </c>
      <c r="X1345" s="258" t="s">
        <v>80</v>
      </c>
      <c r="Y1345" s="296">
        <v>62992.5</v>
      </c>
      <c r="Z1345" s="258" t="s">
        <v>135</v>
      </c>
      <c r="AA1345" s="258" t="s">
        <v>80</v>
      </c>
      <c r="AB1345" s="296">
        <v>104987.65</v>
      </c>
      <c r="AC1345" s="231" t="s">
        <v>204</v>
      </c>
      <c r="AD1345" s="260" t="s">
        <v>135</v>
      </c>
      <c r="AE1345" s="261">
        <f>+V1345+Y1345</f>
        <v>419950.5</v>
      </c>
      <c r="AF1345" s="225" t="s">
        <v>80</v>
      </c>
      <c r="AG1345" s="231" t="s">
        <v>34</v>
      </c>
      <c r="AH1345" s="301" t="s">
        <v>231</v>
      </c>
      <c r="AI1345" s="495" t="s">
        <v>216</v>
      </c>
      <c r="AJ1345" s="255"/>
    </row>
    <row r="1346" spans="2:45" ht="68.7" customHeight="1" x14ac:dyDescent="0.3">
      <c r="B1346" s="297"/>
      <c r="C1346" s="267"/>
      <c r="D1346" s="269"/>
      <c r="E1346" s="269"/>
      <c r="F1346" s="269"/>
      <c r="G1346" s="269"/>
      <c r="H1346" s="224"/>
      <c r="I1346" s="272"/>
      <c r="J1346" s="11" t="s">
        <v>163</v>
      </c>
      <c r="K1346" s="7" t="s">
        <v>164</v>
      </c>
      <c r="L1346" s="7" t="s">
        <v>106</v>
      </c>
      <c r="M1346" s="7">
        <v>6</v>
      </c>
      <c r="N1346" s="273"/>
      <c r="O1346" s="267"/>
      <c r="P1346" s="272"/>
      <c r="Q1346" s="272"/>
      <c r="R1346" s="297"/>
      <c r="S1346" s="297"/>
      <c r="T1346" s="283"/>
      <c r="U1346" s="283"/>
      <c r="V1346" s="416"/>
      <c r="W1346" s="281"/>
      <c r="X1346" s="281"/>
      <c r="Y1346" s="416"/>
      <c r="Z1346" s="281"/>
      <c r="AA1346" s="281"/>
      <c r="AB1346" s="416"/>
      <c r="AC1346" s="273"/>
      <c r="AD1346" s="260"/>
      <c r="AE1346" s="296"/>
      <c r="AF1346" s="272"/>
      <c r="AG1346" s="273"/>
      <c r="AH1346" s="405"/>
      <c r="AI1346" s="324"/>
      <c r="AJ1346" s="283"/>
    </row>
    <row r="1347" spans="2:45" ht="202.5" customHeight="1" x14ac:dyDescent="0.3">
      <c r="B1347" s="297"/>
      <c r="C1347" s="267"/>
      <c r="D1347" s="269"/>
      <c r="E1347" s="269"/>
      <c r="F1347" s="269"/>
      <c r="G1347" s="269"/>
      <c r="H1347" s="225"/>
      <c r="I1347" s="272"/>
      <c r="J1347" s="11" t="s">
        <v>179</v>
      </c>
      <c r="K1347" s="7" t="s">
        <v>180</v>
      </c>
      <c r="L1347" s="7" t="s">
        <v>106</v>
      </c>
      <c r="M1347" s="71">
        <v>180</v>
      </c>
      <c r="N1347" s="273"/>
      <c r="O1347" s="267"/>
      <c r="P1347" s="272"/>
      <c r="Q1347" s="272"/>
      <c r="R1347" s="297"/>
      <c r="S1347" s="297"/>
      <c r="T1347" s="283"/>
      <c r="U1347" s="283"/>
      <c r="V1347" s="416"/>
      <c r="W1347" s="281"/>
      <c r="X1347" s="281"/>
      <c r="Y1347" s="416"/>
      <c r="Z1347" s="281"/>
      <c r="AA1347" s="281"/>
      <c r="AB1347" s="416"/>
      <c r="AC1347" s="273"/>
      <c r="AD1347" s="261"/>
      <c r="AE1347" s="296"/>
      <c r="AF1347" s="272"/>
      <c r="AG1347" s="273"/>
      <c r="AH1347" s="405"/>
      <c r="AI1347" s="324"/>
      <c r="AJ1347" s="283"/>
    </row>
    <row r="1348" spans="2:45" ht="68.7" customHeight="1" x14ac:dyDescent="0.3">
      <c r="B1348" s="284" t="s">
        <v>1254</v>
      </c>
      <c r="C1348" s="333" t="s">
        <v>956</v>
      </c>
      <c r="D1348" s="284" t="s">
        <v>67</v>
      </c>
      <c r="E1348" s="385" t="s">
        <v>68</v>
      </c>
      <c r="F1348" s="387" t="s">
        <v>184</v>
      </c>
      <c r="G1348" s="387" t="s">
        <v>70</v>
      </c>
      <c r="H1348" s="284" t="s">
        <v>71</v>
      </c>
      <c r="I1348" s="286" t="s">
        <v>135</v>
      </c>
      <c r="J1348" s="20" t="s">
        <v>165</v>
      </c>
      <c r="K1348" s="205" t="s">
        <v>166</v>
      </c>
      <c r="L1348" s="27" t="s">
        <v>167</v>
      </c>
      <c r="M1348" s="27">
        <v>3</v>
      </c>
      <c r="N1348" s="282" t="s">
        <v>160</v>
      </c>
      <c r="O1348" s="333" t="s">
        <v>390</v>
      </c>
      <c r="P1348" s="425" t="s">
        <v>76</v>
      </c>
      <c r="Q1348" s="425" t="s">
        <v>77</v>
      </c>
      <c r="R1348" s="425" t="s">
        <v>78</v>
      </c>
      <c r="S1348" s="337" t="s">
        <v>161</v>
      </c>
      <c r="T1348" s="361">
        <f>V1348+Y1348</f>
        <v>239972</v>
      </c>
      <c r="U1348" s="361" t="s">
        <v>135</v>
      </c>
      <c r="V1348" s="310">
        <v>203976</v>
      </c>
      <c r="W1348" s="365" t="s">
        <v>135</v>
      </c>
      <c r="X1348" s="365" t="s">
        <v>135</v>
      </c>
      <c r="Y1348" s="310">
        <v>35996</v>
      </c>
      <c r="Z1348" s="365" t="s">
        <v>135</v>
      </c>
      <c r="AA1348" s="365" t="s">
        <v>135</v>
      </c>
      <c r="AB1348" s="310">
        <v>59992.94</v>
      </c>
      <c r="AC1348" s="282" t="s">
        <v>81</v>
      </c>
      <c r="AD1348" s="370" t="s">
        <v>135</v>
      </c>
      <c r="AE1348" s="365">
        <f>+V1348+Y1348</f>
        <v>239972</v>
      </c>
      <c r="AF1348" s="361" t="s">
        <v>135</v>
      </c>
      <c r="AG1348" s="365" t="s">
        <v>34</v>
      </c>
      <c r="AH1348" s="653" t="s">
        <v>215</v>
      </c>
      <c r="AI1348" s="653" t="s">
        <v>302</v>
      </c>
      <c r="AJ1348" s="361"/>
    </row>
    <row r="1349" spans="2:45" ht="68.7" customHeight="1" x14ac:dyDescent="0.3">
      <c r="B1349" s="285"/>
      <c r="C1349" s="334"/>
      <c r="D1349" s="285"/>
      <c r="E1349" s="386"/>
      <c r="F1349" s="317"/>
      <c r="G1349" s="317"/>
      <c r="H1349" s="285"/>
      <c r="I1349" s="300"/>
      <c r="J1349" s="20" t="s">
        <v>168</v>
      </c>
      <c r="K1349" s="205" t="s">
        <v>169</v>
      </c>
      <c r="L1349" s="27" t="s">
        <v>106</v>
      </c>
      <c r="M1349" s="27">
        <v>1</v>
      </c>
      <c r="N1349" s="282"/>
      <c r="O1349" s="334"/>
      <c r="P1349" s="426"/>
      <c r="Q1349" s="426"/>
      <c r="R1349" s="426"/>
      <c r="S1349" s="337"/>
      <c r="T1349" s="361"/>
      <c r="U1349" s="361"/>
      <c r="V1349" s="311"/>
      <c r="W1349" s="365"/>
      <c r="X1349" s="365"/>
      <c r="Y1349" s="311"/>
      <c r="Z1349" s="365"/>
      <c r="AA1349" s="365"/>
      <c r="AB1349" s="311"/>
      <c r="AC1349" s="282"/>
      <c r="AD1349" s="377"/>
      <c r="AE1349" s="365"/>
      <c r="AF1349" s="361"/>
      <c r="AG1349" s="365"/>
      <c r="AH1349" s="654"/>
      <c r="AI1349" s="654"/>
      <c r="AJ1349" s="361"/>
    </row>
    <row r="1350" spans="2:45" ht="68.7" customHeight="1" x14ac:dyDescent="0.3">
      <c r="B1350" s="285"/>
      <c r="C1350" s="334"/>
      <c r="D1350" s="285"/>
      <c r="E1350" s="386"/>
      <c r="F1350" s="317"/>
      <c r="G1350" s="317"/>
      <c r="H1350" s="285"/>
      <c r="I1350" s="300"/>
      <c r="J1350" s="20" t="s">
        <v>264</v>
      </c>
      <c r="K1350" s="205" t="s">
        <v>170</v>
      </c>
      <c r="L1350" s="27" t="s">
        <v>171</v>
      </c>
      <c r="M1350" s="27">
        <v>1</v>
      </c>
      <c r="N1350" s="282"/>
      <c r="O1350" s="334"/>
      <c r="P1350" s="426"/>
      <c r="Q1350" s="426"/>
      <c r="R1350" s="426"/>
      <c r="S1350" s="337"/>
      <c r="T1350" s="361"/>
      <c r="U1350" s="361"/>
      <c r="V1350" s="311"/>
      <c r="W1350" s="365"/>
      <c r="X1350" s="365"/>
      <c r="Y1350" s="311"/>
      <c r="Z1350" s="365"/>
      <c r="AA1350" s="365"/>
      <c r="AB1350" s="311"/>
      <c r="AC1350" s="282"/>
      <c r="AD1350" s="377"/>
      <c r="AE1350" s="365"/>
      <c r="AF1350" s="361"/>
      <c r="AG1350" s="365"/>
      <c r="AH1350" s="654"/>
      <c r="AI1350" s="654"/>
      <c r="AJ1350" s="361"/>
    </row>
    <row r="1351" spans="2:45" ht="68.7" customHeight="1" x14ac:dyDescent="0.3">
      <c r="B1351" s="285"/>
      <c r="C1351" s="334"/>
      <c r="D1351" s="285"/>
      <c r="E1351" s="386"/>
      <c r="F1351" s="385"/>
      <c r="G1351" s="385"/>
      <c r="H1351" s="285"/>
      <c r="I1351" s="284"/>
      <c r="J1351" s="64" t="s">
        <v>172</v>
      </c>
      <c r="K1351" s="206" t="s">
        <v>173</v>
      </c>
      <c r="L1351" s="65" t="s">
        <v>171</v>
      </c>
      <c r="M1351" s="27">
        <v>1</v>
      </c>
      <c r="N1351" s="338"/>
      <c r="O1351" s="334"/>
      <c r="P1351" s="426"/>
      <c r="Q1351" s="426"/>
      <c r="R1351" s="426"/>
      <c r="S1351" s="287"/>
      <c r="T1351" s="402"/>
      <c r="U1351" s="402"/>
      <c r="V1351" s="311"/>
      <c r="W1351" s="379"/>
      <c r="X1351" s="379"/>
      <c r="Y1351" s="311"/>
      <c r="Z1351" s="379"/>
      <c r="AA1351" s="379"/>
      <c r="AB1351" s="311"/>
      <c r="AC1351" s="338"/>
      <c r="AD1351" s="377"/>
      <c r="AE1351" s="379"/>
      <c r="AF1351" s="402"/>
      <c r="AG1351" s="379"/>
      <c r="AH1351" s="654"/>
      <c r="AI1351" s="654"/>
      <c r="AJ1351" s="402"/>
    </row>
    <row r="1352" spans="2:45" ht="137.1" customHeight="1" x14ac:dyDescent="0.3">
      <c r="B1352" s="272" t="s">
        <v>954</v>
      </c>
      <c r="C1352" s="267" t="s">
        <v>955</v>
      </c>
      <c r="D1352" s="269" t="s">
        <v>67</v>
      </c>
      <c r="E1352" s="269" t="s">
        <v>68</v>
      </c>
      <c r="F1352" s="269" t="s">
        <v>186</v>
      </c>
      <c r="G1352" s="269" t="s">
        <v>202</v>
      </c>
      <c r="H1352" s="272" t="s">
        <v>71</v>
      </c>
      <c r="I1352" s="272" t="s">
        <v>80</v>
      </c>
      <c r="J1352" s="11" t="s">
        <v>263</v>
      </c>
      <c r="K1352" s="7" t="s">
        <v>159</v>
      </c>
      <c r="L1352" s="7" t="s">
        <v>116</v>
      </c>
      <c r="M1352" s="7">
        <v>40</v>
      </c>
      <c r="N1352" s="273" t="s">
        <v>160</v>
      </c>
      <c r="O1352" s="267" t="s">
        <v>1163</v>
      </c>
      <c r="P1352" s="272" t="s">
        <v>76</v>
      </c>
      <c r="Q1352" s="272" t="s">
        <v>77</v>
      </c>
      <c r="R1352" s="297" t="s">
        <v>78</v>
      </c>
      <c r="S1352" s="297" t="s">
        <v>161</v>
      </c>
      <c r="T1352" s="283">
        <f>Y1352+V1352</f>
        <v>154474.11000000002</v>
      </c>
      <c r="U1352" s="283">
        <f>+T1352/M1353</f>
        <v>77237.055000000008</v>
      </c>
      <c r="V1352" s="296">
        <v>131303.23000000001</v>
      </c>
      <c r="W1352" s="281" t="s">
        <v>135</v>
      </c>
      <c r="X1352" s="281" t="s">
        <v>80</v>
      </c>
      <c r="Y1352" s="296">
        <v>23170.880000000001</v>
      </c>
      <c r="Z1352" s="281" t="s">
        <v>135</v>
      </c>
      <c r="AA1352" s="281" t="s">
        <v>80</v>
      </c>
      <c r="AB1352" s="296">
        <v>38618.57</v>
      </c>
      <c r="AC1352" s="273" t="s">
        <v>204</v>
      </c>
      <c r="AD1352" s="296" t="s">
        <v>135</v>
      </c>
      <c r="AE1352" s="296">
        <f>+V1352+Y1352</f>
        <v>154474.11000000002</v>
      </c>
      <c r="AF1352" s="272" t="s">
        <v>80</v>
      </c>
      <c r="AG1352" s="273" t="s">
        <v>34</v>
      </c>
      <c r="AH1352" s="346" t="s">
        <v>222</v>
      </c>
      <c r="AI1352" s="660" t="s">
        <v>1221</v>
      </c>
      <c r="AJ1352" s="283"/>
    </row>
    <row r="1353" spans="2:45" ht="68.7" customHeight="1" x14ac:dyDescent="0.3">
      <c r="B1353" s="297"/>
      <c r="C1353" s="267"/>
      <c r="D1353" s="270"/>
      <c r="E1353" s="269"/>
      <c r="F1353" s="269"/>
      <c r="G1353" s="269"/>
      <c r="H1353" s="272"/>
      <c r="I1353" s="272"/>
      <c r="J1353" s="11" t="s">
        <v>163</v>
      </c>
      <c r="K1353" s="7" t="s">
        <v>164</v>
      </c>
      <c r="L1353" s="7" t="s">
        <v>106</v>
      </c>
      <c r="M1353" s="7">
        <v>2</v>
      </c>
      <c r="N1353" s="273"/>
      <c r="O1353" s="461"/>
      <c r="P1353" s="272"/>
      <c r="Q1353" s="272"/>
      <c r="R1353" s="297"/>
      <c r="S1353" s="297"/>
      <c r="T1353" s="283"/>
      <c r="U1353" s="283"/>
      <c r="V1353" s="416"/>
      <c r="W1353" s="281"/>
      <c r="X1353" s="281"/>
      <c r="Y1353" s="416"/>
      <c r="Z1353" s="281"/>
      <c r="AA1353" s="281"/>
      <c r="AB1353" s="416"/>
      <c r="AC1353" s="273"/>
      <c r="AD1353" s="296"/>
      <c r="AE1353" s="296"/>
      <c r="AF1353" s="272"/>
      <c r="AG1353" s="273"/>
      <c r="AH1353" s="346"/>
      <c r="AI1353" s="660"/>
      <c r="AJ1353" s="283"/>
    </row>
    <row r="1354" spans="2:45" ht="134.1" customHeight="1" x14ac:dyDescent="0.3">
      <c r="B1354" s="297"/>
      <c r="C1354" s="267"/>
      <c r="D1354" s="270"/>
      <c r="E1354" s="269"/>
      <c r="F1354" s="269"/>
      <c r="G1354" s="269"/>
      <c r="H1354" s="272"/>
      <c r="I1354" s="272"/>
      <c r="J1354" s="11" t="s">
        <v>179</v>
      </c>
      <c r="K1354" s="7" t="s">
        <v>180</v>
      </c>
      <c r="L1354" s="7" t="s">
        <v>106</v>
      </c>
      <c r="M1354" s="71">
        <v>60</v>
      </c>
      <c r="N1354" s="273"/>
      <c r="O1354" s="461"/>
      <c r="P1354" s="272"/>
      <c r="Q1354" s="272"/>
      <c r="R1354" s="297"/>
      <c r="S1354" s="297"/>
      <c r="T1354" s="283"/>
      <c r="U1354" s="283"/>
      <c r="V1354" s="416"/>
      <c r="W1354" s="281"/>
      <c r="X1354" s="281"/>
      <c r="Y1354" s="416"/>
      <c r="Z1354" s="281"/>
      <c r="AA1354" s="281"/>
      <c r="AB1354" s="416"/>
      <c r="AC1354" s="273"/>
      <c r="AD1354" s="296"/>
      <c r="AE1354" s="296"/>
      <c r="AF1354" s="272"/>
      <c r="AG1354" s="273"/>
      <c r="AH1354" s="346"/>
      <c r="AI1354" s="660"/>
      <c r="AJ1354" s="283"/>
    </row>
    <row r="1355" spans="2:45" ht="68.7" customHeight="1" x14ac:dyDescent="0.3">
      <c r="B1355" s="223" t="s">
        <v>1238</v>
      </c>
      <c r="C1355" s="226" t="s">
        <v>956</v>
      </c>
      <c r="D1355" s="223" t="s">
        <v>67</v>
      </c>
      <c r="E1355" s="247" t="s">
        <v>68</v>
      </c>
      <c r="F1355" s="249" t="s">
        <v>184</v>
      </c>
      <c r="G1355" s="249" t="s">
        <v>70</v>
      </c>
      <c r="H1355" s="223" t="s">
        <v>71</v>
      </c>
      <c r="I1355" s="225" t="s">
        <v>135</v>
      </c>
      <c r="J1355" s="11" t="s">
        <v>165</v>
      </c>
      <c r="K1355" s="31" t="s">
        <v>166</v>
      </c>
      <c r="L1355" s="7" t="s">
        <v>167</v>
      </c>
      <c r="M1355" s="7">
        <v>3</v>
      </c>
      <c r="N1355" s="273" t="s">
        <v>160</v>
      </c>
      <c r="O1355" s="226" t="s">
        <v>390</v>
      </c>
      <c r="P1355" s="232" t="s">
        <v>76</v>
      </c>
      <c r="Q1355" s="232" t="s">
        <v>77</v>
      </c>
      <c r="R1355" s="232" t="s">
        <v>78</v>
      </c>
      <c r="S1355" s="297" t="s">
        <v>161</v>
      </c>
      <c r="T1355" s="283">
        <f>V1355+Y1355</f>
        <v>239972</v>
      </c>
      <c r="U1355" s="283" t="s">
        <v>135</v>
      </c>
      <c r="V1355" s="307">
        <v>203976</v>
      </c>
      <c r="W1355" s="281" t="s">
        <v>135</v>
      </c>
      <c r="X1355" s="281" t="s">
        <v>135</v>
      </c>
      <c r="Y1355" s="307">
        <v>35996</v>
      </c>
      <c r="Z1355" s="281" t="s">
        <v>135</v>
      </c>
      <c r="AA1355" s="281" t="s">
        <v>135</v>
      </c>
      <c r="AB1355" s="307">
        <v>59992.94</v>
      </c>
      <c r="AC1355" s="273" t="s">
        <v>81</v>
      </c>
      <c r="AD1355" s="259" t="s">
        <v>135</v>
      </c>
      <c r="AE1355" s="281">
        <f>+V1355+Y1355</f>
        <v>239972</v>
      </c>
      <c r="AF1355" s="283" t="s">
        <v>135</v>
      </c>
      <c r="AG1355" s="281" t="s">
        <v>34</v>
      </c>
      <c r="AH1355" s="304" t="s">
        <v>222</v>
      </c>
      <c r="AI1355" s="304" t="s">
        <v>464</v>
      </c>
      <c r="AJ1355" s="283"/>
    </row>
    <row r="1356" spans="2:45" ht="68.7" customHeight="1" x14ac:dyDescent="0.3">
      <c r="B1356" s="224"/>
      <c r="C1356" s="227"/>
      <c r="D1356" s="224"/>
      <c r="E1356" s="248"/>
      <c r="F1356" s="269"/>
      <c r="G1356" s="269"/>
      <c r="H1356" s="224"/>
      <c r="I1356" s="272"/>
      <c r="J1356" s="11" t="s">
        <v>168</v>
      </c>
      <c r="K1356" s="31" t="s">
        <v>169</v>
      </c>
      <c r="L1356" s="7" t="s">
        <v>106</v>
      </c>
      <c r="M1356" s="7">
        <v>1</v>
      </c>
      <c r="N1356" s="273"/>
      <c r="O1356" s="227"/>
      <c r="P1356" s="233"/>
      <c r="Q1356" s="233"/>
      <c r="R1356" s="233"/>
      <c r="S1356" s="297"/>
      <c r="T1356" s="283"/>
      <c r="U1356" s="283"/>
      <c r="V1356" s="308"/>
      <c r="W1356" s="281"/>
      <c r="X1356" s="281"/>
      <c r="Y1356" s="308"/>
      <c r="Z1356" s="281"/>
      <c r="AA1356" s="281"/>
      <c r="AB1356" s="308"/>
      <c r="AC1356" s="273"/>
      <c r="AD1356" s="260"/>
      <c r="AE1356" s="281"/>
      <c r="AF1356" s="283"/>
      <c r="AG1356" s="281"/>
      <c r="AH1356" s="305"/>
      <c r="AI1356" s="305"/>
      <c r="AJ1356" s="283"/>
    </row>
    <row r="1357" spans="2:45" ht="68.7" customHeight="1" x14ac:dyDescent="0.3">
      <c r="B1357" s="224"/>
      <c r="C1357" s="227"/>
      <c r="D1357" s="224"/>
      <c r="E1357" s="248"/>
      <c r="F1357" s="269"/>
      <c r="G1357" s="269"/>
      <c r="H1357" s="224"/>
      <c r="I1357" s="272"/>
      <c r="J1357" s="11" t="s">
        <v>264</v>
      </c>
      <c r="K1357" s="31" t="s">
        <v>170</v>
      </c>
      <c r="L1357" s="7" t="s">
        <v>171</v>
      </c>
      <c r="M1357" s="7">
        <v>1</v>
      </c>
      <c r="N1357" s="273"/>
      <c r="O1357" s="227"/>
      <c r="P1357" s="233"/>
      <c r="Q1357" s="233"/>
      <c r="R1357" s="233"/>
      <c r="S1357" s="297"/>
      <c r="T1357" s="283"/>
      <c r="U1357" s="283"/>
      <c r="V1357" s="308"/>
      <c r="W1357" s="281"/>
      <c r="X1357" s="281"/>
      <c r="Y1357" s="308"/>
      <c r="Z1357" s="281"/>
      <c r="AA1357" s="281"/>
      <c r="AB1357" s="308"/>
      <c r="AC1357" s="273"/>
      <c r="AD1357" s="260"/>
      <c r="AE1357" s="281"/>
      <c r="AF1357" s="283"/>
      <c r="AG1357" s="281"/>
      <c r="AH1357" s="305"/>
      <c r="AI1357" s="305"/>
      <c r="AJ1357" s="283"/>
    </row>
    <row r="1358" spans="2:45" ht="68.7" customHeight="1" x14ac:dyDescent="0.3">
      <c r="B1358" s="224"/>
      <c r="C1358" s="227"/>
      <c r="D1358" s="224"/>
      <c r="E1358" s="248"/>
      <c r="F1358" s="247"/>
      <c r="G1358" s="247"/>
      <c r="H1358" s="224"/>
      <c r="I1358" s="223"/>
      <c r="J1358" s="28" t="s">
        <v>172</v>
      </c>
      <c r="K1358" s="47" t="s">
        <v>173</v>
      </c>
      <c r="L1358" s="14" t="s">
        <v>171</v>
      </c>
      <c r="M1358" s="7">
        <v>1</v>
      </c>
      <c r="N1358" s="229"/>
      <c r="O1358" s="227"/>
      <c r="P1358" s="233"/>
      <c r="Q1358" s="233"/>
      <c r="R1358" s="233"/>
      <c r="S1358" s="250"/>
      <c r="T1358" s="253"/>
      <c r="U1358" s="253"/>
      <c r="V1358" s="308"/>
      <c r="W1358" s="256"/>
      <c r="X1358" s="256"/>
      <c r="Y1358" s="308"/>
      <c r="Z1358" s="256"/>
      <c r="AA1358" s="256"/>
      <c r="AB1358" s="308"/>
      <c r="AC1358" s="229"/>
      <c r="AD1358" s="260"/>
      <c r="AE1358" s="256"/>
      <c r="AF1358" s="253"/>
      <c r="AG1358" s="256"/>
      <c r="AH1358" s="305"/>
      <c r="AI1358" s="305"/>
      <c r="AJ1358" s="253"/>
    </row>
    <row r="1359" spans="2:45" ht="132" customHeight="1" x14ac:dyDescent="0.3">
      <c r="B1359" s="328" t="s">
        <v>888</v>
      </c>
      <c r="C1359" s="272" t="s">
        <v>903</v>
      </c>
      <c r="D1359" s="328" t="s">
        <v>67</v>
      </c>
      <c r="E1359" s="247" t="s">
        <v>68</v>
      </c>
      <c r="F1359" s="269" t="s">
        <v>186</v>
      </c>
      <c r="G1359" s="269" t="s">
        <v>202</v>
      </c>
      <c r="H1359" s="223" t="s">
        <v>71</v>
      </c>
      <c r="I1359" s="272" t="s">
        <v>80</v>
      </c>
      <c r="J1359" s="11" t="s">
        <v>263</v>
      </c>
      <c r="K1359" s="7" t="s">
        <v>159</v>
      </c>
      <c r="L1359" s="7" t="s">
        <v>116</v>
      </c>
      <c r="M1359" s="7">
        <v>40</v>
      </c>
      <c r="N1359" s="273" t="s">
        <v>160</v>
      </c>
      <c r="O1359" s="270" t="s">
        <v>909</v>
      </c>
      <c r="P1359" s="272" t="s">
        <v>76</v>
      </c>
      <c r="Q1359" s="272" t="s">
        <v>77</v>
      </c>
      <c r="R1359" s="297" t="s">
        <v>78</v>
      </c>
      <c r="S1359" s="297" t="s">
        <v>161</v>
      </c>
      <c r="T1359" s="283">
        <f>Y1359+V1359</f>
        <v>176030.24000000002</v>
      </c>
      <c r="U1359" s="283" t="s">
        <v>135</v>
      </c>
      <c r="V1359" s="327">
        <v>149625.70000000001</v>
      </c>
      <c r="W1359" s="281" t="s">
        <v>135</v>
      </c>
      <c r="X1359" s="281" t="s">
        <v>80</v>
      </c>
      <c r="Y1359" s="327">
        <v>26404.54</v>
      </c>
      <c r="Z1359" s="281" t="s">
        <v>135</v>
      </c>
      <c r="AA1359" s="281" t="s">
        <v>80</v>
      </c>
      <c r="AB1359" s="273">
        <v>14272.73</v>
      </c>
      <c r="AC1359" s="273" t="s">
        <v>204</v>
      </c>
      <c r="AD1359" s="259" t="s">
        <v>135</v>
      </c>
      <c r="AE1359" s="296">
        <f>+V1359+Y1359</f>
        <v>176030.24000000002</v>
      </c>
      <c r="AF1359" s="272" t="s">
        <v>80</v>
      </c>
      <c r="AG1359" s="273" t="s">
        <v>34</v>
      </c>
      <c r="AH1359" s="661" t="s">
        <v>213</v>
      </c>
      <c r="AI1359" s="659" t="s">
        <v>231</v>
      </c>
      <c r="AJ1359" s="283"/>
      <c r="AS1359" s="124"/>
    </row>
    <row r="1360" spans="2:45" ht="68.7" customHeight="1" x14ac:dyDescent="0.3">
      <c r="B1360" s="328"/>
      <c r="C1360" s="272"/>
      <c r="D1360" s="328"/>
      <c r="E1360" s="248"/>
      <c r="F1360" s="269"/>
      <c r="G1360" s="269"/>
      <c r="H1360" s="224"/>
      <c r="I1360" s="272"/>
      <c r="J1360" s="11" t="s">
        <v>163</v>
      </c>
      <c r="K1360" s="7" t="s">
        <v>164</v>
      </c>
      <c r="L1360" s="7" t="s">
        <v>106</v>
      </c>
      <c r="M1360" s="7">
        <v>3</v>
      </c>
      <c r="N1360" s="273"/>
      <c r="O1360" s="270"/>
      <c r="P1360" s="272"/>
      <c r="Q1360" s="272"/>
      <c r="R1360" s="297"/>
      <c r="S1360" s="297"/>
      <c r="T1360" s="283"/>
      <c r="U1360" s="283"/>
      <c r="V1360" s="327"/>
      <c r="W1360" s="281"/>
      <c r="X1360" s="281"/>
      <c r="Y1360" s="327"/>
      <c r="Z1360" s="281"/>
      <c r="AA1360" s="281"/>
      <c r="AB1360" s="273"/>
      <c r="AC1360" s="273"/>
      <c r="AD1360" s="260"/>
      <c r="AE1360" s="296"/>
      <c r="AF1360" s="272"/>
      <c r="AG1360" s="273"/>
      <c r="AH1360" s="659"/>
      <c r="AI1360" s="659"/>
      <c r="AJ1360" s="283"/>
      <c r="AS1360" s="124"/>
    </row>
    <row r="1361" spans="2:36" ht="166.2" customHeight="1" x14ac:dyDescent="0.3">
      <c r="B1361" s="328"/>
      <c r="C1361" s="272"/>
      <c r="D1361" s="329"/>
      <c r="E1361" s="248"/>
      <c r="F1361" s="269"/>
      <c r="G1361" s="269"/>
      <c r="H1361" s="225"/>
      <c r="I1361" s="272"/>
      <c r="J1361" s="11" t="s">
        <v>179</v>
      </c>
      <c r="K1361" s="7" t="s">
        <v>180</v>
      </c>
      <c r="L1361" s="7" t="s">
        <v>106</v>
      </c>
      <c r="M1361" s="71">
        <v>120</v>
      </c>
      <c r="N1361" s="273"/>
      <c r="O1361" s="270"/>
      <c r="P1361" s="272"/>
      <c r="Q1361" s="272"/>
      <c r="R1361" s="297"/>
      <c r="S1361" s="297"/>
      <c r="T1361" s="283"/>
      <c r="U1361" s="283"/>
      <c r="V1361" s="327"/>
      <c r="W1361" s="281"/>
      <c r="X1361" s="281"/>
      <c r="Y1361" s="327"/>
      <c r="Z1361" s="281"/>
      <c r="AA1361" s="281"/>
      <c r="AB1361" s="273"/>
      <c r="AC1361" s="273"/>
      <c r="AD1361" s="261"/>
      <c r="AE1361" s="296"/>
      <c r="AF1361" s="272"/>
      <c r="AG1361" s="273"/>
      <c r="AH1361" s="659"/>
      <c r="AI1361" s="659"/>
      <c r="AJ1361" s="283"/>
    </row>
    <row r="1362" spans="2:36" ht="68.7" customHeight="1" x14ac:dyDescent="0.3">
      <c r="B1362" s="328" t="s">
        <v>889</v>
      </c>
      <c r="C1362" s="272" t="s">
        <v>904</v>
      </c>
      <c r="D1362" s="267" t="s">
        <v>67</v>
      </c>
      <c r="E1362" s="269" t="s">
        <v>68</v>
      </c>
      <c r="F1362" s="269" t="s">
        <v>186</v>
      </c>
      <c r="G1362" s="269" t="s">
        <v>202</v>
      </c>
      <c r="H1362" s="223" t="s">
        <v>71</v>
      </c>
      <c r="I1362" s="272" t="s">
        <v>80</v>
      </c>
      <c r="J1362" s="80" t="s">
        <v>263</v>
      </c>
      <c r="K1362" s="22" t="s">
        <v>159</v>
      </c>
      <c r="L1362" s="22" t="s">
        <v>116</v>
      </c>
      <c r="M1362" s="22">
        <v>40</v>
      </c>
      <c r="N1362" s="273" t="s">
        <v>160</v>
      </c>
      <c r="O1362" s="270" t="s">
        <v>910</v>
      </c>
      <c r="P1362" s="272" t="s">
        <v>76</v>
      </c>
      <c r="Q1362" s="272" t="s">
        <v>77</v>
      </c>
      <c r="R1362" s="297" t="s">
        <v>78</v>
      </c>
      <c r="S1362" s="297" t="s">
        <v>161</v>
      </c>
      <c r="T1362" s="283">
        <f>Y1362+V1362</f>
        <v>209210.34999999998</v>
      </c>
      <c r="U1362" s="283" t="s">
        <v>135</v>
      </c>
      <c r="V1362" s="327">
        <v>177828.8</v>
      </c>
      <c r="W1362" s="281" t="s">
        <v>135</v>
      </c>
      <c r="X1362" s="281" t="s">
        <v>80</v>
      </c>
      <c r="Y1362" s="327">
        <v>31381.55</v>
      </c>
      <c r="Z1362" s="281" t="s">
        <v>135</v>
      </c>
      <c r="AA1362" s="281" t="s">
        <v>80</v>
      </c>
      <c r="AB1362" s="277">
        <v>16963.009999999998</v>
      </c>
      <c r="AC1362" s="273" t="s">
        <v>204</v>
      </c>
      <c r="AD1362" s="259" t="s">
        <v>135</v>
      </c>
      <c r="AE1362" s="296">
        <f>+V1362+Y1362</f>
        <v>209210.34999999998</v>
      </c>
      <c r="AF1362" s="272" t="s">
        <v>80</v>
      </c>
      <c r="AG1362" s="273" t="s">
        <v>34</v>
      </c>
      <c r="AH1362" s="662" t="s">
        <v>213</v>
      </c>
      <c r="AI1362" s="659" t="s">
        <v>231</v>
      </c>
      <c r="AJ1362" s="253"/>
    </row>
    <row r="1363" spans="2:36" ht="68.7" customHeight="1" x14ac:dyDescent="0.3">
      <c r="B1363" s="328"/>
      <c r="C1363" s="272"/>
      <c r="D1363" s="267"/>
      <c r="E1363" s="269"/>
      <c r="F1363" s="269"/>
      <c r="G1363" s="269"/>
      <c r="H1363" s="224"/>
      <c r="I1363" s="272"/>
      <c r="J1363" s="11" t="s">
        <v>163</v>
      </c>
      <c r="K1363" s="7" t="s">
        <v>164</v>
      </c>
      <c r="L1363" s="7" t="s">
        <v>106</v>
      </c>
      <c r="M1363" s="7">
        <v>5</v>
      </c>
      <c r="N1363" s="273"/>
      <c r="O1363" s="270"/>
      <c r="P1363" s="272"/>
      <c r="Q1363" s="272"/>
      <c r="R1363" s="297"/>
      <c r="S1363" s="297"/>
      <c r="T1363" s="283"/>
      <c r="U1363" s="283"/>
      <c r="V1363" s="327"/>
      <c r="W1363" s="281"/>
      <c r="X1363" s="281"/>
      <c r="Y1363" s="327"/>
      <c r="Z1363" s="281"/>
      <c r="AA1363" s="281"/>
      <c r="AB1363" s="277"/>
      <c r="AC1363" s="273"/>
      <c r="AD1363" s="260"/>
      <c r="AE1363" s="296"/>
      <c r="AF1363" s="272"/>
      <c r="AG1363" s="273"/>
      <c r="AH1363" s="273"/>
      <c r="AI1363" s="659"/>
      <c r="AJ1363" s="254"/>
    </row>
    <row r="1364" spans="2:36" ht="157.19999999999999" customHeight="1" x14ac:dyDescent="0.3">
      <c r="B1364" s="328"/>
      <c r="C1364" s="272"/>
      <c r="D1364" s="267"/>
      <c r="E1364" s="269"/>
      <c r="F1364" s="269"/>
      <c r="G1364" s="269"/>
      <c r="H1364" s="225"/>
      <c r="I1364" s="272"/>
      <c r="J1364" s="11" t="s">
        <v>179</v>
      </c>
      <c r="K1364" s="7" t="s">
        <v>180</v>
      </c>
      <c r="L1364" s="7" t="s">
        <v>106</v>
      </c>
      <c r="M1364" s="71">
        <v>300</v>
      </c>
      <c r="N1364" s="273"/>
      <c r="O1364" s="270"/>
      <c r="P1364" s="272"/>
      <c r="Q1364" s="272"/>
      <c r="R1364" s="297"/>
      <c r="S1364" s="297"/>
      <c r="T1364" s="283"/>
      <c r="U1364" s="283"/>
      <c r="V1364" s="327"/>
      <c r="W1364" s="281"/>
      <c r="X1364" s="281"/>
      <c r="Y1364" s="327"/>
      <c r="Z1364" s="281"/>
      <c r="AA1364" s="281"/>
      <c r="AB1364" s="277"/>
      <c r="AC1364" s="273"/>
      <c r="AD1364" s="261"/>
      <c r="AE1364" s="296"/>
      <c r="AF1364" s="272"/>
      <c r="AG1364" s="273"/>
      <c r="AH1364" s="273"/>
      <c r="AI1364" s="659"/>
      <c r="AJ1364" s="255"/>
    </row>
    <row r="1365" spans="2:36" ht="68.7" customHeight="1" x14ac:dyDescent="0.3">
      <c r="B1365" s="328" t="s">
        <v>892</v>
      </c>
      <c r="C1365" s="272" t="s">
        <v>905</v>
      </c>
      <c r="D1365" s="272" t="s">
        <v>67</v>
      </c>
      <c r="E1365" s="269" t="s">
        <v>68</v>
      </c>
      <c r="F1365" s="269" t="s">
        <v>186</v>
      </c>
      <c r="G1365" s="269" t="s">
        <v>202</v>
      </c>
      <c r="H1365" s="223" t="s">
        <v>71</v>
      </c>
      <c r="I1365" s="272" t="s">
        <v>80</v>
      </c>
      <c r="J1365" s="80" t="s">
        <v>263</v>
      </c>
      <c r="K1365" s="22" t="s">
        <v>159</v>
      </c>
      <c r="L1365" s="22" t="s">
        <v>116</v>
      </c>
      <c r="M1365" s="22">
        <v>40</v>
      </c>
      <c r="N1365" s="273" t="s">
        <v>160</v>
      </c>
      <c r="O1365" s="270" t="s">
        <v>910</v>
      </c>
      <c r="P1365" s="272" t="s">
        <v>76</v>
      </c>
      <c r="Q1365" s="272" t="s">
        <v>77</v>
      </c>
      <c r="R1365" s="297" t="s">
        <v>78</v>
      </c>
      <c r="S1365" s="297" t="s">
        <v>161</v>
      </c>
      <c r="T1365" s="283">
        <f>Y1365+V1365</f>
        <v>52200</v>
      </c>
      <c r="U1365" s="283" t="s">
        <v>135</v>
      </c>
      <c r="V1365" s="327">
        <v>44370</v>
      </c>
      <c r="W1365" s="281" t="s">
        <v>135</v>
      </c>
      <c r="X1365" s="281" t="s">
        <v>80</v>
      </c>
      <c r="Y1365" s="327">
        <v>7830</v>
      </c>
      <c r="Z1365" s="281" t="s">
        <v>135</v>
      </c>
      <c r="AA1365" s="281" t="s">
        <v>80</v>
      </c>
      <c r="AB1365" s="273">
        <v>4232.4399999999996</v>
      </c>
      <c r="AC1365" s="273" t="s">
        <v>204</v>
      </c>
      <c r="AD1365" s="259" t="s">
        <v>135</v>
      </c>
      <c r="AE1365" s="296">
        <f>+V1365+Y1365</f>
        <v>52200</v>
      </c>
      <c r="AF1365" s="272" t="s">
        <v>80</v>
      </c>
      <c r="AG1365" s="273" t="s">
        <v>34</v>
      </c>
      <c r="AH1365" s="659" t="s">
        <v>234</v>
      </c>
      <c r="AI1365" s="659" t="s">
        <v>350</v>
      </c>
      <c r="AJ1365" s="253"/>
    </row>
    <row r="1366" spans="2:36" ht="68.7" customHeight="1" x14ac:dyDescent="0.3">
      <c r="B1366" s="328"/>
      <c r="C1366" s="272"/>
      <c r="D1366" s="272"/>
      <c r="E1366" s="269"/>
      <c r="F1366" s="269"/>
      <c r="G1366" s="269"/>
      <c r="H1366" s="224"/>
      <c r="I1366" s="272"/>
      <c r="J1366" s="11" t="s">
        <v>163</v>
      </c>
      <c r="K1366" s="7" t="s">
        <v>164</v>
      </c>
      <c r="L1366" s="7" t="s">
        <v>106</v>
      </c>
      <c r="M1366" s="7">
        <v>2</v>
      </c>
      <c r="N1366" s="273"/>
      <c r="O1366" s="270"/>
      <c r="P1366" s="272"/>
      <c r="Q1366" s="272"/>
      <c r="R1366" s="297"/>
      <c r="S1366" s="297"/>
      <c r="T1366" s="283"/>
      <c r="U1366" s="283"/>
      <c r="V1366" s="327"/>
      <c r="W1366" s="281"/>
      <c r="X1366" s="281"/>
      <c r="Y1366" s="327"/>
      <c r="Z1366" s="281"/>
      <c r="AA1366" s="281"/>
      <c r="AB1366" s="273"/>
      <c r="AC1366" s="273"/>
      <c r="AD1366" s="260"/>
      <c r="AE1366" s="296"/>
      <c r="AF1366" s="272"/>
      <c r="AG1366" s="273"/>
      <c r="AH1366" s="659"/>
      <c r="AI1366" s="659"/>
      <c r="AJ1366" s="254"/>
    </row>
    <row r="1367" spans="2:36" ht="170.1" customHeight="1" x14ac:dyDescent="0.3">
      <c r="B1367" s="328"/>
      <c r="C1367" s="272"/>
      <c r="D1367" s="272"/>
      <c r="E1367" s="269"/>
      <c r="F1367" s="269"/>
      <c r="G1367" s="269"/>
      <c r="H1367" s="225"/>
      <c r="I1367" s="272"/>
      <c r="J1367" s="11" t="s">
        <v>179</v>
      </c>
      <c r="K1367" s="7" t="s">
        <v>180</v>
      </c>
      <c r="L1367" s="7" t="s">
        <v>106</v>
      </c>
      <c r="M1367" s="71">
        <v>26</v>
      </c>
      <c r="N1367" s="273"/>
      <c r="O1367" s="270"/>
      <c r="P1367" s="272"/>
      <c r="Q1367" s="272"/>
      <c r="R1367" s="297"/>
      <c r="S1367" s="297"/>
      <c r="T1367" s="283"/>
      <c r="U1367" s="283"/>
      <c r="V1367" s="327"/>
      <c r="W1367" s="281"/>
      <c r="X1367" s="281"/>
      <c r="Y1367" s="327"/>
      <c r="Z1367" s="281"/>
      <c r="AA1367" s="281"/>
      <c r="AB1367" s="273"/>
      <c r="AC1367" s="273"/>
      <c r="AD1367" s="261"/>
      <c r="AE1367" s="296"/>
      <c r="AF1367" s="272"/>
      <c r="AG1367" s="273"/>
      <c r="AH1367" s="659"/>
      <c r="AI1367" s="659"/>
      <c r="AJ1367" s="255"/>
    </row>
    <row r="1368" spans="2:36" ht="68.7" customHeight="1" x14ac:dyDescent="0.3">
      <c r="B1368" s="328" t="s">
        <v>893</v>
      </c>
      <c r="C1368" s="272" t="s">
        <v>906</v>
      </c>
      <c r="D1368" s="272" t="s">
        <v>67</v>
      </c>
      <c r="E1368" s="269" t="s">
        <v>68</v>
      </c>
      <c r="F1368" s="269" t="s">
        <v>186</v>
      </c>
      <c r="G1368" s="269" t="s">
        <v>202</v>
      </c>
      <c r="H1368" s="223" t="s">
        <v>71</v>
      </c>
      <c r="I1368" s="272" t="s">
        <v>80</v>
      </c>
      <c r="J1368" s="80" t="s">
        <v>263</v>
      </c>
      <c r="K1368" s="22" t="s">
        <v>159</v>
      </c>
      <c r="L1368" s="22" t="s">
        <v>116</v>
      </c>
      <c r="M1368" s="22">
        <v>40</v>
      </c>
      <c r="N1368" s="273" t="s">
        <v>160</v>
      </c>
      <c r="O1368" s="270" t="s">
        <v>910</v>
      </c>
      <c r="P1368" s="272" t="s">
        <v>76</v>
      </c>
      <c r="Q1368" s="272" t="s">
        <v>77</v>
      </c>
      <c r="R1368" s="297" t="s">
        <v>78</v>
      </c>
      <c r="S1368" s="297" t="s">
        <v>161</v>
      </c>
      <c r="T1368" s="283">
        <f>Y1368+V1368</f>
        <v>16400</v>
      </c>
      <c r="U1368" s="283" t="s">
        <v>135</v>
      </c>
      <c r="V1368" s="327">
        <v>13940</v>
      </c>
      <c r="W1368" s="281" t="s">
        <v>135</v>
      </c>
      <c r="X1368" s="281" t="s">
        <v>80</v>
      </c>
      <c r="Y1368" s="327">
        <v>2460</v>
      </c>
      <c r="Z1368" s="281" t="s">
        <v>135</v>
      </c>
      <c r="AA1368" s="281" t="s">
        <v>80</v>
      </c>
      <c r="AB1368" s="301">
        <v>1329.73</v>
      </c>
      <c r="AC1368" s="273" t="s">
        <v>204</v>
      </c>
      <c r="AD1368" s="259" t="s">
        <v>135</v>
      </c>
      <c r="AE1368" s="296">
        <f>+V1368+Y1368</f>
        <v>16400</v>
      </c>
      <c r="AF1368" s="272" t="s">
        <v>80</v>
      </c>
      <c r="AG1368" s="273" t="s">
        <v>34</v>
      </c>
      <c r="AH1368" s="659" t="s">
        <v>234</v>
      </c>
      <c r="AI1368" s="659" t="s">
        <v>350</v>
      </c>
      <c r="AJ1368" s="253"/>
    </row>
    <row r="1369" spans="2:36" ht="68.7" customHeight="1" x14ac:dyDescent="0.3">
      <c r="B1369" s="328"/>
      <c r="C1369" s="272"/>
      <c r="D1369" s="272"/>
      <c r="E1369" s="269"/>
      <c r="F1369" s="269"/>
      <c r="G1369" s="269"/>
      <c r="H1369" s="224"/>
      <c r="I1369" s="272"/>
      <c r="J1369" s="11" t="s">
        <v>163</v>
      </c>
      <c r="K1369" s="7" t="s">
        <v>164</v>
      </c>
      <c r="L1369" s="7" t="s">
        <v>106</v>
      </c>
      <c r="M1369" s="7">
        <v>2</v>
      </c>
      <c r="N1369" s="273"/>
      <c r="O1369" s="270"/>
      <c r="P1369" s="272"/>
      <c r="Q1369" s="272"/>
      <c r="R1369" s="297"/>
      <c r="S1369" s="297"/>
      <c r="T1369" s="283"/>
      <c r="U1369" s="283"/>
      <c r="V1369" s="327"/>
      <c r="W1369" s="281"/>
      <c r="X1369" s="281"/>
      <c r="Y1369" s="327"/>
      <c r="Z1369" s="281"/>
      <c r="AA1369" s="281"/>
      <c r="AB1369" s="301"/>
      <c r="AC1369" s="273"/>
      <c r="AD1369" s="260"/>
      <c r="AE1369" s="296"/>
      <c r="AF1369" s="272"/>
      <c r="AG1369" s="273"/>
      <c r="AH1369" s="659"/>
      <c r="AI1369" s="659"/>
      <c r="AJ1369" s="254"/>
    </row>
    <row r="1370" spans="2:36" ht="161.1" customHeight="1" x14ac:dyDescent="0.3">
      <c r="B1370" s="328"/>
      <c r="C1370" s="272"/>
      <c r="D1370" s="272"/>
      <c r="E1370" s="269"/>
      <c r="F1370" s="269"/>
      <c r="G1370" s="269"/>
      <c r="H1370" s="225"/>
      <c r="I1370" s="272"/>
      <c r="J1370" s="11" t="s">
        <v>179</v>
      </c>
      <c r="K1370" s="7" t="s">
        <v>180</v>
      </c>
      <c r="L1370" s="7" t="s">
        <v>106</v>
      </c>
      <c r="M1370" s="71">
        <v>26</v>
      </c>
      <c r="N1370" s="273"/>
      <c r="O1370" s="270"/>
      <c r="P1370" s="272"/>
      <c r="Q1370" s="272"/>
      <c r="R1370" s="297"/>
      <c r="S1370" s="297"/>
      <c r="T1370" s="283"/>
      <c r="U1370" s="283"/>
      <c r="V1370" s="327"/>
      <c r="W1370" s="281"/>
      <c r="X1370" s="281"/>
      <c r="Y1370" s="327"/>
      <c r="Z1370" s="281"/>
      <c r="AA1370" s="281"/>
      <c r="AB1370" s="301"/>
      <c r="AC1370" s="273"/>
      <c r="AD1370" s="261"/>
      <c r="AE1370" s="296"/>
      <c r="AF1370" s="272"/>
      <c r="AG1370" s="273"/>
      <c r="AH1370" s="659"/>
      <c r="AI1370" s="659"/>
      <c r="AJ1370" s="255"/>
    </row>
    <row r="1371" spans="2:36" ht="128.1" customHeight="1" x14ac:dyDescent="0.3">
      <c r="B1371" s="328" t="s">
        <v>890</v>
      </c>
      <c r="C1371" s="272" t="s">
        <v>907</v>
      </c>
      <c r="D1371" s="272" t="s">
        <v>67</v>
      </c>
      <c r="E1371" s="248" t="s">
        <v>68</v>
      </c>
      <c r="F1371" s="269" t="s">
        <v>186</v>
      </c>
      <c r="G1371" s="269" t="s">
        <v>202</v>
      </c>
      <c r="H1371" s="223" t="s">
        <v>71</v>
      </c>
      <c r="I1371" s="272" t="s">
        <v>80</v>
      </c>
      <c r="J1371" s="80" t="s">
        <v>263</v>
      </c>
      <c r="K1371" s="22" t="s">
        <v>159</v>
      </c>
      <c r="L1371" s="22" t="s">
        <v>116</v>
      </c>
      <c r="M1371" s="22">
        <v>40</v>
      </c>
      <c r="N1371" s="273" t="s">
        <v>160</v>
      </c>
      <c r="O1371" s="270" t="s">
        <v>910</v>
      </c>
      <c r="P1371" s="272" t="s">
        <v>76</v>
      </c>
      <c r="Q1371" s="272" t="s">
        <v>77</v>
      </c>
      <c r="R1371" s="297" t="s">
        <v>78</v>
      </c>
      <c r="S1371" s="297" t="s">
        <v>161</v>
      </c>
      <c r="T1371" s="283">
        <f>Y1371+V1371</f>
        <v>64411.76</v>
      </c>
      <c r="U1371" s="283" t="s">
        <v>135</v>
      </c>
      <c r="V1371" s="327">
        <v>54750</v>
      </c>
      <c r="W1371" s="281" t="s">
        <v>135</v>
      </c>
      <c r="X1371" s="281" t="s">
        <v>80</v>
      </c>
      <c r="Y1371" s="327">
        <v>9661.76</v>
      </c>
      <c r="Z1371" s="281" t="s">
        <v>135</v>
      </c>
      <c r="AA1371" s="281" t="s">
        <v>80</v>
      </c>
      <c r="AB1371" s="301">
        <v>5222.58</v>
      </c>
      <c r="AC1371" s="273" t="s">
        <v>204</v>
      </c>
      <c r="AD1371" s="259" t="s">
        <v>135</v>
      </c>
      <c r="AE1371" s="296">
        <f>+V1371+Y1371</f>
        <v>64411.76</v>
      </c>
      <c r="AF1371" s="272" t="s">
        <v>80</v>
      </c>
      <c r="AG1371" s="273" t="s">
        <v>34</v>
      </c>
      <c r="AH1371" s="659" t="s">
        <v>303</v>
      </c>
      <c r="AI1371" s="659" t="s">
        <v>306</v>
      </c>
      <c r="AJ1371" s="253"/>
    </row>
    <row r="1372" spans="2:36" ht="68.7" customHeight="1" x14ac:dyDescent="0.3">
      <c r="B1372" s="328"/>
      <c r="C1372" s="272"/>
      <c r="D1372" s="272"/>
      <c r="E1372" s="248"/>
      <c r="F1372" s="269"/>
      <c r="G1372" s="269"/>
      <c r="H1372" s="224"/>
      <c r="I1372" s="272"/>
      <c r="J1372" s="11" t="s">
        <v>163</v>
      </c>
      <c r="K1372" s="7" t="s">
        <v>164</v>
      </c>
      <c r="L1372" s="7" t="s">
        <v>106</v>
      </c>
      <c r="M1372" s="7">
        <v>3</v>
      </c>
      <c r="N1372" s="273"/>
      <c r="O1372" s="270"/>
      <c r="P1372" s="272"/>
      <c r="Q1372" s="272"/>
      <c r="R1372" s="297"/>
      <c r="S1372" s="297"/>
      <c r="T1372" s="283"/>
      <c r="U1372" s="283"/>
      <c r="V1372" s="327"/>
      <c r="W1372" s="281"/>
      <c r="X1372" s="281"/>
      <c r="Y1372" s="327"/>
      <c r="Z1372" s="281"/>
      <c r="AA1372" s="281"/>
      <c r="AB1372" s="301"/>
      <c r="AC1372" s="273"/>
      <c r="AD1372" s="260"/>
      <c r="AE1372" s="296"/>
      <c r="AF1372" s="272"/>
      <c r="AG1372" s="273"/>
      <c r="AH1372" s="659"/>
      <c r="AI1372" s="659"/>
      <c r="AJ1372" s="254"/>
    </row>
    <row r="1373" spans="2:36" ht="166.2" customHeight="1" x14ac:dyDescent="0.3">
      <c r="B1373" s="328"/>
      <c r="C1373" s="272"/>
      <c r="D1373" s="272"/>
      <c r="E1373" s="248"/>
      <c r="F1373" s="269"/>
      <c r="G1373" s="269"/>
      <c r="H1373" s="225"/>
      <c r="I1373" s="272"/>
      <c r="J1373" s="11" t="s">
        <v>179</v>
      </c>
      <c r="K1373" s="7" t="s">
        <v>180</v>
      </c>
      <c r="L1373" s="7" t="s">
        <v>106</v>
      </c>
      <c r="M1373" s="71">
        <v>42</v>
      </c>
      <c r="N1373" s="273"/>
      <c r="O1373" s="270"/>
      <c r="P1373" s="272"/>
      <c r="Q1373" s="272"/>
      <c r="R1373" s="297"/>
      <c r="S1373" s="297"/>
      <c r="T1373" s="283"/>
      <c r="U1373" s="283"/>
      <c r="V1373" s="327"/>
      <c r="W1373" s="281"/>
      <c r="X1373" s="281"/>
      <c r="Y1373" s="327"/>
      <c r="Z1373" s="281"/>
      <c r="AA1373" s="281"/>
      <c r="AB1373" s="301"/>
      <c r="AC1373" s="273"/>
      <c r="AD1373" s="261"/>
      <c r="AE1373" s="296"/>
      <c r="AF1373" s="272"/>
      <c r="AG1373" s="273"/>
      <c r="AH1373" s="659"/>
      <c r="AI1373" s="659"/>
      <c r="AJ1373" s="255"/>
    </row>
    <row r="1374" spans="2:36" ht="68.7" customHeight="1" x14ac:dyDescent="0.3">
      <c r="B1374" s="328" t="s">
        <v>891</v>
      </c>
      <c r="C1374" s="272" t="s">
        <v>908</v>
      </c>
      <c r="D1374" s="272" t="s">
        <v>67</v>
      </c>
      <c r="E1374" s="269" t="s">
        <v>68</v>
      </c>
      <c r="F1374" s="269" t="s">
        <v>184</v>
      </c>
      <c r="G1374" s="269" t="s">
        <v>70</v>
      </c>
      <c r="H1374" s="223" t="s">
        <v>71</v>
      </c>
      <c r="I1374" s="223" t="s">
        <v>135</v>
      </c>
      <c r="J1374" s="11" t="s">
        <v>165</v>
      </c>
      <c r="K1374" s="31" t="s">
        <v>166</v>
      </c>
      <c r="L1374" s="7" t="s">
        <v>167</v>
      </c>
      <c r="M1374" s="7">
        <v>2</v>
      </c>
      <c r="N1374" s="273" t="s">
        <v>160</v>
      </c>
      <c r="O1374" s="451" t="s">
        <v>911</v>
      </c>
      <c r="P1374" s="223" t="s">
        <v>76</v>
      </c>
      <c r="Q1374" s="223" t="s">
        <v>77</v>
      </c>
      <c r="R1374" s="223" t="s">
        <v>78</v>
      </c>
      <c r="S1374" s="223" t="s">
        <v>161</v>
      </c>
      <c r="T1374" s="235">
        <f>+V1374+Y1374</f>
        <v>158847.65</v>
      </c>
      <c r="U1374" s="223" t="s">
        <v>135</v>
      </c>
      <c r="V1374" s="327">
        <v>135020.5</v>
      </c>
      <c r="W1374" s="229" t="s">
        <v>135</v>
      </c>
      <c r="X1374" s="229" t="s">
        <v>135</v>
      </c>
      <c r="Y1374" s="327">
        <v>23827.15</v>
      </c>
      <c r="Z1374" s="229" t="s">
        <v>135</v>
      </c>
      <c r="AA1374" s="229" t="s">
        <v>135</v>
      </c>
      <c r="AB1374" s="301">
        <v>12879.54</v>
      </c>
      <c r="AC1374" s="229" t="s">
        <v>81</v>
      </c>
      <c r="AD1374" s="229" t="s">
        <v>135</v>
      </c>
      <c r="AE1374" s="241">
        <f>+V1374+Y1374</f>
        <v>158847.65</v>
      </c>
      <c r="AF1374" s="223" t="s">
        <v>135</v>
      </c>
      <c r="AG1374" s="223" t="s">
        <v>34</v>
      </c>
      <c r="AH1374" s="659" t="s">
        <v>303</v>
      </c>
      <c r="AI1374" s="659" t="s">
        <v>306</v>
      </c>
      <c r="AJ1374" s="253"/>
    </row>
    <row r="1375" spans="2:36" ht="68.7" customHeight="1" x14ac:dyDescent="0.3">
      <c r="B1375" s="328"/>
      <c r="C1375" s="272"/>
      <c r="D1375" s="272"/>
      <c r="E1375" s="269"/>
      <c r="F1375" s="269"/>
      <c r="G1375" s="269"/>
      <c r="H1375" s="224"/>
      <c r="I1375" s="224"/>
      <c r="J1375" s="11" t="s">
        <v>168</v>
      </c>
      <c r="K1375" s="31" t="s">
        <v>169</v>
      </c>
      <c r="L1375" s="7" t="s">
        <v>106</v>
      </c>
      <c r="M1375" s="7">
        <v>2</v>
      </c>
      <c r="N1375" s="273"/>
      <c r="O1375" s="451"/>
      <c r="P1375" s="224"/>
      <c r="Q1375" s="224"/>
      <c r="R1375" s="224"/>
      <c r="S1375" s="224"/>
      <c r="T1375" s="224"/>
      <c r="U1375" s="224"/>
      <c r="V1375" s="327"/>
      <c r="W1375" s="230"/>
      <c r="X1375" s="230"/>
      <c r="Y1375" s="327"/>
      <c r="Z1375" s="230"/>
      <c r="AA1375" s="230"/>
      <c r="AB1375" s="301"/>
      <c r="AC1375" s="230"/>
      <c r="AD1375" s="230"/>
      <c r="AE1375" s="230"/>
      <c r="AF1375" s="224"/>
      <c r="AG1375" s="224"/>
      <c r="AH1375" s="659"/>
      <c r="AI1375" s="659"/>
      <c r="AJ1375" s="254"/>
    </row>
    <row r="1376" spans="2:36" ht="68.7" customHeight="1" x14ac:dyDescent="0.3">
      <c r="B1376" s="328"/>
      <c r="C1376" s="272"/>
      <c r="D1376" s="272"/>
      <c r="E1376" s="269"/>
      <c r="F1376" s="269"/>
      <c r="G1376" s="269"/>
      <c r="H1376" s="224"/>
      <c r="I1376" s="224"/>
      <c r="J1376" s="11" t="s">
        <v>264</v>
      </c>
      <c r="K1376" s="31" t="s">
        <v>170</v>
      </c>
      <c r="L1376" s="7" t="s">
        <v>171</v>
      </c>
      <c r="M1376" s="7">
        <v>2</v>
      </c>
      <c r="N1376" s="273"/>
      <c r="O1376" s="451"/>
      <c r="P1376" s="224"/>
      <c r="Q1376" s="224"/>
      <c r="R1376" s="224"/>
      <c r="S1376" s="224"/>
      <c r="T1376" s="224"/>
      <c r="U1376" s="224"/>
      <c r="V1376" s="327"/>
      <c r="W1376" s="230"/>
      <c r="X1376" s="230"/>
      <c r="Y1376" s="327"/>
      <c r="Z1376" s="230"/>
      <c r="AA1376" s="230"/>
      <c r="AB1376" s="301"/>
      <c r="AC1376" s="230"/>
      <c r="AD1376" s="230"/>
      <c r="AE1376" s="230"/>
      <c r="AF1376" s="224"/>
      <c r="AG1376" s="224"/>
      <c r="AH1376" s="659"/>
      <c r="AI1376" s="659"/>
      <c r="AJ1376" s="254"/>
    </row>
    <row r="1377" spans="2:36" ht="68.7" customHeight="1" x14ac:dyDescent="0.3">
      <c r="B1377" s="328"/>
      <c r="C1377" s="272"/>
      <c r="D1377" s="272"/>
      <c r="E1377" s="269"/>
      <c r="F1377" s="269"/>
      <c r="G1377" s="269"/>
      <c r="H1377" s="225"/>
      <c r="I1377" s="225"/>
      <c r="J1377" s="11" t="s">
        <v>172</v>
      </c>
      <c r="K1377" s="47" t="s">
        <v>173</v>
      </c>
      <c r="L1377" s="14" t="s">
        <v>171</v>
      </c>
      <c r="M1377" s="14">
        <v>2</v>
      </c>
      <c r="N1377" s="229"/>
      <c r="O1377" s="451"/>
      <c r="P1377" s="225"/>
      <c r="Q1377" s="225"/>
      <c r="R1377" s="225"/>
      <c r="S1377" s="225"/>
      <c r="T1377" s="225"/>
      <c r="U1377" s="225"/>
      <c r="V1377" s="327"/>
      <c r="W1377" s="231"/>
      <c r="X1377" s="231"/>
      <c r="Y1377" s="327"/>
      <c r="Z1377" s="231"/>
      <c r="AA1377" s="231"/>
      <c r="AB1377" s="301"/>
      <c r="AC1377" s="231"/>
      <c r="AD1377" s="231"/>
      <c r="AE1377" s="231"/>
      <c r="AF1377" s="225"/>
      <c r="AG1377" s="225"/>
      <c r="AH1377" s="659"/>
      <c r="AI1377" s="659"/>
      <c r="AJ1377" s="255"/>
    </row>
    <row r="1378" spans="2:36" ht="68.7" customHeight="1" x14ac:dyDescent="0.3">
      <c r="B1378" s="223" t="s">
        <v>921</v>
      </c>
      <c r="C1378" s="267" t="s">
        <v>1164</v>
      </c>
      <c r="D1378" s="272" t="s">
        <v>67</v>
      </c>
      <c r="E1378" s="249" t="s">
        <v>68</v>
      </c>
      <c r="F1378" s="249" t="s">
        <v>184</v>
      </c>
      <c r="G1378" s="269" t="s">
        <v>70</v>
      </c>
      <c r="H1378" s="223" t="s">
        <v>71</v>
      </c>
      <c r="I1378" s="223" t="s">
        <v>135</v>
      </c>
      <c r="J1378" s="11" t="s">
        <v>165</v>
      </c>
      <c r="K1378" s="31" t="s">
        <v>166</v>
      </c>
      <c r="L1378" s="7" t="s">
        <v>167</v>
      </c>
      <c r="M1378" s="14">
        <v>2</v>
      </c>
      <c r="N1378" s="229" t="s">
        <v>160</v>
      </c>
      <c r="O1378" s="452" t="s">
        <v>559</v>
      </c>
      <c r="P1378" s="229" t="s">
        <v>76</v>
      </c>
      <c r="Q1378" s="229" t="s">
        <v>77</v>
      </c>
      <c r="R1378" s="229" t="s">
        <v>78</v>
      </c>
      <c r="S1378" s="229" t="s">
        <v>161</v>
      </c>
      <c r="T1378" s="371">
        <f>+V1378+Y1378</f>
        <v>149800</v>
      </c>
      <c r="U1378" s="223">
        <f>+T1378/M1379</f>
        <v>149800</v>
      </c>
      <c r="V1378" s="384">
        <v>127330</v>
      </c>
      <c r="W1378" s="229" t="s">
        <v>135</v>
      </c>
      <c r="X1378" s="229" t="s">
        <v>135</v>
      </c>
      <c r="Y1378" s="384">
        <v>22470</v>
      </c>
      <c r="Z1378" s="229" t="s">
        <v>135</v>
      </c>
      <c r="AA1378" s="229" t="s">
        <v>135</v>
      </c>
      <c r="AB1378" s="384">
        <v>13026.09</v>
      </c>
      <c r="AC1378" s="229" t="s">
        <v>81</v>
      </c>
      <c r="AD1378" s="229" t="s">
        <v>135</v>
      </c>
      <c r="AE1378" s="259">
        <f>+V1378+Y1378</f>
        <v>149800</v>
      </c>
      <c r="AF1378" s="229" t="s">
        <v>135</v>
      </c>
      <c r="AG1378" s="229" t="s">
        <v>34</v>
      </c>
      <c r="AH1378" s="301" t="s">
        <v>930</v>
      </c>
      <c r="AI1378" s="301" t="s">
        <v>931</v>
      </c>
      <c r="AJ1378" s="229"/>
    </row>
    <row r="1379" spans="2:36" ht="68.7" customHeight="1" x14ac:dyDescent="0.3">
      <c r="B1379" s="224"/>
      <c r="C1379" s="267"/>
      <c r="D1379" s="272"/>
      <c r="E1379" s="269"/>
      <c r="F1379" s="269"/>
      <c r="G1379" s="269"/>
      <c r="H1379" s="224"/>
      <c r="I1379" s="224"/>
      <c r="J1379" s="11" t="s">
        <v>168</v>
      </c>
      <c r="K1379" s="31" t="s">
        <v>169</v>
      </c>
      <c r="L1379" s="7" t="s">
        <v>106</v>
      </c>
      <c r="M1379" s="14">
        <v>1</v>
      </c>
      <c r="N1379" s="230"/>
      <c r="O1379" s="452"/>
      <c r="P1379" s="230"/>
      <c r="Q1379" s="230"/>
      <c r="R1379" s="230"/>
      <c r="S1379" s="230"/>
      <c r="T1379" s="224"/>
      <c r="U1379" s="224"/>
      <c r="V1379" s="384"/>
      <c r="W1379" s="230"/>
      <c r="X1379" s="230"/>
      <c r="Y1379" s="384"/>
      <c r="Z1379" s="230"/>
      <c r="AA1379" s="230"/>
      <c r="AB1379" s="384"/>
      <c r="AC1379" s="230"/>
      <c r="AD1379" s="230"/>
      <c r="AE1379" s="230"/>
      <c r="AF1379" s="230"/>
      <c r="AG1379" s="230"/>
      <c r="AH1379" s="301"/>
      <c r="AI1379" s="301"/>
      <c r="AJ1379" s="230"/>
    </row>
    <row r="1380" spans="2:36" ht="68.7" customHeight="1" x14ac:dyDescent="0.3">
      <c r="B1380" s="224"/>
      <c r="C1380" s="267"/>
      <c r="D1380" s="272"/>
      <c r="E1380" s="269"/>
      <c r="F1380" s="269"/>
      <c r="G1380" s="269"/>
      <c r="H1380" s="224"/>
      <c r="I1380" s="224"/>
      <c r="J1380" s="11" t="s">
        <v>264</v>
      </c>
      <c r="K1380" s="31" t="s">
        <v>170</v>
      </c>
      <c r="L1380" s="7" t="s">
        <v>171</v>
      </c>
      <c r="M1380" s="14">
        <v>1</v>
      </c>
      <c r="N1380" s="230"/>
      <c r="O1380" s="452"/>
      <c r="P1380" s="230"/>
      <c r="Q1380" s="230"/>
      <c r="R1380" s="230"/>
      <c r="S1380" s="230"/>
      <c r="T1380" s="224"/>
      <c r="U1380" s="224"/>
      <c r="V1380" s="384"/>
      <c r="W1380" s="230"/>
      <c r="X1380" s="230"/>
      <c r="Y1380" s="384"/>
      <c r="Z1380" s="230"/>
      <c r="AA1380" s="230"/>
      <c r="AB1380" s="384"/>
      <c r="AC1380" s="230"/>
      <c r="AD1380" s="230"/>
      <c r="AE1380" s="230"/>
      <c r="AF1380" s="230"/>
      <c r="AG1380" s="230"/>
      <c r="AH1380" s="301"/>
      <c r="AI1380" s="301"/>
      <c r="AJ1380" s="230"/>
    </row>
    <row r="1381" spans="2:36" ht="68.7" customHeight="1" x14ac:dyDescent="0.3">
      <c r="B1381" s="225"/>
      <c r="C1381" s="267"/>
      <c r="D1381" s="272"/>
      <c r="E1381" s="269"/>
      <c r="F1381" s="247"/>
      <c r="G1381" s="269"/>
      <c r="H1381" s="225"/>
      <c r="I1381" s="225"/>
      <c r="J1381" s="11" t="s">
        <v>172</v>
      </c>
      <c r="K1381" s="31" t="s">
        <v>173</v>
      </c>
      <c r="L1381" s="7" t="s">
        <v>171</v>
      </c>
      <c r="M1381" s="7">
        <v>1</v>
      </c>
      <c r="N1381" s="231"/>
      <c r="O1381" s="452"/>
      <c r="P1381" s="231"/>
      <c r="Q1381" s="231"/>
      <c r="R1381" s="231"/>
      <c r="S1381" s="231"/>
      <c r="T1381" s="225"/>
      <c r="U1381" s="225"/>
      <c r="V1381" s="384"/>
      <c r="W1381" s="231"/>
      <c r="X1381" s="231"/>
      <c r="Y1381" s="384"/>
      <c r="Z1381" s="231"/>
      <c r="AA1381" s="231"/>
      <c r="AB1381" s="384"/>
      <c r="AC1381" s="231"/>
      <c r="AD1381" s="231"/>
      <c r="AE1381" s="231"/>
      <c r="AF1381" s="231"/>
      <c r="AG1381" s="231"/>
      <c r="AH1381" s="301"/>
      <c r="AI1381" s="301"/>
      <c r="AJ1381" s="231"/>
    </row>
    <row r="1382" spans="2:36" ht="125.1" customHeight="1" x14ac:dyDescent="0.3">
      <c r="B1382" s="223" t="s">
        <v>922</v>
      </c>
      <c r="C1382" s="272" t="s">
        <v>1165</v>
      </c>
      <c r="D1382" s="223" t="s">
        <v>125</v>
      </c>
      <c r="E1382" s="223" t="s">
        <v>68</v>
      </c>
      <c r="F1382" s="269" t="s">
        <v>186</v>
      </c>
      <c r="G1382" s="249" t="s">
        <v>202</v>
      </c>
      <c r="H1382" s="223" t="s">
        <v>71</v>
      </c>
      <c r="I1382" s="225" t="s">
        <v>80</v>
      </c>
      <c r="J1382" s="80" t="s">
        <v>263</v>
      </c>
      <c r="K1382" s="22" t="s">
        <v>159</v>
      </c>
      <c r="L1382" s="22" t="s">
        <v>116</v>
      </c>
      <c r="M1382" s="22">
        <v>40</v>
      </c>
      <c r="N1382" s="231" t="s">
        <v>160</v>
      </c>
      <c r="O1382" s="228" t="s">
        <v>559</v>
      </c>
      <c r="P1382" s="225" t="s">
        <v>76</v>
      </c>
      <c r="Q1382" s="225" t="s">
        <v>77</v>
      </c>
      <c r="R1382" s="252" t="s">
        <v>78</v>
      </c>
      <c r="S1382" s="297" t="s">
        <v>161</v>
      </c>
      <c r="T1382" s="283">
        <f>Y1382+V1382</f>
        <v>200053.62</v>
      </c>
      <c r="U1382" s="283">
        <f>+T1382/M1383</f>
        <v>100026.81</v>
      </c>
      <c r="V1382" s="384">
        <v>170045.58</v>
      </c>
      <c r="W1382" s="281" t="s">
        <v>135</v>
      </c>
      <c r="X1382" s="256" t="s">
        <v>80</v>
      </c>
      <c r="Y1382" s="384">
        <v>30008.04</v>
      </c>
      <c r="Z1382" s="281" t="s">
        <v>135</v>
      </c>
      <c r="AA1382" s="281" t="s">
        <v>80</v>
      </c>
      <c r="AB1382" s="384">
        <v>17395.97</v>
      </c>
      <c r="AC1382" s="273" t="s">
        <v>204</v>
      </c>
      <c r="AD1382" s="259" t="s">
        <v>135</v>
      </c>
      <c r="AE1382" s="296">
        <f>+V1382+Y1382</f>
        <v>200053.62</v>
      </c>
      <c r="AF1382" s="272" t="s">
        <v>80</v>
      </c>
      <c r="AG1382" s="273" t="s">
        <v>34</v>
      </c>
      <c r="AH1382" s="301" t="s">
        <v>213</v>
      </c>
      <c r="AI1382" s="301" t="s">
        <v>231</v>
      </c>
      <c r="AJ1382" s="253"/>
    </row>
    <row r="1383" spans="2:36" ht="68.7" customHeight="1" x14ac:dyDescent="0.3">
      <c r="B1383" s="224"/>
      <c r="C1383" s="272"/>
      <c r="D1383" s="224"/>
      <c r="E1383" s="224"/>
      <c r="F1383" s="269"/>
      <c r="G1383" s="269"/>
      <c r="H1383" s="224"/>
      <c r="I1383" s="272"/>
      <c r="J1383" s="11" t="s">
        <v>163</v>
      </c>
      <c r="K1383" s="7" t="s">
        <v>164</v>
      </c>
      <c r="L1383" s="7" t="s">
        <v>106</v>
      </c>
      <c r="M1383" s="7">
        <v>2</v>
      </c>
      <c r="N1383" s="273"/>
      <c r="O1383" s="267"/>
      <c r="P1383" s="272"/>
      <c r="Q1383" s="272"/>
      <c r="R1383" s="297"/>
      <c r="S1383" s="297"/>
      <c r="T1383" s="283"/>
      <c r="U1383" s="283"/>
      <c r="V1383" s="384"/>
      <c r="W1383" s="281"/>
      <c r="X1383" s="257"/>
      <c r="Y1383" s="384"/>
      <c r="Z1383" s="281"/>
      <c r="AA1383" s="281"/>
      <c r="AB1383" s="384"/>
      <c r="AC1383" s="273"/>
      <c r="AD1383" s="260"/>
      <c r="AE1383" s="296"/>
      <c r="AF1383" s="272"/>
      <c r="AG1383" s="273"/>
      <c r="AH1383" s="301"/>
      <c r="AI1383" s="301"/>
      <c r="AJ1383" s="254"/>
    </row>
    <row r="1384" spans="2:36" ht="68.7" customHeight="1" x14ac:dyDescent="0.3">
      <c r="B1384" s="225"/>
      <c r="C1384" s="272"/>
      <c r="D1384" s="225"/>
      <c r="E1384" s="225"/>
      <c r="F1384" s="269"/>
      <c r="G1384" s="269"/>
      <c r="H1384" s="225"/>
      <c r="I1384" s="272"/>
      <c r="J1384" s="11" t="s">
        <v>179</v>
      </c>
      <c r="K1384" s="7" t="s">
        <v>180</v>
      </c>
      <c r="L1384" s="7" t="s">
        <v>106</v>
      </c>
      <c r="M1384" s="71">
        <v>100</v>
      </c>
      <c r="N1384" s="273"/>
      <c r="O1384" s="267"/>
      <c r="P1384" s="272"/>
      <c r="Q1384" s="272"/>
      <c r="R1384" s="297"/>
      <c r="S1384" s="297"/>
      <c r="T1384" s="283"/>
      <c r="U1384" s="283"/>
      <c r="V1384" s="384"/>
      <c r="W1384" s="281"/>
      <c r="X1384" s="258"/>
      <c r="Y1384" s="384"/>
      <c r="Z1384" s="281"/>
      <c r="AA1384" s="281"/>
      <c r="AB1384" s="384"/>
      <c r="AC1384" s="273"/>
      <c r="AD1384" s="261"/>
      <c r="AE1384" s="296"/>
      <c r="AF1384" s="272"/>
      <c r="AG1384" s="273"/>
      <c r="AH1384" s="301"/>
      <c r="AI1384" s="301"/>
      <c r="AJ1384" s="255"/>
    </row>
    <row r="1385" spans="2:36" ht="68.7" customHeight="1" x14ac:dyDescent="0.3">
      <c r="B1385" s="223" t="s">
        <v>923</v>
      </c>
      <c r="C1385" s="272" t="s">
        <v>1166</v>
      </c>
      <c r="D1385" s="272" t="s">
        <v>67</v>
      </c>
      <c r="E1385" s="223" t="s">
        <v>68</v>
      </c>
      <c r="F1385" s="269" t="s">
        <v>186</v>
      </c>
      <c r="G1385" s="269" t="s">
        <v>202</v>
      </c>
      <c r="H1385" s="223" t="s">
        <v>71</v>
      </c>
      <c r="I1385" s="272" t="s">
        <v>80</v>
      </c>
      <c r="J1385" s="80" t="s">
        <v>263</v>
      </c>
      <c r="K1385" s="22" t="s">
        <v>159</v>
      </c>
      <c r="L1385" s="22" t="s">
        <v>116</v>
      </c>
      <c r="M1385" s="22">
        <v>40</v>
      </c>
      <c r="N1385" s="273" t="s">
        <v>160</v>
      </c>
      <c r="O1385" s="267" t="s">
        <v>559</v>
      </c>
      <c r="P1385" s="272" t="s">
        <v>76</v>
      </c>
      <c r="Q1385" s="272" t="s">
        <v>77</v>
      </c>
      <c r="R1385" s="297" t="s">
        <v>78</v>
      </c>
      <c r="S1385" s="297" t="s">
        <v>161</v>
      </c>
      <c r="T1385" s="283">
        <f>Y1385+V1385</f>
        <v>100040.72</v>
      </c>
      <c r="U1385" s="283">
        <f>+T1385/M1386</f>
        <v>100040.72</v>
      </c>
      <c r="V1385" s="384">
        <v>85034.61</v>
      </c>
      <c r="W1385" s="281" t="s">
        <v>135</v>
      </c>
      <c r="X1385" s="256" t="s">
        <v>80</v>
      </c>
      <c r="Y1385" s="384">
        <v>15006.11</v>
      </c>
      <c r="Z1385" s="281" t="s">
        <v>135</v>
      </c>
      <c r="AA1385" s="281" t="s">
        <v>80</v>
      </c>
      <c r="AB1385" s="384">
        <v>8699.19</v>
      </c>
      <c r="AC1385" s="273" t="s">
        <v>204</v>
      </c>
      <c r="AD1385" s="259" t="s">
        <v>135</v>
      </c>
      <c r="AE1385" s="296">
        <f>+V1385+Y1385</f>
        <v>100040.72</v>
      </c>
      <c r="AF1385" s="272" t="s">
        <v>80</v>
      </c>
      <c r="AG1385" s="273" t="s">
        <v>34</v>
      </c>
      <c r="AH1385" s="301" t="s">
        <v>213</v>
      </c>
      <c r="AI1385" s="301" t="s">
        <v>231</v>
      </c>
      <c r="AJ1385" s="253"/>
    </row>
    <row r="1386" spans="2:36" ht="68.7" customHeight="1" x14ac:dyDescent="0.3">
      <c r="B1386" s="224"/>
      <c r="C1386" s="272"/>
      <c r="D1386" s="272"/>
      <c r="E1386" s="224"/>
      <c r="F1386" s="269"/>
      <c r="G1386" s="269"/>
      <c r="H1386" s="224"/>
      <c r="I1386" s="272"/>
      <c r="J1386" s="11" t="s">
        <v>163</v>
      </c>
      <c r="K1386" s="7" t="s">
        <v>164</v>
      </c>
      <c r="L1386" s="7" t="s">
        <v>106</v>
      </c>
      <c r="M1386" s="7">
        <v>1</v>
      </c>
      <c r="N1386" s="273"/>
      <c r="O1386" s="267"/>
      <c r="P1386" s="272"/>
      <c r="Q1386" s="272"/>
      <c r="R1386" s="297"/>
      <c r="S1386" s="297"/>
      <c r="T1386" s="283"/>
      <c r="U1386" s="283"/>
      <c r="V1386" s="384"/>
      <c r="W1386" s="281"/>
      <c r="X1386" s="257"/>
      <c r="Y1386" s="384"/>
      <c r="Z1386" s="281"/>
      <c r="AA1386" s="281"/>
      <c r="AB1386" s="384"/>
      <c r="AC1386" s="273"/>
      <c r="AD1386" s="260"/>
      <c r="AE1386" s="296"/>
      <c r="AF1386" s="272"/>
      <c r="AG1386" s="273"/>
      <c r="AH1386" s="301"/>
      <c r="AI1386" s="301"/>
      <c r="AJ1386" s="254"/>
    </row>
    <row r="1387" spans="2:36" ht="68.7" customHeight="1" x14ac:dyDescent="0.3">
      <c r="B1387" s="225"/>
      <c r="C1387" s="272"/>
      <c r="D1387" s="272"/>
      <c r="E1387" s="225"/>
      <c r="F1387" s="269"/>
      <c r="G1387" s="269"/>
      <c r="H1387" s="225"/>
      <c r="I1387" s="272"/>
      <c r="J1387" s="11" t="s">
        <v>179</v>
      </c>
      <c r="K1387" s="7" t="s">
        <v>180</v>
      </c>
      <c r="L1387" s="7" t="s">
        <v>106</v>
      </c>
      <c r="M1387" s="71">
        <v>60</v>
      </c>
      <c r="N1387" s="273"/>
      <c r="O1387" s="267"/>
      <c r="P1387" s="272"/>
      <c r="Q1387" s="272"/>
      <c r="R1387" s="297"/>
      <c r="S1387" s="297"/>
      <c r="T1387" s="283"/>
      <c r="U1387" s="283"/>
      <c r="V1387" s="384"/>
      <c r="W1387" s="281"/>
      <c r="X1387" s="258"/>
      <c r="Y1387" s="384"/>
      <c r="Z1387" s="281"/>
      <c r="AA1387" s="281"/>
      <c r="AB1387" s="384"/>
      <c r="AC1387" s="273"/>
      <c r="AD1387" s="261"/>
      <c r="AE1387" s="296"/>
      <c r="AF1387" s="272"/>
      <c r="AG1387" s="273"/>
      <c r="AH1387" s="301"/>
      <c r="AI1387" s="301"/>
      <c r="AJ1387" s="255"/>
    </row>
    <row r="1388" spans="2:36" ht="68.7" customHeight="1" x14ac:dyDescent="0.3">
      <c r="B1388" s="223" t="s">
        <v>924</v>
      </c>
      <c r="C1388" s="272" t="s">
        <v>1167</v>
      </c>
      <c r="D1388" s="272" t="s">
        <v>67</v>
      </c>
      <c r="E1388" s="249" t="s">
        <v>68</v>
      </c>
      <c r="F1388" s="249" t="s">
        <v>184</v>
      </c>
      <c r="G1388" s="269" t="s">
        <v>70</v>
      </c>
      <c r="H1388" s="223" t="s">
        <v>71</v>
      </c>
      <c r="I1388" s="223" t="s">
        <v>135</v>
      </c>
      <c r="J1388" s="11" t="s">
        <v>165</v>
      </c>
      <c r="K1388" s="31" t="s">
        <v>166</v>
      </c>
      <c r="L1388" s="7" t="s">
        <v>167</v>
      </c>
      <c r="M1388" s="14">
        <v>2</v>
      </c>
      <c r="N1388" s="229" t="s">
        <v>160</v>
      </c>
      <c r="O1388" s="229" t="s">
        <v>559</v>
      </c>
      <c r="P1388" s="229" t="s">
        <v>76</v>
      </c>
      <c r="Q1388" s="229" t="s">
        <v>77</v>
      </c>
      <c r="R1388" s="229" t="s">
        <v>78</v>
      </c>
      <c r="S1388" s="229" t="s">
        <v>161</v>
      </c>
      <c r="T1388" s="371">
        <f>+V1388+Y1388</f>
        <v>149800</v>
      </c>
      <c r="U1388" s="223">
        <f>+T1388/M1389</f>
        <v>149800</v>
      </c>
      <c r="V1388" s="296">
        <v>127330</v>
      </c>
      <c r="W1388" s="229" t="s">
        <v>135</v>
      </c>
      <c r="X1388" s="229" t="s">
        <v>135</v>
      </c>
      <c r="Y1388" s="296">
        <v>22470</v>
      </c>
      <c r="Z1388" s="229" t="s">
        <v>135</v>
      </c>
      <c r="AA1388" s="229" t="s">
        <v>135</v>
      </c>
      <c r="AB1388" s="296" t="s">
        <v>927</v>
      </c>
      <c r="AC1388" s="229" t="s">
        <v>81</v>
      </c>
      <c r="AD1388" s="229" t="s">
        <v>135</v>
      </c>
      <c r="AE1388" s="259">
        <f>+V1388+Y1388</f>
        <v>149800</v>
      </c>
      <c r="AF1388" s="229" t="s">
        <v>135</v>
      </c>
      <c r="AG1388" s="229" t="s">
        <v>34</v>
      </c>
      <c r="AH1388" s="273" t="s">
        <v>221</v>
      </c>
      <c r="AI1388" s="273" t="s">
        <v>222</v>
      </c>
      <c r="AJ1388" s="229"/>
    </row>
    <row r="1389" spans="2:36" ht="68.7" customHeight="1" x14ac:dyDescent="0.3">
      <c r="B1389" s="224"/>
      <c r="C1389" s="272"/>
      <c r="D1389" s="272"/>
      <c r="E1389" s="269"/>
      <c r="F1389" s="269"/>
      <c r="G1389" s="269"/>
      <c r="H1389" s="224"/>
      <c r="I1389" s="224"/>
      <c r="J1389" s="11" t="s">
        <v>168</v>
      </c>
      <c r="K1389" s="31" t="s">
        <v>169</v>
      </c>
      <c r="L1389" s="7" t="s">
        <v>106</v>
      </c>
      <c r="M1389" s="14">
        <v>1</v>
      </c>
      <c r="N1389" s="230"/>
      <c r="O1389" s="230"/>
      <c r="P1389" s="230"/>
      <c r="Q1389" s="230"/>
      <c r="R1389" s="230"/>
      <c r="S1389" s="230"/>
      <c r="T1389" s="224"/>
      <c r="U1389" s="224"/>
      <c r="V1389" s="296"/>
      <c r="W1389" s="230"/>
      <c r="X1389" s="230"/>
      <c r="Y1389" s="296"/>
      <c r="Z1389" s="230"/>
      <c r="AA1389" s="230"/>
      <c r="AB1389" s="296"/>
      <c r="AC1389" s="230"/>
      <c r="AD1389" s="230"/>
      <c r="AE1389" s="230"/>
      <c r="AF1389" s="230"/>
      <c r="AG1389" s="230"/>
      <c r="AH1389" s="273"/>
      <c r="AI1389" s="273"/>
      <c r="AJ1389" s="230"/>
    </row>
    <row r="1390" spans="2:36" ht="68.7" customHeight="1" x14ac:dyDescent="0.3">
      <c r="B1390" s="224"/>
      <c r="C1390" s="272"/>
      <c r="D1390" s="272"/>
      <c r="E1390" s="269"/>
      <c r="F1390" s="269"/>
      <c r="G1390" s="269"/>
      <c r="H1390" s="224"/>
      <c r="I1390" s="224"/>
      <c r="J1390" s="11" t="s">
        <v>264</v>
      </c>
      <c r="K1390" s="31" t="s">
        <v>170</v>
      </c>
      <c r="L1390" s="7" t="s">
        <v>171</v>
      </c>
      <c r="M1390" s="14">
        <v>1</v>
      </c>
      <c r="N1390" s="230"/>
      <c r="O1390" s="230"/>
      <c r="P1390" s="230"/>
      <c r="Q1390" s="230"/>
      <c r="R1390" s="230"/>
      <c r="S1390" s="230"/>
      <c r="T1390" s="224"/>
      <c r="U1390" s="224"/>
      <c r="V1390" s="296"/>
      <c r="W1390" s="230"/>
      <c r="X1390" s="230"/>
      <c r="Y1390" s="296"/>
      <c r="Z1390" s="230"/>
      <c r="AA1390" s="230"/>
      <c r="AB1390" s="296"/>
      <c r="AC1390" s="230"/>
      <c r="AD1390" s="230"/>
      <c r="AE1390" s="230"/>
      <c r="AF1390" s="230"/>
      <c r="AG1390" s="230"/>
      <c r="AH1390" s="273"/>
      <c r="AI1390" s="273"/>
      <c r="AJ1390" s="230"/>
    </row>
    <row r="1391" spans="2:36" ht="68.7" customHeight="1" x14ac:dyDescent="0.3">
      <c r="B1391" s="225"/>
      <c r="C1391" s="272"/>
      <c r="D1391" s="272"/>
      <c r="E1391" s="269"/>
      <c r="F1391" s="247"/>
      <c r="G1391" s="269"/>
      <c r="H1391" s="225"/>
      <c r="I1391" s="225"/>
      <c r="J1391" s="11" t="s">
        <v>172</v>
      </c>
      <c r="K1391" s="31" t="s">
        <v>173</v>
      </c>
      <c r="L1391" s="7" t="s">
        <v>171</v>
      </c>
      <c r="M1391" s="7">
        <v>1</v>
      </c>
      <c r="N1391" s="231"/>
      <c r="O1391" s="231"/>
      <c r="P1391" s="231"/>
      <c r="Q1391" s="231"/>
      <c r="R1391" s="231"/>
      <c r="S1391" s="231"/>
      <c r="T1391" s="225"/>
      <c r="U1391" s="225"/>
      <c r="V1391" s="296"/>
      <c r="W1391" s="231"/>
      <c r="X1391" s="231"/>
      <c r="Y1391" s="296"/>
      <c r="Z1391" s="231"/>
      <c r="AA1391" s="231"/>
      <c r="AB1391" s="296"/>
      <c r="AC1391" s="231"/>
      <c r="AD1391" s="231"/>
      <c r="AE1391" s="231"/>
      <c r="AF1391" s="231"/>
      <c r="AG1391" s="231"/>
      <c r="AH1391" s="273"/>
      <c r="AI1391" s="273"/>
      <c r="AJ1391" s="231"/>
    </row>
    <row r="1392" spans="2:36" ht="96.6" x14ac:dyDescent="0.3">
      <c r="B1392" s="223" t="s">
        <v>925</v>
      </c>
      <c r="C1392" s="226" t="s">
        <v>1168</v>
      </c>
      <c r="D1392" s="223" t="s">
        <v>67</v>
      </c>
      <c r="E1392" s="223" t="s">
        <v>68</v>
      </c>
      <c r="F1392" s="269" t="s">
        <v>186</v>
      </c>
      <c r="G1392" s="269" t="s">
        <v>202</v>
      </c>
      <c r="H1392" s="223" t="s">
        <v>71</v>
      </c>
      <c r="I1392" s="272" t="s">
        <v>80</v>
      </c>
      <c r="J1392" s="80" t="s">
        <v>263</v>
      </c>
      <c r="K1392" s="22" t="s">
        <v>159</v>
      </c>
      <c r="L1392" s="22" t="s">
        <v>116</v>
      </c>
      <c r="M1392" s="22">
        <v>40</v>
      </c>
      <c r="N1392" s="273" t="s">
        <v>160</v>
      </c>
      <c r="O1392" s="267" t="s">
        <v>559</v>
      </c>
      <c r="P1392" s="272" t="s">
        <v>76</v>
      </c>
      <c r="Q1392" s="272" t="s">
        <v>77</v>
      </c>
      <c r="R1392" s="297" t="s">
        <v>78</v>
      </c>
      <c r="S1392" s="297" t="s">
        <v>161</v>
      </c>
      <c r="T1392" s="283">
        <f>Y1392+V1392</f>
        <v>191300.38999999998</v>
      </c>
      <c r="U1392" s="283">
        <f>+T1392/2</f>
        <v>95650.194999999992</v>
      </c>
      <c r="V1392" s="259">
        <v>162605.32999999999</v>
      </c>
      <c r="W1392" s="281" t="s">
        <v>135</v>
      </c>
      <c r="X1392" s="256" t="s">
        <v>80</v>
      </c>
      <c r="Y1392" s="259">
        <v>28695.06</v>
      </c>
      <c r="Z1392" s="281" t="s">
        <v>135</v>
      </c>
      <c r="AA1392" s="281" t="s">
        <v>80</v>
      </c>
      <c r="AB1392" s="259">
        <v>16634.82</v>
      </c>
      <c r="AC1392" s="273" t="s">
        <v>204</v>
      </c>
      <c r="AD1392" s="259" t="s">
        <v>135</v>
      </c>
      <c r="AE1392" s="296">
        <f>+V1392+Y1392</f>
        <v>191300.38999999998</v>
      </c>
      <c r="AF1392" s="272" t="s">
        <v>80</v>
      </c>
      <c r="AG1392" s="273" t="s">
        <v>34</v>
      </c>
      <c r="AH1392" s="229" t="s">
        <v>221</v>
      </c>
      <c r="AI1392" s="229" t="s">
        <v>222</v>
      </c>
      <c r="AJ1392" s="253"/>
    </row>
    <row r="1393" spans="2:36" ht="68.7" customHeight="1" x14ac:dyDescent="0.3">
      <c r="B1393" s="224"/>
      <c r="C1393" s="227"/>
      <c r="D1393" s="224"/>
      <c r="E1393" s="224"/>
      <c r="F1393" s="269"/>
      <c r="G1393" s="269"/>
      <c r="H1393" s="224"/>
      <c r="I1393" s="272"/>
      <c r="J1393" s="11" t="s">
        <v>163</v>
      </c>
      <c r="K1393" s="7" t="s">
        <v>164</v>
      </c>
      <c r="L1393" s="7" t="s">
        <v>106</v>
      </c>
      <c r="M1393" s="7">
        <v>2</v>
      </c>
      <c r="N1393" s="273"/>
      <c r="O1393" s="267"/>
      <c r="P1393" s="272"/>
      <c r="Q1393" s="272"/>
      <c r="R1393" s="297"/>
      <c r="S1393" s="297"/>
      <c r="T1393" s="283"/>
      <c r="U1393" s="283"/>
      <c r="V1393" s="260"/>
      <c r="W1393" s="281"/>
      <c r="X1393" s="257"/>
      <c r="Y1393" s="260"/>
      <c r="Z1393" s="281"/>
      <c r="AA1393" s="281"/>
      <c r="AB1393" s="260"/>
      <c r="AC1393" s="273"/>
      <c r="AD1393" s="260"/>
      <c r="AE1393" s="296"/>
      <c r="AF1393" s="272"/>
      <c r="AG1393" s="273"/>
      <c r="AH1393" s="230"/>
      <c r="AI1393" s="230"/>
      <c r="AJ1393" s="254"/>
    </row>
    <row r="1394" spans="2:36" ht="68.7" customHeight="1" x14ac:dyDescent="0.3">
      <c r="B1394" s="225"/>
      <c r="C1394" s="228"/>
      <c r="D1394" s="225"/>
      <c r="E1394" s="225"/>
      <c r="F1394" s="269"/>
      <c r="G1394" s="269"/>
      <c r="H1394" s="225"/>
      <c r="I1394" s="272"/>
      <c r="J1394" s="11" t="s">
        <v>179</v>
      </c>
      <c r="K1394" s="7" t="s">
        <v>180</v>
      </c>
      <c r="L1394" s="7" t="s">
        <v>106</v>
      </c>
      <c r="M1394" s="71">
        <v>100</v>
      </c>
      <c r="N1394" s="273"/>
      <c r="O1394" s="267"/>
      <c r="P1394" s="272"/>
      <c r="Q1394" s="272"/>
      <c r="R1394" s="297"/>
      <c r="S1394" s="297"/>
      <c r="T1394" s="283"/>
      <c r="U1394" s="283"/>
      <c r="V1394" s="261"/>
      <c r="W1394" s="281"/>
      <c r="X1394" s="258"/>
      <c r="Y1394" s="261"/>
      <c r="Z1394" s="281"/>
      <c r="AA1394" s="281"/>
      <c r="AB1394" s="261"/>
      <c r="AC1394" s="273"/>
      <c r="AD1394" s="261"/>
      <c r="AE1394" s="296"/>
      <c r="AF1394" s="272"/>
      <c r="AG1394" s="273"/>
      <c r="AH1394" s="231"/>
      <c r="AI1394" s="231"/>
      <c r="AJ1394" s="255"/>
    </row>
    <row r="1395" spans="2:36" ht="96.6" x14ac:dyDescent="0.3">
      <c r="B1395" s="223" t="s">
        <v>926</v>
      </c>
      <c r="C1395" s="272" t="s">
        <v>1169</v>
      </c>
      <c r="D1395" s="272" t="s">
        <v>67</v>
      </c>
      <c r="E1395" s="223" t="s">
        <v>68</v>
      </c>
      <c r="F1395" s="269" t="s">
        <v>186</v>
      </c>
      <c r="G1395" s="269" t="s">
        <v>202</v>
      </c>
      <c r="H1395" s="223" t="s">
        <v>71</v>
      </c>
      <c r="I1395" s="272" t="s">
        <v>80</v>
      </c>
      <c r="J1395" s="80" t="s">
        <v>263</v>
      </c>
      <c r="K1395" s="22" t="s">
        <v>159</v>
      </c>
      <c r="L1395" s="22" t="s">
        <v>116</v>
      </c>
      <c r="M1395" s="22">
        <v>40</v>
      </c>
      <c r="N1395" s="273" t="s">
        <v>160</v>
      </c>
      <c r="O1395" s="267" t="s">
        <v>559</v>
      </c>
      <c r="P1395" s="272" t="s">
        <v>76</v>
      </c>
      <c r="Q1395" s="272" t="s">
        <v>77</v>
      </c>
      <c r="R1395" s="297" t="s">
        <v>78</v>
      </c>
      <c r="S1395" s="297" t="s">
        <v>161</v>
      </c>
      <c r="T1395" s="283">
        <f>Y1395+V1395</f>
        <v>100040.72</v>
      </c>
      <c r="U1395" s="283">
        <f>+T1395/M1396</f>
        <v>100040.72</v>
      </c>
      <c r="V1395" s="296">
        <v>85034.61</v>
      </c>
      <c r="W1395" s="281" t="s">
        <v>135</v>
      </c>
      <c r="X1395" s="256" t="s">
        <v>80</v>
      </c>
      <c r="Y1395" s="296">
        <v>15006.11</v>
      </c>
      <c r="Z1395" s="281" t="s">
        <v>135</v>
      </c>
      <c r="AA1395" s="281" t="s">
        <v>80</v>
      </c>
      <c r="AB1395" s="296" t="s">
        <v>928</v>
      </c>
      <c r="AC1395" s="273" t="s">
        <v>204</v>
      </c>
      <c r="AD1395" s="259" t="s">
        <v>135</v>
      </c>
      <c r="AE1395" s="296">
        <f>+V1395+Y1395</f>
        <v>100040.72</v>
      </c>
      <c r="AF1395" s="272" t="s">
        <v>80</v>
      </c>
      <c r="AG1395" s="273" t="s">
        <v>34</v>
      </c>
      <c r="AH1395" s="229" t="s">
        <v>221</v>
      </c>
      <c r="AI1395" s="229" t="s">
        <v>222</v>
      </c>
      <c r="AJ1395" s="253"/>
    </row>
    <row r="1396" spans="2:36" ht="68.7" customHeight="1" x14ac:dyDescent="0.3">
      <c r="B1396" s="224"/>
      <c r="C1396" s="272"/>
      <c r="D1396" s="272"/>
      <c r="E1396" s="224"/>
      <c r="F1396" s="269"/>
      <c r="G1396" s="269"/>
      <c r="H1396" s="224"/>
      <c r="I1396" s="272"/>
      <c r="J1396" s="11" t="s">
        <v>163</v>
      </c>
      <c r="K1396" s="7" t="s">
        <v>164</v>
      </c>
      <c r="L1396" s="7" t="s">
        <v>106</v>
      </c>
      <c r="M1396" s="7">
        <v>1</v>
      </c>
      <c r="N1396" s="273"/>
      <c r="O1396" s="267"/>
      <c r="P1396" s="272"/>
      <c r="Q1396" s="272"/>
      <c r="R1396" s="297"/>
      <c r="S1396" s="297"/>
      <c r="T1396" s="283"/>
      <c r="U1396" s="283"/>
      <c r="V1396" s="296"/>
      <c r="W1396" s="281"/>
      <c r="X1396" s="257"/>
      <c r="Y1396" s="296"/>
      <c r="Z1396" s="281"/>
      <c r="AA1396" s="281"/>
      <c r="AB1396" s="296"/>
      <c r="AC1396" s="273"/>
      <c r="AD1396" s="260"/>
      <c r="AE1396" s="296"/>
      <c r="AF1396" s="272"/>
      <c r="AG1396" s="273"/>
      <c r="AH1396" s="230"/>
      <c r="AI1396" s="230"/>
      <c r="AJ1396" s="254"/>
    </row>
    <row r="1397" spans="2:36" ht="68.7" customHeight="1" x14ac:dyDescent="0.3">
      <c r="B1397" s="224"/>
      <c r="C1397" s="272"/>
      <c r="D1397" s="272"/>
      <c r="E1397" s="225"/>
      <c r="F1397" s="269"/>
      <c r="G1397" s="269"/>
      <c r="H1397" s="225"/>
      <c r="I1397" s="272"/>
      <c r="J1397" s="11" t="s">
        <v>179</v>
      </c>
      <c r="K1397" s="7" t="s">
        <v>180</v>
      </c>
      <c r="L1397" s="7" t="s">
        <v>106</v>
      </c>
      <c r="M1397" s="71">
        <v>50</v>
      </c>
      <c r="N1397" s="273"/>
      <c r="O1397" s="267"/>
      <c r="P1397" s="272"/>
      <c r="Q1397" s="272"/>
      <c r="R1397" s="297"/>
      <c r="S1397" s="297"/>
      <c r="T1397" s="283"/>
      <c r="U1397" s="283"/>
      <c r="V1397" s="296"/>
      <c r="W1397" s="281"/>
      <c r="X1397" s="258"/>
      <c r="Y1397" s="296"/>
      <c r="Z1397" s="281"/>
      <c r="AA1397" s="281"/>
      <c r="AB1397" s="296"/>
      <c r="AC1397" s="273"/>
      <c r="AD1397" s="261"/>
      <c r="AE1397" s="296"/>
      <c r="AF1397" s="272"/>
      <c r="AG1397" s="273"/>
      <c r="AH1397" s="231"/>
      <c r="AI1397" s="231"/>
      <c r="AJ1397" s="255"/>
    </row>
    <row r="1398" spans="2:36" ht="68.7" customHeight="1" x14ac:dyDescent="0.3">
      <c r="B1398" s="333" t="s">
        <v>1195</v>
      </c>
      <c r="C1398" s="316" t="s">
        <v>1194</v>
      </c>
      <c r="D1398" s="316" t="s">
        <v>67</v>
      </c>
      <c r="E1398" s="284" t="s">
        <v>68</v>
      </c>
      <c r="F1398" s="317" t="s">
        <v>186</v>
      </c>
      <c r="G1398" s="317" t="s">
        <v>202</v>
      </c>
      <c r="H1398" s="284" t="s">
        <v>71</v>
      </c>
      <c r="I1398" s="300" t="s">
        <v>80</v>
      </c>
      <c r="J1398" s="67" t="s">
        <v>263</v>
      </c>
      <c r="K1398" s="68" t="s">
        <v>159</v>
      </c>
      <c r="L1398" s="68" t="s">
        <v>116</v>
      </c>
      <c r="M1398" s="68">
        <v>40</v>
      </c>
      <c r="N1398" s="282" t="s">
        <v>160</v>
      </c>
      <c r="O1398" s="316" t="s">
        <v>559</v>
      </c>
      <c r="P1398" s="300" t="s">
        <v>76</v>
      </c>
      <c r="Q1398" s="300" t="s">
        <v>77</v>
      </c>
      <c r="R1398" s="337" t="s">
        <v>78</v>
      </c>
      <c r="S1398" s="337" t="s">
        <v>161</v>
      </c>
      <c r="T1398" s="361">
        <f>Y1398+V1398</f>
        <v>100040.72</v>
      </c>
      <c r="U1398" s="361">
        <f>+T1398/M1399</f>
        <v>100040.72</v>
      </c>
      <c r="V1398" s="319">
        <v>85034.61</v>
      </c>
      <c r="W1398" s="365" t="s">
        <v>135</v>
      </c>
      <c r="X1398" s="379" t="s">
        <v>80</v>
      </c>
      <c r="Y1398" s="319">
        <v>15006.11</v>
      </c>
      <c r="Z1398" s="365" t="s">
        <v>135</v>
      </c>
      <c r="AA1398" s="365" t="s">
        <v>80</v>
      </c>
      <c r="AB1398" s="319" t="s">
        <v>929</v>
      </c>
      <c r="AC1398" s="282" t="s">
        <v>204</v>
      </c>
      <c r="AD1398" s="370" t="s">
        <v>135</v>
      </c>
      <c r="AE1398" s="319">
        <f>+V1398+Y1398</f>
        <v>100040.72</v>
      </c>
      <c r="AF1398" s="300" t="s">
        <v>80</v>
      </c>
      <c r="AG1398" s="282" t="s">
        <v>34</v>
      </c>
      <c r="AH1398" s="282" t="s">
        <v>306</v>
      </c>
      <c r="AI1398" s="282" t="s">
        <v>308</v>
      </c>
      <c r="AJ1398" s="402"/>
    </row>
    <row r="1399" spans="2:36" ht="68.7" customHeight="1" x14ac:dyDescent="0.3">
      <c r="B1399" s="334"/>
      <c r="C1399" s="316"/>
      <c r="D1399" s="316"/>
      <c r="E1399" s="285"/>
      <c r="F1399" s="317"/>
      <c r="G1399" s="317"/>
      <c r="H1399" s="285"/>
      <c r="I1399" s="300"/>
      <c r="J1399" s="20" t="s">
        <v>163</v>
      </c>
      <c r="K1399" s="27" t="s">
        <v>164</v>
      </c>
      <c r="L1399" s="27" t="s">
        <v>106</v>
      </c>
      <c r="M1399" s="27">
        <v>1</v>
      </c>
      <c r="N1399" s="282"/>
      <c r="O1399" s="316"/>
      <c r="P1399" s="300"/>
      <c r="Q1399" s="300"/>
      <c r="R1399" s="337"/>
      <c r="S1399" s="337"/>
      <c r="T1399" s="361"/>
      <c r="U1399" s="361"/>
      <c r="V1399" s="319"/>
      <c r="W1399" s="365"/>
      <c r="X1399" s="381"/>
      <c r="Y1399" s="319"/>
      <c r="Z1399" s="365"/>
      <c r="AA1399" s="365"/>
      <c r="AB1399" s="319"/>
      <c r="AC1399" s="282"/>
      <c r="AD1399" s="377"/>
      <c r="AE1399" s="319"/>
      <c r="AF1399" s="300"/>
      <c r="AG1399" s="282"/>
      <c r="AH1399" s="282"/>
      <c r="AI1399" s="282"/>
      <c r="AJ1399" s="403"/>
    </row>
    <row r="1400" spans="2:36" ht="68.7" customHeight="1" x14ac:dyDescent="0.3">
      <c r="B1400" s="478"/>
      <c r="C1400" s="316"/>
      <c r="D1400" s="316"/>
      <c r="E1400" s="286"/>
      <c r="F1400" s="317"/>
      <c r="G1400" s="317"/>
      <c r="H1400" s="286"/>
      <c r="I1400" s="300"/>
      <c r="J1400" s="20" t="s">
        <v>179</v>
      </c>
      <c r="K1400" s="27" t="s">
        <v>180</v>
      </c>
      <c r="L1400" s="27" t="s">
        <v>106</v>
      </c>
      <c r="M1400" s="69">
        <v>50</v>
      </c>
      <c r="N1400" s="282"/>
      <c r="O1400" s="316"/>
      <c r="P1400" s="300"/>
      <c r="Q1400" s="300"/>
      <c r="R1400" s="337"/>
      <c r="S1400" s="337"/>
      <c r="T1400" s="361"/>
      <c r="U1400" s="361"/>
      <c r="V1400" s="319"/>
      <c r="W1400" s="365"/>
      <c r="X1400" s="382"/>
      <c r="Y1400" s="319"/>
      <c r="Z1400" s="365"/>
      <c r="AA1400" s="365"/>
      <c r="AB1400" s="319"/>
      <c r="AC1400" s="282"/>
      <c r="AD1400" s="378"/>
      <c r="AE1400" s="319"/>
      <c r="AF1400" s="300"/>
      <c r="AG1400" s="282"/>
      <c r="AH1400" s="282"/>
      <c r="AI1400" s="282"/>
      <c r="AJ1400" s="360"/>
    </row>
    <row r="1401" spans="2:36" ht="68.7" customHeight="1" x14ac:dyDescent="0.3">
      <c r="B1401" s="223" t="s">
        <v>975</v>
      </c>
      <c r="C1401" s="223" t="s">
        <v>959</v>
      </c>
      <c r="D1401" s="272" t="s">
        <v>125</v>
      </c>
      <c r="E1401" s="249" t="s">
        <v>68</v>
      </c>
      <c r="F1401" s="249" t="s">
        <v>184</v>
      </c>
      <c r="G1401" s="269" t="s">
        <v>70</v>
      </c>
      <c r="H1401" s="223" t="s">
        <v>71</v>
      </c>
      <c r="I1401" s="223" t="s">
        <v>135</v>
      </c>
      <c r="J1401" s="11" t="s">
        <v>165</v>
      </c>
      <c r="K1401" s="31" t="s">
        <v>166</v>
      </c>
      <c r="L1401" s="7" t="s">
        <v>167</v>
      </c>
      <c r="M1401" s="14">
        <v>2</v>
      </c>
      <c r="N1401" s="229" t="s">
        <v>160</v>
      </c>
      <c r="O1401" s="223" t="s">
        <v>390</v>
      </c>
      <c r="P1401" s="229" t="s">
        <v>76</v>
      </c>
      <c r="Q1401" s="229" t="s">
        <v>77</v>
      </c>
      <c r="R1401" s="229" t="s">
        <v>78</v>
      </c>
      <c r="S1401" s="229" t="s">
        <v>161</v>
      </c>
      <c r="T1401" s="371">
        <f>+V1401+Y1401</f>
        <v>149800</v>
      </c>
      <c r="U1401" s="223">
        <f>+T1401/M1402</f>
        <v>149800</v>
      </c>
      <c r="V1401" s="296">
        <v>127330</v>
      </c>
      <c r="W1401" s="229" t="s">
        <v>135</v>
      </c>
      <c r="X1401" s="229" t="s">
        <v>135</v>
      </c>
      <c r="Y1401" s="296">
        <v>22470</v>
      </c>
      <c r="Z1401" s="229" t="s">
        <v>135</v>
      </c>
      <c r="AA1401" s="229" t="s">
        <v>135</v>
      </c>
      <c r="AB1401" s="296">
        <v>13026.09</v>
      </c>
      <c r="AC1401" s="229" t="s">
        <v>81</v>
      </c>
      <c r="AD1401" s="229" t="s">
        <v>135</v>
      </c>
      <c r="AE1401" s="259">
        <f>+V1401+Y1401</f>
        <v>149800</v>
      </c>
      <c r="AF1401" s="229" t="s">
        <v>135</v>
      </c>
      <c r="AG1401" s="229" t="s">
        <v>34</v>
      </c>
      <c r="AH1401" s="273" t="s">
        <v>215</v>
      </c>
      <c r="AI1401" s="273" t="s">
        <v>216</v>
      </c>
      <c r="AJ1401" s="229"/>
    </row>
    <row r="1402" spans="2:36" ht="68.7" customHeight="1" x14ac:dyDescent="0.3">
      <c r="B1402" s="224"/>
      <c r="C1402" s="224"/>
      <c r="D1402" s="272"/>
      <c r="E1402" s="269"/>
      <c r="F1402" s="269"/>
      <c r="G1402" s="269"/>
      <c r="H1402" s="224"/>
      <c r="I1402" s="224"/>
      <c r="J1402" s="11" t="s">
        <v>168</v>
      </c>
      <c r="K1402" s="31" t="s">
        <v>169</v>
      </c>
      <c r="L1402" s="7" t="s">
        <v>106</v>
      </c>
      <c r="M1402" s="14">
        <v>1</v>
      </c>
      <c r="N1402" s="230"/>
      <c r="O1402" s="224"/>
      <c r="P1402" s="230"/>
      <c r="Q1402" s="230"/>
      <c r="R1402" s="230"/>
      <c r="S1402" s="230"/>
      <c r="T1402" s="224"/>
      <c r="U1402" s="224"/>
      <c r="V1402" s="296"/>
      <c r="W1402" s="230"/>
      <c r="X1402" s="230"/>
      <c r="Y1402" s="296"/>
      <c r="Z1402" s="230"/>
      <c r="AA1402" s="230"/>
      <c r="AB1402" s="296"/>
      <c r="AC1402" s="230"/>
      <c r="AD1402" s="230"/>
      <c r="AE1402" s="230"/>
      <c r="AF1402" s="230"/>
      <c r="AG1402" s="230"/>
      <c r="AH1402" s="273"/>
      <c r="AI1402" s="273"/>
      <c r="AJ1402" s="230"/>
    </row>
    <row r="1403" spans="2:36" ht="68.7" customHeight="1" x14ac:dyDescent="0.3">
      <c r="B1403" s="224"/>
      <c r="C1403" s="224"/>
      <c r="D1403" s="272"/>
      <c r="E1403" s="269"/>
      <c r="F1403" s="269"/>
      <c r="G1403" s="269"/>
      <c r="H1403" s="224"/>
      <c r="I1403" s="224"/>
      <c r="J1403" s="11" t="s">
        <v>264</v>
      </c>
      <c r="K1403" s="31" t="s">
        <v>170</v>
      </c>
      <c r="L1403" s="7" t="s">
        <v>171</v>
      </c>
      <c r="M1403" s="14">
        <v>1</v>
      </c>
      <c r="N1403" s="230"/>
      <c r="O1403" s="224"/>
      <c r="P1403" s="230"/>
      <c r="Q1403" s="230"/>
      <c r="R1403" s="230"/>
      <c r="S1403" s="230"/>
      <c r="T1403" s="224"/>
      <c r="U1403" s="224"/>
      <c r="V1403" s="296"/>
      <c r="W1403" s="230"/>
      <c r="X1403" s="230"/>
      <c r="Y1403" s="296"/>
      <c r="Z1403" s="230"/>
      <c r="AA1403" s="230"/>
      <c r="AB1403" s="296"/>
      <c r="AC1403" s="230"/>
      <c r="AD1403" s="230"/>
      <c r="AE1403" s="230"/>
      <c r="AF1403" s="230"/>
      <c r="AG1403" s="230"/>
      <c r="AH1403" s="273"/>
      <c r="AI1403" s="273"/>
      <c r="AJ1403" s="230"/>
    </row>
    <row r="1404" spans="2:36" ht="68.7" customHeight="1" x14ac:dyDescent="0.3">
      <c r="B1404" s="225"/>
      <c r="C1404" s="225"/>
      <c r="D1404" s="272"/>
      <c r="E1404" s="269"/>
      <c r="F1404" s="247"/>
      <c r="G1404" s="269"/>
      <c r="H1404" s="225"/>
      <c r="I1404" s="225"/>
      <c r="J1404" s="11" t="s">
        <v>172</v>
      </c>
      <c r="K1404" s="31" t="s">
        <v>173</v>
      </c>
      <c r="L1404" s="7" t="s">
        <v>171</v>
      </c>
      <c r="M1404" s="7">
        <v>1</v>
      </c>
      <c r="N1404" s="231"/>
      <c r="O1404" s="225"/>
      <c r="P1404" s="231"/>
      <c r="Q1404" s="231"/>
      <c r="R1404" s="231"/>
      <c r="S1404" s="231"/>
      <c r="T1404" s="225"/>
      <c r="U1404" s="225"/>
      <c r="V1404" s="296"/>
      <c r="W1404" s="231"/>
      <c r="X1404" s="231"/>
      <c r="Y1404" s="296"/>
      <c r="Z1404" s="231"/>
      <c r="AA1404" s="231"/>
      <c r="AB1404" s="296"/>
      <c r="AC1404" s="231"/>
      <c r="AD1404" s="231"/>
      <c r="AE1404" s="231"/>
      <c r="AF1404" s="231"/>
      <c r="AG1404" s="231"/>
      <c r="AH1404" s="273"/>
      <c r="AI1404" s="273"/>
      <c r="AJ1404" s="231"/>
    </row>
    <row r="1405" spans="2:36" ht="131.1" customHeight="1" x14ac:dyDescent="0.3">
      <c r="B1405" s="16" t="s">
        <v>976</v>
      </c>
      <c r="C1405" s="223" t="s">
        <v>960</v>
      </c>
      <c r="D1405" s="16" t="s">
        <v>125</v>
      </c>
      <c r="E1405" s="223" t="s">
        <v>68</v>
      </c>
      <c r="F1405" s="269" t="s">
        <v>186</v>
      </c>
      <c r="G1405" s="269" t="s">
        <v>202</v>
      </c>
      <c r="H1405" s="223" t="s">
        <v>71</v>
      </c>
      <c r="I1405" s="272" t="s">
        <v>80</v>
      </c>
      <c r="J1405" s="80" t="s">
        <v>263</v>
      </c>
      <c r="K1405" s="22" t="s">
        <v>159</v>
      </c>
      <c r="L1405" s="22" t="s">
        <v>116</v>
      </c>
      <c r="M1405" s="22">
        <v>40</v>
      </c>
      <c r="N1405" s="273" t="s">
        <v>160</v>
      </c>
      <c r="O1405" s="223" t="s">
        <v>962</v>
      </c>
      <c r="P1405" s="272" t="s">
        <v>76</v>
      </c>
      <c r="Q1405" s="272" t="s">
        <v>77</v>
      </c>
      <c r="R1405" s="297" t="s">
        <v>78</v>
      </c>
      <c r="S1405" s="297" t="s">
        <v>161</v>
      </c>
      <c r="T1405" s="283">
        <f>Y1405+V1405</f>
        <v>300135</v>
      </c>
      <c r="U1405" s="283">
        <f>+T1405/M1406</f>
        <v>300135</v>
      </c>
      <c r="V1405" s="296">
        <v>255114.75</v>
      </c>
      <c r="W1405" s="281" t="s">
        <v>135</v>
      </c>
      <c r="X1405" s="256" t="s">
        <v>80</v>
      </c>
      <c r="Y1405" s="296">
        <v>45020.25</v>
      </c>
      <c r="Z1405" s="281" t="s">
        <v>135</v>
      </c>
      <c r="AA1405" s="256" t="s">
        <v>80</v>
      </c>
      <c r="AB1405" s="259">
        <v>26098.7</v>
      </c>
      <c r="AC1405" s="273" t="s">
        <v>204</v>
      </c>
      <c r="AD1405" s="259" t="s">
        <v>135</v>
      </c>
      <c r="AE1405" s="296">
        <f>+V1405+Y1405</f>
        <v>300135</v>
      </c>
      <c r="AF1405" s="272" t="s">
        <v>80</v>
      </c>
      <c r="AG1405" s="273" t="s">
        <v>34</v>
      </c>
      <c r="AH1405" s="273" t="s">
        <v>215</v>
      </c>
      <c r="AI1405" s="273" t="s">
        <v>216</v>
      </c>
      <c r="AJ1405" s="253"/>
    </row>
    <row r="1406" spans="2:36" ht="68.7" customHeight="1" x14ac:dyDescent="0.3">
      <c r="B1406" s="16"/>
      <c r="C1406" s="224"/>
      <c r="D1406" s="16"/>
      <c r="E1406" s="224"/>
      <c r="F1406" s="269"/>
      <c r="G1406" s="269"/>
      <c r="H1406" s="224"/>
      <c r="I1406" s="272"/>
      <c r="J1406" s="11" t="s">
        <v>163</v>
      </c>
      <c r="K1406" s="7" t="s">
        <v>164</v>
      </c>
      <c r="L1406" s="7" t="s">
        <v>106</v>
      </c>
      <c r="M1406" s="14">
        <v>1</v>
      </c>
      <c r="N1406" s="273"/>
      <c r="O1406" s="224"/>
      <c r="P1406" s="272"/>
      <c r="Q1406" s="272"/>
      <c r="R1406" s="297"/>
      <c r="S1406" s="297"/>
      <c r="T1406" s="283"/>
      <c r="U1406" s="283"/>
      <c r="V1406" s="296"/>
      <c r="W1406" s="281"/>
      <c r="X1406" s="257"/>
      <c r="Y1406" s="296"/>
      <c r="Z1406" s="281"/>
      <c r="AA1406" s="257"/>
      <c r="AB1406" s="260"/>
      <c r="AC1406" s="273"/>
      <c r="AD1406" s="260"/>
      <c r="AE1406" s="296"/>
      <c r="AF1406" s="272"/>
      <c r="AG1406" s="273"/>
      <c r="AH1406" s="273"/>
      <c r="AI1406" s="273"/>
      <c r="AJ1406" s="254"/>
    </row>
    <row r="1407" spans="2:36" ht="150.6" customHeight="1" x14ac:dyDescent="0.3">
      <c r="B1407" s="16"/>
      <c r="C1407" s="225"/>
      <c r="D1407" s="16"/>
      <c r="E1407" s="225"/>
      <c r="F1407" s="269"/>
      <c r="G1407" s="269"/>
      <c r="H1407" s="225"/>
      <c r="I1407" s="272"/>
      <c r="J1407" s="11" t="s">
        <v>179</v>
      </c>
      <c r="K1407" s="7" t="s">
        <v>180</v>
      </c>
      <c r="L1407" s="7" t="s">
        <v>106</v>
      </c>
      <c r="M1407" s="7">
        <v>150</v>
      </c>
      <c r="N1407" s="273"/>
      <c r="O1407" s="225"/>
      <c r="P1407" s="272"/>
      <c r="Q1407" s="272"/>
      <c r="R1407" s="297"/>
      <c r="S1407" s="297"/>
      <c r="T1407" s="283"/>
      <c r="U1407" s="283"/>
      <c r="V1407" s="296"/>
      <c r="W1407" s="281"/>
      <c r="X1407" s="258"/>
      <c r="Y1407" s="296"/>
      <c r="Z1407" s="281"/>
      <c r="AA1407" s="258"/>
      <c r="AB1407" s="261"/>
      <c r="AC1407" s="273"/>
      <c r="AD1407" s="261"/>
      <c r="AE1407" s="296"/>
      <c r="AF1407" s="272"/>
      <c r="AG1407" s="273"/>
      <c r="AH1407" s="273"/>
      <c r="AI1407" s="273"/>
      <c r="AJ1407" s="255"/>
    </row>
    <row r="1408" spans="2:36" ht="126.6" customHeight="1" x14ac:dyDescent="0.3">
      <c r="B1408" s="223" t="s">
        <v>977</v>
      </c>
      <c r="C1408" s="223" t="s">
        <v>961</v>
      </c>
      <c r="D1408" s="223" t="s">
        <v>67</v>
      </c>
      <c r="E1408" s="223" t="s">
        <v>68</v>
      </c>
      <c r="F1408" s="269" t="s">
        <v>186</v>
      </c>
      <c r="G1408" s="269" t="s">
        <v>202</v>
      </c>
      <c r="H1408" s="223" t="s">
        <v>71</v>
      </c>
      <c r="I1408" s="272" t="s">
        <v>80</v>
      </c>
      <c r="J1408" s="80" t="s">
        <v>263</v>
      </c>
      <c r="K1408" s="22" t="s">
        <v>159</v>
      </c>
      <c r="L1408" s="22" t="s">
        <v>116</v>
      </c>
      <c r="M1408" s="22">
        <v>40</v>
      </c>
      <c r="N1408" s="273" t="s">
        <v>160</v>
      </c>
      <c r="O1408" s="223" t="s">
        <v>962</v>
      </c>
      <c r="P1408" s="272" t="s">
        <v>76</v>
      </c>
      <c r="Q1408" s="272" t="s">
        <v>77</v>
      </c>
      <c r="R1408" s="297" t="s">
        <v>78</v>
      </c>
      <c r="S1408" s="297" t="s">
        <v>161</v>
      </c>
      <c r="T1408" s="283">
        <f>Y1408+V1408</f>
        <v>100045</v>
      </c>
      <c r="U1408" s="283">
        <f>+T1408/M1409</f>
        <v>100045</v>
      </c>
      <c r="V1408" s="296">
        <v>85038.25</v>
      </c>
      <c r="W1408" s="281" t="s">
        <v>135</v>
      </c>
      <c r="X1408" s="256" t="s">
        <v>80</v>
      </c>
      <c r="Y1408" s="296">
        <v>15006.75</v>
      </c>
      <c r="Z1408" s="281" t="s">
        <v>135</v>
      </c>
      <c r="AA1408" s="256" t="s">
        <v>80</v>
      </c>
      <c r="AB1408" s="259">
        <v>8699.57</v>
      </c>
      <c r="AC1408" s="273" t="s">
        <v>204</v>
      </c>
      <c r="AD1408" s="259" t="s">
        <v>135</v>
      </c>
      <c r="AE1408" s="296">
        <f>+V1408+Y1408</f>
        <v>100045</v>
      </c>
      <c r="AF1408" s="272" t="s">
        <v>80</v>
      </c>
      <c r="AG1408" s="273" t="s">
        <v>34</v>
      </c>
      <c r="AH1408" s="273" t="s">
        <v>303</v>
      </c>
      <c r="AI1408" s="273" t="s">
        <v>306</v>
      </c>
      <c r="AJ1408" s="253"/>
    </row>
    <row r="1409" spans="2:36" ht="68.7" customHeight="1" x14ac:dyDescent="0.3">
      <c r="B1409" s="224"/>
      <c r="C1409" s="224"/>
      <c r="D1409" s="224"/>
      <c r="E1409" s="224"/>
      <c r="F1409" s="269"/>
      <c r="G1409" s="269"/>
      <c r="H1409" s="224"/>
      <c r="I1409" s="272"/>
      <c r="J1409" s="11" t="s">
        <v>163</v>
      </c>
      <c r="K1409" s="7" t="s">
        <v>164</v>
      </c>
      <c r="L1409" s="7" t="s">
        <v>106</v>
      </c>
      <c r="M1409" s="7">
        <v>1</v>
      </c>
      <c r="N1409" s="273"/>
      <c r="O1409" s="224"/>
      <c r="P1409" s="272"/>
      <c r="Q1409" s="272"/>
      <c r="R1409" s="297"/>
      <c r="S1409" s="297"/>
      <c r="T1409" s="283"/>
      <c r="U1409" s="283"/>
      <c r="V1409" s="296"/>
      <c r="W1409" s="281"/>
      <c r="X1409" s="257"/>
      <c r="Y1409" s="296"/>
      <c r="Z1409" s="281"/>
      <c r="AA1409" s="257"/>
      <c r="AB1409" s="260"/>
      <c r="AC1409" s="273"/>
      <c r="AD1409" s="260"/>
      <c r="AE1409" s="296"/>
      <c r="AF1409" s="272"/>
      <c r="AG1409" s="273"/>
      <c r="AH1409" s="273"/>
      <c r="AI1409" s="273"/>
      <c r="AJ1409" s="254"/>
    </row>
    <row r="1410" spans="2:36" ht="143.69999999999999" customHeight="1" x14ac:dyDescent="0.3">
      <c r="B1410" s="225"/>
      <c r="C1410" s="225"/>
      <c r="D1410" s="225"/>
      <c r="E1410" s="225"/>
      <c r="F1410" s="269"/>
      <c r="G1410" s="269"/>
      <c r="H1410" s="225"/>
      <c r="I1410" s="272"/>
      <c r="J1410" s="11" t="s">
        <v>179</v>
      </c>
      <c r="K1410" s="7" t="s">
        <v>180</v>
      </c>
      <c r="L1410" s="7" t="s">
        <v>106</v>
      </c>
      <c r="M1410" s="71">
        <v>50</v>
      </c>
      <c r="N1410" s="273"/>
      <c r="O1410" s="225"/>
      <c r="P1410" s="272"/>
      <c r="Q1410" s="272"/>
      <c r="R1410" s="297"/>
      <c r="S1410" s="297"/>
      <c r="T1410" s="283"/>
      <c r="U1410" s="283"/>
      <c r="V1410" s="296"/>
      <c r="W1410" s="281"/>
      <c r="X1410" s="258"/>
      <c r="Y1410" s="296"/>
      <c r="Z1410" s="281"/>
      <c r="AA1410" s="258"/>
      <c r="AB1410" s="261"/>
      <c r="AC1410" s="273"/>
      <c r="AD1410" s="261"/>
      <c r="AE1410" s="296"/>
      <c r="AF1410" s="272"/>
      <c r="AG1410" s="273"/>
      <c r="AH1410" s="273"/>
      <c r="AI1410" s="273"/>
      <c r="AJ1410" s="255"/>
    </row>
    <row r="1411" spans="2:36" ht="68.7" customHeight="1" x14ac:dyDescent="0.3">
      <c r="B1411" s="284" t="s">
        <v>1268</v>
      </c>
      <c r="C1411" s="284" t="s">
        <v>959</v>
      </c>
      <c r="D1411" s="284" t="s">
        <v>67</v>
      </c>
      <c r="E1411" s="387" t="s">
        <v>68</v>
      </c>
      <c r="F1411" s="387" t="s">
        <v>184</v>
      </c>
      <c r="G1411" s="317" t="s">
        <v>70</v>
      </c>
      <c r="H1411" s="284" t="s">
        <v>71</v>
      </c>
      <c r="I1411" s="284" t="s">
        <v>135</v>
      </c>
      <c r="J1411" s="20" t="s">
        <v>165</v>
      </c>
      <c r="K1411" s="205" t="s">
        <v>166</v>
      </c>
      <c r="L1411" s="27" t="s">
        <v>167</v>
      </c>
      <c r="M1411" s="65">
        <v>2</v>
      </c>
      <c r="N1411" s="338" t="s">
        <v>160</v>
      </c>
      <c r="O1411" s="284" t="s">
        <v>390</v>
      </c>
      <c r="P1411" s="338" t="s">
        <v>76</v>
      </c>
      <c r="Q1411" s="338" t="s">
        <v>77</v>
      </c>
      <c r="R1411" s="338" t="s">
        <v>78</v>
      </c>
      <c r="S1411" s="338" t="s">
        <v>161</v>
      </c>
      <c r="T1411" s="326">
        <f>+V1411+Y1411</f>
        <v>149800</v>
      </c>
      <c r="U1411" s="284">
        <f>+T1411/M1412</f>
        <v>149800</v>
      </c>
      <c r="V1411" s="319">
        <v>127330</v>
      </c>
      <c r="W1411" s="338" t="s">
        <v>135</v>
      </c>
      <c r="X1411" s="338" t="s">
        <v>135</v>
      </c>
      <c r="Y1411" s="319">
        <v>22470</v>
      </c>
      <c r="Z1411" s="338" t="s">
        <v>135</v>
      </c>
      <c r="AA1411" s="338" t="s">
        <v>135</v>
      </c>
      <c r="AB1411" s="319">
        <v>13026.09</v>
      </c>
      <c r="AC1411" s="338" t="s">
        <v>81</v>
      </c>
      <c r="AD1411" s="338" t="s">
        <v>135</v>
      </c>
      <c r="AE1411" s="370">
        <f>+V1411+Y1411</f>
        <v>149800</v>
      </c>
      <c r="AF1411" s="338" t="s">
        <v>135</v>
      </c>
      <c r="AG1411" s="338" t="s">
        <v>34</v>
      </c>
      <c r="AH1411" s="282" t="s">
        <v>215</v>
      </c>
      <c r="AI1411" s="282" t="s">
        <v>216</v>
      </c>
      <c r="AJ1411" s="338"/>
    </row>
    <row r="1412" spans="2:36" ht="68.7" customHeight="1" x14ac:dyDescent="0.3">
      <c r="B1412" s="285"/>
      <c r="C1412" s="285"/>
      <c r="D1412" s="285"/>
      <c r="E1412" s="317"/>
      <c r="F1412" s="317"/>
      <c r="G1412" s="317"/>
      <c r="H1412" s="285"/>
      <c r="I1412" s="285"/>
      <c r="J1412" s="20" t="s">
        <v>168</v>
      </c>
      <c r="K1412" s="205" t="s">
        <v>169</v>
      </c>
      <c r="L1412" s="27" t="s">
        <v>106</v>
      </c>
      <c r="M1412" s="65">
        <v>1</v>
      </c>
      <c r="N1412" s="339"/>
      <c r="O1412" s="285"/>
      <c r="P1412" s="339"/>
      <c r="Q1412" s="339"/>
      <c r="R1412" s="339"/>
      <c r="S1412" s="339"/>
      <c r="T1412" s="285"/>
      <c r="U1412" s="285"/>
      <c r="V1412" s="319"/>
      <c r="W1412" s="339"/>
      <c r="X1412" s="339"/>
      <c r="Y1412" s="319"/>
      <c r="Z1412" s="339"/>
      <c r="AA1412" s="339"/>
      <c r="AB1412" s="319"/>
      <c r="AC1412" s="339"/>
      <c r="AD1412" s="339"/>
      <c r="AE1412" s="339"/>
      <c r="AF1412" s="339"/>
      <c r="AG1412" s="339"/>
      <c r="AH1412" s="282"/>
      <c r="AI1412" s="282"/>
      <c r="AJ1412" s="339"/>
    </row>
    <row r="1413" spans="2:36" ht="68.7" customHeight="1" x14ac:dyDescent="0.3">
      <c r="B1413" s="285"/>
      <c r="C1413" s="285"/>
      <c r="D1413" s="285"/>
      <c r="E1413" s="317"/>
      <c r="F1413" s="317"/>
      <c r="G1413" s="317"/>
      <c r="H1413" s="285"/>
      <c r="I1413" s="285"/>
      <c r="J1413" s="20" t="s">
        <v>264</v>
      </c>
      <c r="K1413" s="205" t="s">
        <v>170</v>
      </c>
      <c r="L1413" s="27" t="s">
        <v>171</v>
      </c>
      <c r="M1413" s="65">
        <v>1</v>
      </c>
      <c r="N1413" s="339"/>
      <c r="O1413" s="285"/>
      <c r="P1413" s="339"/>
      <c r="Q1413" s="339"/>
      <c r="R1413" s="339"/>
      <c r="S1413" s="339"/>
      <c r="T1413" s="285"/>
      <c r="U1413" s="285"/>
      <c r="V1413" s="319"/>
      <c r="W1413" s="339"/>
      <c r="X1413" s="339"/>
      <c r="Y1413" s="319"/>
      <c r="Z1413" s="339"/>
      <c r="AA1413" s="339"/>
      <c r="AB1413" s="319"/>
      <c r="AC1413" s="339"/>
      <c r="AD1413" s="339"/>
      <c r="AE1413" s="339"/>
      <c r="AF1413" s="339"/>
      <c r="AG1413" s="339"/>
      <c r="AH1413" s="282"/>
      <c r="AI1413" s="282"/>
      <c r="AJ1413" s="339"/>
    </row>
    <row r="1414" spans="2:36" ht="68.7" customHeight="1" x14ac:dyDescent="0.3">
      <c r="B1414" s="286"/>
      <c r="C1414" s="286"/>
      <c r="D1414" s="286"/>
      <c r="E1414" s="317"/>
      <c r="F1414" s="385"/>
      <c r="G1414" s="317"/>
      <c r="H1414" s="286"/>
      <c r="I1414" s="286"/>
      <c r="J1414" s="20" t="s">
        <v>172</v>
      </c>
      <c r="K1414" s="205" t="s">
        <v>173</v>
      </c>
      <c r="L1414" s="27" t="s">
        <v>171</v>
      </c>
      <c r="M1414" s="27">
        <v>1</v>
      </c>
      <c r="N1414" s="340"/>
      <c r="O1414" s="286"/>
      <c r="P1414" s="340"/>
      <c r="Q1414" s="340"/>
      <c r="R1414" s="340"/>
      <c r="S1414" s="340"/>
      <c r="T1414" s="286"/>
      <c r="U1414" s="286"/>
      <c r="V1414" s="319"/>
      <c r="W1414" s="340"/>
      <c r="X1414" s="340"/>
      <c r="Y1414" s="319"/>
      <c r="Z1414" s="340"/>
      <c r="AA1414" s="340"/>
      <c r="AB1414" s="319"/>
      <c r="AC1414" s="340"/>
      <c r="AD1414" s="340"/>
      <c r="AE1414" s="340"/>
      <c r="AF1414" s="340"/>
      <c r="AG1414" s="340"/>
      <c r="AH1414" s="282"/>
      <c r="AI1414" s="282"/>
      <c r="AJ1414" s="340"/>
    </row>
    <row r="1415" spans="2:36" ht="133.5" customHeight="1" x14ac:dyDescent="0.3">
      <c r="B1415" s="284" t="s">
        <v>1269</v>
      </c>
      <c r="C1415" s="284" t="s">
        <v>961</v>
      </c>
      <c r="D1415" s="284" t="s">
        <v>67</v>
      </c>
      <c r="E1415" s="284" t="s">
        <v>68</v>
      </c>
      <c r="F1415" s="317" t="s">
        <v>186</v>
      </c>
      <c r="G1415" s="317" t="s">
        <v>202</v>
      </c>
      <c r="H1415" s="284" t="s">
        <v>71</v>
      </c>
      <c r="I1415" s="300" t="s">
        <v>80</v>
      </c>
      <c r="J1415" s="67" t="s">
        <v>263</v>
      </c>
      <c r="K1415" s="68" t="s">
        <v>159</v>
      </c>
      <c r="L1415" s="68" t="s">
        <v>116</v>
      </c>
      <c r="M1415" s="68">
        <v>40</v>
      </c>
      <c r="N1415" s="282" t="s">
        <v>160</v>
      </c>
      <c r="O1415" s="284" t="s">
        <v>962</v>
      </c>
      <c r="P1415" s="300" t="s">
        <v>76</v>
      </c>
      <c r="Q1415" s="300" t="s">
        <v>77</v>
      </c>
      <c r="R1415" s="337" t="s">
        <v>78</v>
      </c>
      <c r="S1415" s="337" t="s">
        <v>161</v>
      </c>
      <c r="T1415" s="361">
        <f>Y1415+V1415</f>
        <v>200090</v>
      </c>
      <c r="U1415" s="361">
        <f>+T1415/M1416</f>
        <v>200090</v>
      </c>
      <c r="V1415" s="319">
        <v>170076.5</v>
      </c>
      <c r="W1415" s="365" t="s">
        <v>135</v>
      </c>
      <c r="X1415" s="379" t="s">
        <v>80</v>
      </c>
      <c r="Y1415" s="319">
        <v>30013.5</v>
      </c>
      <c r="Z1415" s="365" t="s">
        <v>135</v>
      </c>
      <c r="AA1415" s="379" t="s">
        <v>80</v>
      </c>
      <c r="AB1415" s="370">
        <v>17399.13</v>
      </c>
      <c r="AC1415" s="282" t="s">
        <v>204</v>
      </c>
      <c r="AD1415" s="370" t="s">
        <v>135</v>
      </c>
      <c r="AE1415" s="319">
        <f>+V1415+Y1415</f>
        <v>200090</v>
      </c>
      <c r="AF1415" s="300" t="s">
        <v>80</v>
      </c>
      <c r="AG1415" s="282" t="s">
        <v>34</v>
      </c>
      <c r="AH1415" s="282" t="s">
        <v>303</v>
      </c>
      <c r="AI1415" s="282" t="s">
        <v>306</v>
      </c>
      <c r="AJ1415" s="402"/>
    </row>
    <row r="1416" spans="2:36" ht="68.7" customHeight="1" x14ac:dyDescent="0.3">
      <c r="B1416" s="285"/>
      <c r="C1416" s="285"/>
      <c r="D1416" s="285"/>
      <c r="E1416" s="285"/>
      <c r="F1416" s="317"/>
      <c r="G1416" s="317"/>
      <c r="H1416" s="285"/>
      <c r="I1416" s="300"/>
      <c r="J1416" s="20" t="s">
        <v>163</v>
      </c>
      <c r="K1416" s="27" t="s">
        <v>164</v>
      </c>
      <c r="L1416" s="27" t="s">
        <v>106</v>
      </c>
      <c r="M1416" s="27">
        <v>1</v>
      </c>
      <c r="N1416" s="282"/>
      <c r="O1416" s="285"/>
      <c r="P1416" s="300"/>
      <c r="Q1416" s="300"/>
      <c r="R1416" s="337"/>
      <c r="S1416" s="337"/>
      <c r="T1416" s="361"/>
      <c r="U1416" s="361"/>
      <c r="V1416" s="319"/>
      <c r="W1416" s="365"/>
      <c r="X1416" s="381"/>
      <c r="Y1416" s="319"/>
      <c r="Z1416" s="365"/>
      <c r="AA1416" s="381"/>
      <c r="AB1416" s="377"/>
      <c r="AC1416" s="282"/>
      <c r="AD1416" s="377"/>
      <c r="AE1416" s="319"/>
      <c r="AF1416" s="300"/>
      <c r="AG1416" s="282"/>
      <c r="AH1416" s="282"/>
      <c r="AI1416" s="282"/>
      <c r="AJ1416" s="403"/>
    </row>
    <row r="1417" spans="2:36" ht="145.5" customHeight="1" x14ac:dyDescent="0.3">
      <c r="B1417" s="286"/>
      <c r="C1417" s="286"/>
      <c r="D1417" s="286"/>
      <c r="E1417" s="286"/>
      <c r="F1417" s="317"/>
      <c r="G1417" s="317"/>
      <c r="H1417" s="286"/>
      <c r="I1417" s="300"/>
      <c r="J1417" s="20" t="s">
        <v>179</v>
      </c>
      <c r="K1417" s="27" t="s">
        <v>180</v>
      </c>
      <c r="L1417" s="27" t="s">
        <v>106</v>
      </c>
      <c r="M1417" s="69">
        <v>50</v>
      </c>
      <c r="N1417" s="282"/>
      <c r="O1417" s="286"/>
      <c r="P1417" s="300"/>
      <c r="Q1417" s="300"/>
      <c r="R1417" s="337"/>
      <c r="S1417" s="337"/>
      <c r="T1417" s="361"/>
      <c r="U1417" s="361"/>
      <c r="V1417" s="319"/>
      <c r="W1417" s="365"/>
      <c r="X1417" s="382"/>
      <c r="Y1417" s="319"/>
      <c r="Z1417" s="365"/>
      <c r="AA1417" s="382"/>
      <c r="AB1417" s="378"/>
      <c r="AC1417" s="282"/>
      <c r="AD1417" s="378"/>
      <c r="AE1417" s="319"/>
      <c r="AF1417" s="300"/>
      <c r="AG1417" s="282"/>
      <c r="AH1417" s="282"/>
      <c r="AI1417" s="282"/>
      <c r="AJ1417" s="360"/>
    </row>
    <row r="1418" spans="2:36" ht="124.2" customHeight="1" x14ac:dyDescent="0.3">
      <c r="B1418" s="223" t="s">
        <v>978</v>
      </c>
      <c r="C1418" s="223" t="s">
        <v>961</v>
      </c>
      <c r="D1418" s="223" t="s">
        <v>67</v>
      </c>
      <c r="E1418" s="223" t="s">
        <v>68</v>
      </c>
      <c r="F1418" s="269" t="s">
        <v>186</v>
      </c>
      <c r="G1418" s="269" t="s">
        <v>202</v>
      </c>
      <c r="H1418" s="223" t="s">
        <v>71</v>
      </c>
      <c r="I1418" s="272" t="s">
        <v>80</v>
      </c>
      <c r="J1418" s="80" t="s">
        <v>263</v>
      </c>
      <c r="K1418" s="22" t="s">
        <v>159</v>
      </c>
      <c r="L1418" s="22" t="s">
        <v>116</v>
      </c>
      <c r="M1418" s="22">
        <v>40</v>
      </c>
      <c r="N1418" s="273" t="s">
        <v>160</v>
      </c>
      <c r="O1418" s="223" t="s">
        <v>962</v>
      </c>
      <c r="P1418" s="272" t="s">
        <v>76</v>
      </c>
      <c r="Q1418" s="272" t="s">
        <v>77</v>
      </c>
      <c r="R1418" s="297" t="s">
        <v>78</v>
      </c>
      <c r="S1418" s="297" t="s">
        <v>161</v>
      </c>
      <c r="T1418" s="283">
        <f>Y1418+V1418</f>
        <v>200090</v>
      </c>
      <c r="U1418" s="283">
        <f>+T1418</f>
        <v>200090</v>
      </c>
      <c r="V1418" s="296">
        <v>170076.5</v>
      </c>
      <c r="W1418" s="281" t="s">
        <v>135</v>
      </c>
      <c r="X1418" s="256" t="s">
        <v>80</v>
      </c>
      <c r="Y1418" s="296">
        <v>30013.5</v>
      </c>
      <c r="Z1418" s="281" t="s">
        <v>135</v>
      </c>
      <c r="AA1418" s="256" t="s">
        <v>80</v>
      </c>
      <c r="AB1418" s="259">
        <v>17399.13</v>
      </c>
      <c r="AC1418" s="273" t="s">
        <v>204</v>
      </c>
      <c r="AD1418" s="259" t="s">
        <v>135</v>
      </c>
      <c r="AE1418" s="296">
        <f>+V1418+Y1418</f>
        <v>200090</v>
      </c>
      <c r="AF1418" s="272" t="s">
        <v>80</v>
      </c>
      <c r="AG1418" s="273" t="s">
        <v>34</v>
      </c>
      <c r="AH1418" s="273" t="s">
        <v>222</v>
      </c>
      <c r="AI1418" s="273" t="s">
        <v>463</v>
      </c>
      <c r="AJ1418" s="253"/>
    </row>
    <row r="1419" spans="2:36" ht="68.7" customHeight="1" x14ac:dyDescent="0.3">
      <c r="B1419" s="224"/>
      <c r="C1419" s="224"/>
      <c r="D1419" s="224"/>
      <c r="E1419" s="224"/>
      <c r="F1419" s="269"/>
      <c r="G1419" s="269"/>
      <c r="H1419" s="224"/>
      <c r="I1419" s="272"/>
      <c r="J1419" s="11" t="s">
        <v>163</v>
      </c>
      <c r="K1419" s="7" t="s">
        <v>164</v>
      </c>
      <c r="L1419" s="7" t="s">
        <v>106</v>
      </c>
      <c r="M1419" s="7">
        <v>1</v>
      </c>
      <c r="N1419" s="273"/>
      <c r="O1419" s="224"/>
      <c r="P1419" s="272"/>
      <c r="Q1419" s="272"/>
      <c r="R1419" s="297"/>
      <c r="S1419" s="297"/>
      <c r="T1419" s="283"/>
      <c r="U1419" s="283"/>
      <c r="V1419" s="296"/>
      <c r="W1419" s="281"/>
      <c r="X1419" s="257"/>
      <c r="Y1419" s="296"/>
      <c r="Z1419" s="281"/>
      <c r="AA1419" s="257"/>
      <c r="AB1419" s="260"/>
      <c r="AC1419" s="273"/>
      <c r="AD1419" s="260"/>
      <c r="AE1419" s="296"/>
      <c r="AF1419" s="272"/>
      <c r="AG1419" s="273"/>
      <c r="AH1419" s="273"/>
      <c r="AI1419" s="273"/>
      <c r="AJ1419" s="254"/>
    </row>
    <row r="1420" spans="2:36" ht="140.69999999999999" customHeight="1" x14ac:dyDescent="0.3">
      <c r="B1420" s="225"/>
      <c r="C1420" s="225"/>
      <c r="D1420" s="225"/>
      <c r="E1420" s="225"/>
      <c r="F1420" s="269"/>
      <c r="G1420" s="269"/>
      <c r="H1420" s="225"/>
      <c r="I1420" s="272"/>
      <c r="J1420" s="11" t="s">
        <v>179</v>
      </c>
      <c r="K1420" s="7" t="s">
        <v>180</v>
      </c>
      <c r="L1420" s="7" t="s">
        <v>106</v>
      </c>
      <c r="M1420" s="71">
        <v>100</v>
      </c>
      <c r="N1420" s="273"/>
      <c r="O1420" s="225"/>
      <c r="P1420" s="272"/>
      <c r="Q1420" s="272"/>
      <c r="R1420" s="297"/>
      <c r="S1420" s="297"/>
      <c r="T1420" s="283"/>
      <c r="U1420" s="283"/>
      <c r="V1420" s="296"/>
      <c r="W1420" s="281"/>
      <c r="X1420" s="258"/>
      <c r="Y1420" s="296"/>
      <c r="Z1420" s="281"/>
      <c r="AA1420" s="258"/>
      <c r="AB1420" s="261"/>
      <c r="AC1420" s="273"/>
      <c r="AD1420" s="261"/>
      <c r="AE1420" s="296"/>
      <c r="AF1420" s="272"/>
      <c r="AG1420" s="273"/>
      <c r="AH1420" s="273"/>
      <c r="AI1420" s="273"/>
      <c r="AJ1420" s="255"/>
    </row>
    <row r="1421" spans="2:36" ht="68.7" customHeight="1" x14ac:dyDescent="0.3">
      <c r="B1421" s="223" t="s">
        <v>979</v>
      </c>
      <c r="C1421" s="223" t="s">
        <v>961</v>
      </c>
      <c r="D1421" s="223" t="s">
        <v>67</v>
      </c>
      <c r="E1421" s="223" t="s">
        <v>68</v>
      </c>
      <c r="F1421" s="269" t="s">
        <v>186</v>
      </c>
      <c r="G1421" s="269" t="s">
        <v>202</v>
      </c>
      <c r="H1421" s="223" t="s">
        <v>71</v>
      </c>
      <c r="I1421" s="272" t="s">
        <v>80</v>
      </c>
      <c r="J1421" s="80" t="s">
        <v>263</v>
      </c>
      <c r="K1421" s="22" t="s">
        <v>159</v>
      </c>
      <c r="L1421" s="22" t="s">
        <v>116</v>
      </c>
      <c r="M1421" s="22">
        <v>40</v>
      </c>
      <c r="N1421" s="273" t="s">
        <v>160</v>
      </c>
      <c r="O1421" s="223" t="s">
        <v>962</v>
      </c>
      <c r="P1421" s="272" t="s">
        <v>76</v>
      </c>
      <c r="Q1421" s="272" t="s">
        <v>77</v>
      </c>
      <c r="R1421" s="297" t="s">
        <v>78</v>
      </c>
      <c r="S1421" s="297" t="s">
        <v>161</v>
      </c>
      <c r="T1421" s="283">
        <f>Y1421+V1421</f>
        <v>124061.6</v>
      </c>
      <c r="U1421" s="283" t="s">
        <v>135</v>
      </c>
      <c r="V1421" s="296">
        <v>105452.36</v>
      </c>
      <c r="W1421" s="281" t="s">
        <v>135</v>
      </c>
      <c r="X1421" s="256" t="s">
        <v>80</v>
      </c>
      <c r="Y1421" s="296">
        <v>18609.240000000002</v>
      </c>
      <c r="Z1421" s="281" t="s">
        <v>135</v>
      </c>
      <c r="AA1421" s="256" t="s">
        <v>80</v>
      </c>
      <c r="AB1421" s="259">
        <v>10787.97</v>
      </c>
      <c r="AC1421" s="273" t="s">
        <v>204</v>
      </c>
      <c r="AD1421" s="259" t="s">
        <v>135</v>
      </c>
      <c r="AE1421" s="296">
        <f>+V1421+Y1421</f>
        <v>124061.6</v>
      </c>
      <c r="AF1421" s="272" t="s">
        <v>80</v>
      </c>
      <c r="AG1421" s="273" t="s">
        <v>34</v>
      </c>
      <c r="AH1421" s="273" t="s">
        <v>222</v>
      </c>
      <c r="AI1421" s="273" t="s">
        <v>463</v>
      </c>
      <c r="AJ1421" s="253"/>
    </row>
    <row r="1422" spans="2:36" ht="68.7" customHeight="1" x14ac:dyDescent="0.3">
      <c r="B1422" s="224"/>
      <c r="C1422" s="224"/>
      <c r="D1422" s="224"/>
      <c r="E1422" s="224"/>
      <c r="F1422" s="269"/>
      <c r="G1422" s="269"/>
      <c r="H1422" s="224"/>
      <c r="I1422" s="272"/>
      <c r="J1422" s="11" t="s">
        <v>163</v>
      </c>
      <c r="K1422" s="7" t="s">
        <v>164</v>
      </c>
      <c r="L1422" s="7" t="s">
        <v>106</v>
      </c>
      <c r="M1422" s="7">
        <v>1</v>
      </c>
      <c r="N1422" s="273"/>
      <c r="O1422" s="224"/>
      <c r="P1422" s="272"/>
      <c r="Q1422" s="272"/>
      <c r="R1422" s="297"/>
      <c r="S1422" s="297"/>
      <c r="T1422" s="283"/>
      <c r="U1422" s="283"/>
      <c r="V1422" s="296"/>
      <c r="W1422" s="281"/>
      <c r="X1422" s="257"/>
      <c r="Y1422" s="296"/>
      <c r="Z1422" s="281"/>
      <c r="AA1422" s="257"/>
      <c r="AB1422" s="260"/>
      <c r="AC1422" s="273"/>
      <c r="AD1422" s="260"/>
      <c r="AE1422" s="296"/>
      <c r="AF1422" s="272"/>
      <c r="AG1422" s="273"/>
      <c r="AH1422" s="273"/>
      <c r="AI1422" s="273"/>
      <c r="AJ1422" s="254"/>
    </row>
    <row r="1423" spans="2:36" ht="156" customHeight="1" x14ac:dyDescent="0.3">
      <c r="B1423" s="225"/>
      <c r="C1423" s="225"/>
      <c r="D1423" s="225"/>
      <c r="E1423" s="225"/>
      <c r="F1423" s="269"/>
      <c r="G1423" s="269"/>
      <c r="H1423" s="225"/>
      <c r="I1423" s="272"/>
      <c r="J1423" s="11" t="s">
        <v>179</v>
      </c>
      <c r="K1423" s="7" t="s">
        <v>180</v>
      </c>
      <c r="L1423" s="7" t="s">
        <v>106</v>
      </c>
      <c r="M1423" s="71">
        <v>80</v>
      </c>
      <c r="N1423" s="273"/>
      <c r="O1423" s="225"/>
      <c r="P1423" s="272"/>
      <c r="Q1423" s="272"/>
      <c r="R1423" s="297"/>
      <c r="S1423" s="297"/>
      <c r="T1423" s="283"/>
      <c r="U1423" s="283"/>
      <c r="V1423" s="296"/>
      <c r="W1423" s="281"/>
      <c r="X1423" s="258"/>
      <c r="Y1423" s="296"/>
      <c r="Z1423" s="281"/>
      <c r="AA1423" s="258"/>
      <c r="AB1423" s="261"/>
      <c r="AC1423" s="273"/>
      <c r="AD1423" s="261"/>
      <c r="AE1423" s="296"/>
      <c r="AF1423" s="272"/>
      <c r="AG1423" s="273"/>
      <c r="AH1423" s="273"/>
      <c r="AI1423" s="273"/>
      <c r="AJ1423" s="255"/>
    </row>
    <row r="1424" spans="2:36" ht="68.7" customHeight="1" x14ac:dyDescent="0.3">
      <c r="B1424" s="223" t="s">
        <v>1072</v>
      </c>
      <c r="C1424" s="223" t="s">
        <v>959</v>
      </c>
      <c r="D1424" s="223" t="s">
        <v>67</v>
      </c>
      <c r="E1424" s="249" t="s">
        <v>68</v>
      </c>
      <c r="F1424" s="249" t="s">
        <v>184</v>
      </c>
      <c r="G1424" s="269" t="s">
        <v>70</v>
      </c>
      <c r="H1424" s="223" t="s">
        <v>71</v>
      </c>
      <c r="I1424" s="223" t="s">
        <v>135</v>
      </c>
      <c r="J1424" s="11" t="s">
        <v>165</v>
      </c>
      <c r="K1424" s="31" t="s">
        <v>166</v>
      </c>
      <c r="L1424" s="7" t="s">
        <v>167</v>
      </c>
      <c r="M1424" s="14">
        <v>2</v>
      </c>
      <c r="N1424" s="229" t="s">
        <v>160</v>
      </c>
      <c r="O1424" s="223" t="s">
        <v>390</v>
      </c>
      <c r="P1424" s="229" t="s">
        <v>76</v>
      </c>
      <c r="Q1424" s="229" t="s">
        <v>77</v>
      </c>
      <c r="R1424" s="229" t="s">
        <v>78</v>
      </c>
      <c r="S1424" s="229" t="s">
        <v>161</v>
      </c>
      <c r="T1424" s="371">
        <f>+V1424+Y1424</f>
        <v>149800</v>
      </c>
      <c r="U1424" s="235">
        <f>+T1424/M1425</f>
        <v>74900</v>
      </c>
      <c r="V1424" s="296">
        <v>127330</v>
      </c>
      <c r="W1424" s="229" t="s">
        <v>135</v>
      </c>
      <c r="X1424" s="229" t="s">
        <v>135</v>
      </c>
      <c r="Y1424" s="296">
        <v>22470</v>
      </c>
      <c r="Z1424" s="229" t="s">
        <v>135</v>
      </c>
      <c r="AA1424" s="229" t="s">
        <v>135</v>
      </c>
      <c r="AB1424" s="296">
        <v>13026.09</v>
      </c>
      <c r="AC1424" s="229" t="s">
        <v>81</v>
      </c>
      <c r="AD1424" s="229" t="s">
        <v>135</v>
      </c>
      <c r="AE1424" s="259">
        <f>+V1424+Y1424</f>
        <v>149800</v>
      </c>
      <c r="AF1424" s="229" t="s">
        <v>135</v>
      </c>
      <c r="AG1424" s="229" t="s">
        <v>34</v>
      </c>
      <c r="AH1424" s="273" t="s">
        <v>303</v>
      </c>
      <c r="AI1424" s="273" t="s">
        <v>306</v>
      </c>
      <c r="AJ1424" s="229"/>
    </row>
    <row r="1425" spans="2:36" ht="68.7" customHeight="1" x14ac:dyDescent="0.3">
      <c r="B1425" s="224"/>
      <c r="C1425" s="224"/>
      <c r="D1425" s="224"/>
      <c r="E1425" s="269"/>
      <c r="F1425" s="269"/>
      <c r="G1425" s="269"/>
      <c r="H1425" s="224"/>
      <c r="I1425" s="224"/>
      <c r="J1425" s="11" t="s">
        <v>168</v>
      </c>
      <c r="K1425" s="31" t="s">
        <v>169</v>
      </c>
      <c r="L1425" s="7" t="s">
        <v>106</v>
      </c>
      <c r="M1425" s="14">
        <v>2</v>
      </c>
      <c r="N1425" s="230"/>
      <c r="O1425" s="224"/>
      <c r="P1425" s="230"/>
      <c r="Q1425" s="230"/>
      <c r="R1425" s="230"/>
      <c r="S1425" s="230"/>
      <c r="T1425" s="224"/>
      <c r="U1425" s="236"/>
      <c r="V1425" s="296"/>
      <c r="W1425" s="230"/>
      <c r="X1425" s="230"/>
      <c r="Y1425" s="296"/>
      <c r="Z1425" s="230"/>
      <c r="AA1425" s="230"/>
      <c r="AB1425" s="296"/>
      <c r="AC1425" s="230"/>
      <c r="AD1425" s="230"/>
      <c r="AE1425" s="230"/>
      <c r="AF1425" s="230"/>
      <c r="AG1425" s="230"/>
      <c r="AH1425" s="273"/>
      <c r="AI1425" s="273"/>
      <c r="AJ1425" s="230"/>
    </row>
    <row r="1426" spans="2:36" ht="68.7" customHeight="1" x14ac:dyDescent="0.3">
      <c r="B1426" s="224"/>
      <c r="C1426" s="224"/>
      <c r="D1426" s="224"/>
      <c r="E1426" s="269"/>
      <c r="F1426" s="269"/>
      <c r="G1426" s="269"/>
      <c r="H1426" s="224"/>
      <c r="I1426" s="224"/>
      <c r="J1426" s="11" t="s">
        <v>264</v>
      </c>
      <c r="K1426" s="31" t="s">
        <v>170</v>
      </c>
      <c r="L1426" s="7" t="s">
        <v>171</v>
      </c>
      <c r="M1426" s="14">
        <v>2</v>
      </c>
      <c r="N1426" s="230"/>
      <c r="O1426" s="224"/>
      <c r="P1426" s="230"/>
      <c r="Q1426" s="230"/>
      <c r="R1426" s="230"/>
      <c r="S1426" s="230"/>
      <c r="T1426" s="224"/>
      <c r="U1426" s="236"/>
      <c r="V1426" s="296"/>
      <c r="W1426" s="230"/>
      <c r="X1426" s="230"/>
      <c r="Y1426" s="296"/>
      <c r="Z1426" s="230"/>
      <c r="AA1426" s="230"/>
      <c r="AB1426" s="296"/>
      <c r="AC1426" s="230"/>
      <c r="AD1426" s="230"/>
      <c r="AE1426" s="230"/>
      <c r="AF1426" s="230"/>
      <c r="AG1426" s="230"/>
      <c r="AH1426" s="273"/>
      <c r="AI1426" s="273"/>
      <c r="AJ1426" s="230"/>
    </row>
    <row r="1427" spans="2:36" ht="68.7" customHeight="1" x14ac:dyDescent="0.3">
      <c r="B1427" s="225"/>
      <c r="C1427" s="225"/>
      <c r="D1427" s="225"/>
      <c r="E1427" s="269"/>
      <c r="F1427" s="247"/>
      <c r="G1427" s="269"/>
      <c r="H1427" s="225"/>
      <c r="I1427" s="225"/>
      <c r="J1427" s="11" t="s">
        <v>172</v>
      </c>
      <c r="K1427" s="31" t="s">
        <v>173</v>
      </c>
      <c r="L1427" s="7" t="s">
        <v>171</v>
      </c>
      <c r="M1427" s="7">
        <v>2</v>
      </c>
      <c r="N1427" s="231"/>
      <c r="O1427" s="225"/>
      <c r="P1427" s="231"/>
      <c r="Q1427" s="231"/>
      <c r="R1427" s="231"/>
      <c r="S1427" s="231"/>
      <c r="T1427" s="225"/>
      <c r="U1427" s="237"/>
      <c r="V1427" s="296"/>
      <c r="W1427" s="231"/>
      <c r="X1427" s="231"/>
      <c r="Y1427" s="296"/>
      <c r="Z1427" s="231"/>
      <c r="AA1427" s="231"/>
      <c r="AB1427" s="296"/>
      <c r="AC1427" s="231"/>
      <c r="AD1427" s="231"/>
      <c r="AE1427" s="231"/>
      <c r="AF1427" s="231"/>
      <c r="AG1427" s="231"/>
      <c r="AH1427" s="273"/>
      <c r="AI1427" s="273"/>
      <c r="AJ1427" s="231"/>
    </row>
    <row r="1428" spans="2:36" ht="68.7" customHeight="1" x14ac:dyDescent="0.3">
      <c r="B1428" s="272" t="s">
        <v>755</v>
      </c>
      <c r="C1428" s="272" t="s">
        <v>790</v>
      </c>
      <c r="D1428" s="272" t="s">
        <v>67</v>
      </c>
      <c r="E1428" s="269" t="s">
        <v>821</v>
      </c>
      <c r="F1428" s="269" t="s">
        <v>186</v>
      </c>
      <c r="G1428" s="269" t="s">
        <v>763</v>
      </c>
      <c r="H1428" s="223" t="s">
        <v>71</v>
      </c>
      <c r="I1428" s="272" t="s">
        <v>135</v>
      </c>
      <c r="J1428" s="451" t="s">
        <v>179</v>
      </c>
      <c r="K1428" s="267" t="s">
        <v>698</v>
      </c>
      <c r="L1428" s="267" t="s">
        <v>766</v>
      </c>
      <c r="M1428" s="272">
        <v>55</v>
      </c>
      <c r="N1428" s="301" t="s">
        <v>767</v>
      </c>
      <c r="O1428" s="269" t="s">
        <v>768</v>
      </c>
      <c r="P1428" s="223" t="s">
        <v>76</v>
      </c>
      <c r="Q1428" s="223" t="s">
        <v>77</v>
      </c>
      <c r="R1428" s="223" t="s">
        <v>78</v>
      </c>
      <c r="S1428" s="272" t="s">
        <v>161</v>
      </c>
      <c r="T1428" s="274">
        <f>+V1428+Y1428</f>
        <v>117699.96</v>
      </c>
      <c r="U1428" s="274">
        <f>+T1428/3</f>
        <v>39233.32</v>
      </c>
      <c r="V1428" s="277">
        <v>100044.96</v>
      </c>
      <c r="W1428" s="273" t="s">
        <v>135</v>
      </c>
      <c r="X1428" s="273" t="s">
        <v>135</v>
      </c>
      <c r="Y1428" s="327">
        <v>17655</v>
      </c>
      <c r="Z1428" s="273" t="s">
        <v>135</v>
      </c>
      <c r="AA1428" s="273" t="s">
        <v>135</v>
      </c>
      <c r="AB1428" s="327">
        <v>9543.24</v>
      </c>
      <c r="AC1428" s="273" t="s">
        <v>204</v>
      </c>
      <c r="AD1428" s="273" t="s">
        <v>135</v>
      </c>
      <c r="AE1428" s="277">
        <f>+V1428+Y1428</f>
        <v>117699.96</v>
      </c>
      <c r="AF1428" s="272" t="s">
        <v>135</v>
      </c>
      <c r="AG1428" s="273" t="s">
        <v>34</v>
      </c>
      <c r="AH1428" s="301" t="s">
        <v>212</v>
      </c>
      <c r="AI1428" s="273" t="s">
        <v>213</v>
      </c>
      <c r="AJ1428" s="272"/>
    </row>
    <row r="1429" spans="2:36" ht="68.7" customHeight="1" x14ac:dyDescent="0.3">
      <c r="B1429" s="272"/>
      <c r="C1429" s="272"/>
      <c r="D1429" s="272"/>
      <c r="E1429" s="269"/>
      <c r="F1429" s="269"/>
      <c r="G1429" s="269"/>
      <c r="H1429" s="224"/>
      <c r="I1429" s="272"/>
      <c r="J1429" s="451"/>
      <c r="K1429" s="267"/>
      <c r="L1429" s="267"/>
      <c r="M1429" s="272"/>
      <c r="N1429" s="301"/>
      <c r="O1429" s="269"/>
      <c r="P1429" s="224"/>
      <c r="Q1429" s="224"/>
      <c r="R1429" s="224"/>
      <c r="S1429" s="272"/>
      <c r="T1429" s="272"/>
      <c r="U1429" s="274"/>
      <c r="V1429" s="277"/>
      <c r="W1429" s="273"/>
      <c r="X1429" s="273"/>
      <c r="Y1429" s="327"/>
      <c r="Z1429" s="273"/>
      <c r="AA1429" s="273"/>
      <c r="AB1429" s="327"/>
      <c r="AC1429" s="273"/>
      <c r="AD1429" s="273"/>
      <c r="AE1429" s="273"/>
      <c r="AF1429" s="272"/>
      <c r="AG1429" s="273"/>
      <c r="AH1429" s="301"/>
      <c r="AI1429" s="273"/>
      <c r="AJ1429" s="272"/>
    </row>
    <row r="1430" spans="2:36" ht="24" customHeight="1" x14ac:dyDescent="0.3">
      <c r="B1430" s="272"/>
      <c r="C1430" s="272"/>
      <c r="D1430" s="272"/>
      <c r="E1430" s="269"/>
      <c r="F1430" s="269"/>
      <c r="G1430" s="269"/>
      <c r="H1430" s="225"/>
      <c r="I1430" s="272"/>
      <c r="J1430" s="451"/>
      <c r="K1430" s="267"/>
      <c r="L1430" s="267"/>
      <c r="M1430" s="272"/>
      <c r="N1430" s="301"/>
      <c r="O1430" s="269"/>
      <c r="P1430" s="225"/>
      <c r="Q1430" s="225"/>
      <c r="R1430" s="225"/>
      <c r="S1430" s="272"/>
      <c r="T1430" s="272"/>
      <c r="U1430" s="274"/>
      <c r="V1430" s="277"/>
      <c r="W1430" s="273"/>
      <c r="X1430" s="273"/>
      <c r="Y1430" s="327"/>
      <c r="Z1430" s="273"/>
      <c r="AA1430" s="273"/>
      <c r="AB1430" s="327"/>
      <c r="AC1430" s="273"/>
      <c r="AD1430" s="273"/>
      <c r="AE1430" s="273"/>
      <c r="AF1430" s="272"/>
      <c r="AG1430" s="273"/>
      <c r="AH1430" s="301"/>
      <c r="AI1430" s="273"/>
      <c r="AJ1430" s="272"/>
    </row>
    <row r="1431" spans="2:36" ht="122.7" customHeight="1" x14ac:dyDescent="0.3">
      <c r="B1431" s="272" t="s">
        <v>756</v>
      </c>
      <c r="C1431" s="272" t="s">
        <v>791</v>
      </c>
      <c r="D1431" s="272" t="s">
        <v>67</v>
      </c>
      <c r="E1431" s="269" t="s">
        <v>68</v>
      </c>
      <c r="F1431" s="270" t="s">
        <v>186</v>
      </c>
      <c r="G1431" s="271" t="s">
        <v>1071</v>
      </c>
      <c r="H1431" s="223" t="s">
        <v>71</v>
      </c>
      <c r="I1431" s="272" t="s">
        <v>135</v>
      </c>
      <c r="J1431" s="11" t="s">
        <v>769</v>
      </c>
      <c r="K1431" s="88" t="s">
        <v>770</v>
      </c>
      <c r="L1431" s="95" t="s">
        <v>771</v>
      </c>
      <c r="M1431" s="7">
        <v>40</v>
      </c>
      <c r="N1431" s="273" t="s">
        <v>767</v>
      </c>
      <c r="O1431" s="269" t="s">
        <v>1170</v>
      </c>
      <c r="P1431" s="223" t="s">
        <v>76</v>
      </c>
      <c r="Q1431" s="223" t="s">
        <v>77</v>
      </c>
      <c r="R1431" s="223" t="s">
        <v>78</v>
      </c>
      <c r="S1431" s="272" t="s">
        <v>161</v>
      </c>
      <c r="T1431" s="274">
        <f>+V1431+Y1431</f>
        <v>171199.98</v>
      </c>
      <c r="U1431" s="632">
        <f>+T1431/M1432</f>
        <v>57066.66</v>
      </c>
      <c r="V1431" s="277">
        <v>145519.98000000001</v>
      </c>
      <c r="W1431" s="273" t="s">
        <v>135</v>
      </c>
      <c r="X1431" s="273" t="s">
        <v>135</v>
      </c>
      <c r="Y1431" s="327">
        <v>25680</v>
      </c>
      <c r="Z1431" s="273" t="s">
        <v>135</v>
      </c>
      <c r="AA1431" s="273" t="s">
        <v>135</v>
      </c>
      <c r="AB1431" s="301">
        <v>13881.08</v>
      </c>
      <c r="AC1431" s="273" t="s">
        <v>204</v>
      </c>
      <c r="AD1431" s="273" t="s">
        <v>135</v>
      </c>
      <c r="AE1431" s="277">
        <f>+V1431+Y1431</f>
        <v>171199.98</v>
      </c>
      <c r="AF1431" s="272" t="s">
        <v>135</v>
      </c>
      <c r="AG1431" s="273" t="s">
        <v>34</v>
      </c>
      <c r="AH1431" s="301" t="s">
        <v>212</v>
      </c>
      <c r="AI1431" s="273" t="s">
        <v>754</v>
      </c>
      <c r="AJ1431" s="272"/>
    </row>
    <row r="1432" spans="2:36" ht="68.7" customHeight="1" x14ac:dyDescent="0.3">
      <c r="B1432" s="272"/>
      <c r="C1432" s="272"/>
      <c r="D1432" s="272"/>
      <c r="E1432" s="269"/>
      <c r="F1432" s="270"/>
      <c r="G1432" s="271"/>
      <c r="H1432" s="224"/>
      <c r="I1432" s="272"/>
      <c r="J1432" s="11" t="s">
        <v>163</v>
      </c>
      <c r="K1432" s="88" t="s">
        <v>772</v>
      </c>
      <c r="L1432" s="95" t="s">
        <v>766</v>
      </c>
      <c r="M1432" s="7">
        <v>3</v>
      </c>
      <c r="N1432" s="273"/>
      <c r="O1432" s="269"/>
      <c r="P1432" s="224"/>
      <c r="Q1432" s="224"/>
      <c r="R1432" s="224"/>
      <c r="S1432" s="272"/>
      <c r="T1432" s="272"/>
      <c r="U1432" s="272"/>
      <c r="V1432" s="277"/>
      <c r="W1432" s="273"/>
      <c r="X1432" s="273"/>
      <c r="Y1432" s="327"/>
      <c r="Z1432" s="273"/>
      <c r="AA1432" s="273"/>
      <c r="AB1432" s="301"/>
      <c r="AC1432" s="273"/>
      <c r="AD1432" s="273"/>
      <c r="AE1432" s="273"/>
      <c r="AF1432" s="272"/>
      <c r="AG1432" s="273"/>
      <c r="AH1432" s="301"/>
      <c r="AI1432" s="273"/>
      <c r="AJ1432" s="272"/>
    </row>
    <row r="1433" spans="2:36" ht="68.7" customHeight="1" x14ac:dyDescent="0.3">
      <c r="B1433" s="272"/>
      <c r="C1433" s="272"/>
      <c r="D1433" s="272"/>
      <c r="E1433" s="269"/>
      <c r="F1433" s="270"/>
      <c r="G1433" s="271"/>
      <c r="H1433" s="225"/>
      <c r="I1433" s="272"/>
      <c r="J1433" s="11" t="s">
        <v>179</v>
      </c>
      <c r="K1433" s="88" t="s">
        <v>698</v>
      </c>
      <c r="L1433" s="88" t="s">
        <v>773</v>
      </c>
      <c r="M1433" s="7">
        <v>80</v>
      </c>
      <c r="N1433" s="273"/>
      <c r="O1433" s="269"/>
      <c r="P1433" s="225"/>
      <c r="Q1433" s="225"/>
      <c r="R1433" s="225"/>
      <c r="S1433" s="272"/>
      <c r="T1433" s="272"/>
      <c r="U1433" s="272"/>
      <c r="V1433" s="277"/>
      <c r="W1433" s="273"/>
      <c r="X1433" s="273"/>
      <c r="Y1433" s="327"/>
      <c r="Z1433" s="273"/>
      <c r="AA1433" s="273"/>
      <c r="AB1433" s="301"/>
      <c r="AC1433" s="273"/>
      <c r="AD1433" s="273"/>
      <c r="AE1433" s="273"/>
      <c r="AF1433" s="272"/>
      <c r="AG1433" s="273"/>
      <c r="AH1433" s="301"/>
      <c r="AI1433" s="273"/>
      <c r="AJ1433" s="272"/>
    </row>
    <row r="1434" spans="2:36" ht="124.2" customHeight="1" x14ac:dyDescent="0.3">
      <c r="B1434" s="272" t="s">
        <v>757</v>
      </c>
      <c r="C1434" s="272" t="s">
        <v>792</v>
      </c>
      <c r="D1434" s="272" t="s">
        <v>67</v>
      </c>
      <c r="E1434" s="269" t="s">
        <v>68</v>
      </c>
      <c r="F1434" s="270" t="s">
        <v>186</v>
      </c>
      <c r="G1434" s="271" t="s">
        <v>1071</v>
      </c>
      <c r="H1434" s="223" t="s">
        <v>71</v>
      </c>
      <c r="I1434" s="272" t="s">
        <v>135</v>
      </c>
      <c r="J1434" s="11" t="s">
        <v>769</v>
      </c>
      <c r="K1434" s="88" t="s">
        <v>770</v>
      </c>
      <c r="L1434" s="95" t="s">
        <v>771</v>
      </c>
      <c r="M1434" s="7">
        <v>40</v>
      </c>
      <c r="N1434" s="273" t="s">
        <v>767</v>
      </c>
      <c r="O1434" s="269" t="s">
        <v>1171</v>
      </c>
      <c r="P1434" s="223" t="s">
        <v>76</v>
      </c>
      <c r="Q1434" s="223" t="s">
        <v>77</v>
      </c>
      <c r="R1434" s="223" t="s">
        <v>78</v>
      </c>
      <c r="S1434" s="272" t="s">
        <v>161</v>
      </c>
      <c r="T1434" s="274">
        <f>+V1434+Y1434</f>
        <v>64200.05</v>
      </c>
      <c r="U1434" s="274">
        <v>21400.01</v>
      </c>
      <c r="V1434" s="277">
        <v>54570.05</v>
      </c>
      <c r="W1434" s="273" t="s">
        <v>135</v>
      </c>
      <c r="X1434" s="273" t="s">
        <v>135</v>
      </c>
      <c r="Y1434" s="327">
        <v>9630</v>
      </c>
      <c r="Z1434" s="273" t="s">
        <v>135</v>
      </c>
      <c r="AA1434" s="273" t="s">
        <v>135</v>
      </c>
      <c r="AB1434" s="301">
        <v>5205.41</v>
      </c>
      <c r="AC1434" s="273" t="s">
        <v>204</v>
      </c>
      <c r="AD1434" s="273" t="s">
        <v>135</v>
      </c>
      <c r="AE1434" s="277">
        <f>+V1434+Y1434</f>
        <v>64200.05</v>
      </c>
      <c r="AF1434" s="272" t="s">
        <v>135</v>
      </c>
      <c r="AG1434" s="273" t="s">
        <v>34</v>
      </c>
      <c r="AH1434" s="273" t="s">
        <v>777</v>
      </c>
      <c r="AI1434" s="273" t="s">
        <v>213</v>
      </c>
      <c r="AJ1434" s="272"/>
    </row>
    <row r="1435" spans="2:36" ht="104.7" customHeight="1" x14ac:dyDescent="0.3">
      <c r="B1435" s="272"/>
      <c r="C1435" s="272"/>
      <c r="D1435" s="272"/>
      <c r="E1435" s="269"/>
      <c r="F1435" s="270"/>
      <c r="G1435" s="271"/>
      <c r="H1435" s="224"/>
      <c r="I1435" s="272"/>
      <c r="J1435" s="11" t="s">
        <v>163</v>
      </c>
      <c r="K1435" s="88" t="s">
        <v>772</v>
      </c>
      <c r="L1435" s="7" t="s">
        <v>106</v>
      </c>
      <c r="M1435" s="7">
        <v>3</v>
      </c>
      <c r="N1435" s="273"/>
      <c r="O1435" s="269"/>
      <c r="P1435" s="224"/>
      <c r="Q1435" s="224"/>
      <c r="R1435" s="224"/>
      <c r="S1435" s="272"/>
      <c r="T1435" s="272"/>
      <c r="U1435" s="274"/>
      <c r="V1435" s="277"/>
      <c r="W1435" s="273"/>
      <c r="X1435" s="273"/>
      <c r="Y1435" s="327"/>
      <c r="Z1435" s="273"/>
      <c r="AA1435" s="273"/>
      <c r="AB1435" s="301"/>
      <c r="AC1435" s="273"/>
      <c r="AD1435" s="273"/>
      <c r="AE1435" s="273"/>
      <c r="AF1435" s="272"/>
      <c r="AG1435" s="273"/>
      <c r="AH1435" s="273"/>
      <c r="AI1435" s="273"/>
      <c r="AJ1435" s="272"/>
    </row>
    <row r="1436" spans="2:36" ht="68.7" customHeight="1" x14ac:dyDescent="0.3">
      <c r="B1436" s="272"/>
      <c r="C1436" s="272"/>
      <c r="D1436" s="272"/>
      <c r="E1436" s="269"/>
      <c r="F1436" s="270"/>
      <c r="G1436" s="271"/>
      <c r="H1436" s="225"/>
      <c r="I1436" s="272"/>
      <c r="J1436" s="11" t="s">
        <v>179</v>
      </c>
      <c r="K1436" s="88" t="s">
        <v>698</v>
      </c>
      <c r="L1436" s="7" t="s">
        <v>106</v>
      </c>
      <c r="M1436" s="7">
        <v>30</v>
      </c>
      <c r="N1436" s="273"/>
      <c r="O1436" s="269"/>
      <c r="P1436" s="225"/>
      <c r="Q1436" s="225"/>
      <c r="R1436" s="225"/>
      <c r="S1436" s="272"/>
      <c r="T1436" s="272"/>
      <c r="U1436" s="274"/>
      <c r="V1436" s="277"/>
      <c r="W1436" s="273"/>
      <c r="X1436" s="273"/>
      <c r="Y1436" s="327"/>
      <c r="Z1436" s="273"/>
      <c r="AA1436" s="273"/>
      <c r="AB1436" s="301"/>
      <c r="AC1436" s="273"/>
      <c r="AD1436" s="273"/>
      <c r="AE1436" s="273"/>
      <c r="AF1436" s="272"/>
      <c r="AG1436" s="273"/>
      <c r="AH1436" s="273"/>
      <c r="AI1436" s="273"/>
      <c r="AJ1436" s="272"/>
    </row>
    <row r="1437" spans="2:36" ht="94.5" customHeight="1" x14ac:dyDescent="0.3">
      <c r="B1437" s="272" t="s">
        <v>758</v>
      </c>
      <c r="C1437" s="272" t="s">
        <v>793</v>
      </c>
      <c r="D1437" s="223" t="s">
        <v>67</v>
      </c>
      <c r="E1437" s="269" t="s">
        <v>68</v>
      </c>
      <c r="F1437" s="269" t="s">
        <v>184</v>
      </c>
      <c r="G1437" s="270" t="s">
        <v>764</v>
      </c>
      <c r="H1437" s="223" t="s">
        <v>71</v>
      </c>
      <c r="I1437" s="272" t="s">
        <v>135</v>
      </c>
      <c r="J1437" s="11" t="s">
        <v>165</v>
      </c>
      <c r="K1437" s="7" t="s">
        <v>166</v>
      </c>
      <c r="L1437" s="7" t="s">
        <v>167</v>
      </c>
      <c r="M1437" s="7">
        <v>2</v>
      </c>
      <c r="N1437" s="301" t="s">
        <v>767</v>
      </c>
      <c r="O1437" s="269" t="s">
        <v>774</v>
      </c>
      <c r="P1437" s="223" t="s">
        <v>76</v>
      </c>
      <c r="Q1437" s="223" t="s">
        <v>77</v>
      </c>
      <c r="R1437" s="223" t="s">
        <v>78</v>
      </c>
      <c r="S1437" s="272" t="s">
        <v>161</v>
      </c>
      <c r="T1437" s="274">
        <f>+V1437+Y1437</f>
        <v>151940</v>
      </c>
      <c r="U1437" s="298">
        <f>+T1437/M1438</f>
        <v>75970</v>
      </c>
      <c r="V1437" s="327">
        <v>129149</v>
      </c>
      <c r="W1437" s="273" t="s">
        <v>135</v>
      </c>
      <c r="X1437" s="273" t="s">
        <v>135</v>
      </c>
      <c r="Y1437" s="327">
        <v>22791</v>
      </c>
      <c r="Z1437" s="273" t="s">
        <v>135</v>
      </c>
      <c r="AA1437" s="273" t="s">
        <v>135</v>
      </c>
      <c r="AB1437" s="301">
        <v>12319.46</v>
      </c>
      <c r="AC1437" s="273" t="s">
        <v>81</v>
      </c>
      <c r="AD1437" s="273" t="s">
        <v>135</v>
      </c>
      <c r="AE1437" s="277">
        <f>+V1437+Y1437</f>
        <v>151940</v>
      </c>
      <c r="AF1437" s="272" t="s">
        <v>135</v>
      </c>
      <c r="AG1437" s="273" t="s">
        <v>34</v>
      </c>
      <c r="AH1437" s="273" t="s">
        <v>537</v>
      </c>
      <c r="AI1437" s="273" t="s">
        <v>285</v>
      </c>
      <c r="AJ1437" s="272"/>
    </row>
    <row r="1438" spans="2:36" ht="68.7" customHeight="1" x14ac:dyDescent="0.3">
      <c r="B1438" s="272"/>
      <c r="C1438" s="272"/>
      <c r="D1438" s="224"/>
      <c r="E1438" s="269"/>
      <c r="F1438" s="269"/>
      <c r="G1438" s="270"/>
      <c r="H1438" s="224"/>
      <c r="I1438" s="272"/>
      <c r="J1438" s="11" t="s">
        <v>168</v>
      </c>
      <c r="K1438" s="7" t="s">
        <v>169</v>
      </c>
      <c r="L1438" s="7" t="s">
        <v>106</v>
      </c>
      <c r="M1438" s="7">
        <v>2</v>
      </c>
      <c r="N1438" s="301"/>
      <c r="O1438" s="269"/>
      <c r="P1438" s="224"/>
      <c r="Q1438" s="224"/>
      <c r="R1438" s="224"/>
      <c r="S1438" s="272"/>
      <c r="T1438" s="272"/>
      <c r="U1438" s="267"/>
      <c r="V1438" s="327"/>
      <c r="W1438" s="273"/>
      <c r="X1438" s="273"/>
      <c r="Y1438" s="327"/>
      <c r="Z1438" s="273"/>
      <c r="AA1438" s="273"/>
      <c r="AB1438" s="301"/>
      <c r="AC1438" s="273"/>
      <c r="AD1438" s="273"/>
      <c r="AE1438" s="273"/>
      <c r="AF1438" s="272"/>
      <c r="AG1438" s="273"/>
      <c r="AH1438" s="273"/>
      <c r="AI1438" s="273"/>
      <c r="AJ1438" s="272"/>
    </row>
    <row r="1439" spans="2:36" ht="68.7" customHeight="1" x14ac:dyDescent="0.3">
      <c r="B1439" s="272"/>
      <c r="C1439" s="272"/>
      <c r="D1439" s="224"/>
      <c r="E1439" s="269"/>
      <c r="F1439" s="269"/>
      <c r="G1439" s="270"/>
      <c r="H1439" s="224"/>
      <c r="I1439" s="272"/>
      <c r="J1439" s="11" t="s">
        <v>264</v>
      </c>
      <c r="K1439" s="7" t="s">
        <v>170</v>
      </c>
      <c r="L1439" s="7" t="s">
        <v>171</v>
      </c>
      <c r="M1439" s="7">
        <v>2</v>
      </c>
      <c r="N1439" s="301"/>
      <c r="O1439" s="269"/>
      <c r="P1439" s="224"/>
      <c r="Q1439" s="224"/>
      <c r="R1439" s="224"/>
      <c r="S1439" s="272"/>
      <c r="T1439" s="272"/>
      <c r="U1439" s="267"/>
      <c r="V1439" s="327"/>
      <c r="W1439" s="273"/>
      <c r="X1439" s="273"/>
      <c r="Y1439" s="327"/>
      <c r="Z1439" s="273"/>
      <c r="AA1439" s="273"/>
      <c r="AB1439" s="301"/>
      <c r="AC1439" s="273"/>
      <c r="AD1439" s="273"/>
      <c r="AE1439" s="273"/>
      <c r="AF1439" s="272"/>
      <c r="AG1439" s="273"/>
      <c r="AH1439" s="273"/>
      <c r="AI1439" s="273"/>
      <c r="AJ1439" s="272"/>
    </row>
    <row r="1440" spans="2:36" ht="68.7" customHeight="1" x14ac:dyDescent="0.3">
      <c r="B1440" s="272"/>
      <c r="C1440" s="272"/>
      <c r="D1440" s="225"/>
      <c r="E1440" s="269"/>
      <c r="F1440" s="269"/>
      <c r="G1440" s="270"/>
      <c r="H1440" s="225"/>
      <c r="I1440" s="272"/>
      <c r="J1440" s="11" t="s">
        <v>172</v>
      </c>
      <c r="K1440" s="7" t="s">
        <v>173</v>
      </c>
      <c r="L1440" s="7" t="s">
        <v>171</v>
      </c>
      <c r="M1440" s="7">
        <v>2</v>
      </c>
      <c r="N1440" s="301"/>
      <c r="O1440" s="269"/>
      <c r="P1440" s="225"/>
      <c r="Q1440" s="225"/>
      <c r="R1440" s="225"/>
      <c r="S1440" s="272"/>
      <c r="T1440" s="272"/>
      <c r="U1440" s="267"/>
      <c r="V1440" s="327"/>
      <c r="W1440" s="273"/>
      <c r="X1440" s="273"/>
      <c r="Y1440" s="327"/>
      <c r="Z1440" s="273"/>
      <c r="AA1440" s="273"/>
      <c r="AB1440" s="301"/>
      <c r="AC1440" s="273"/>
      <c r="AD1440" s="273"/>
      <c r="AE1440" s="273"/>
      <c r="AF1440" s="272"/>
      <c r="AG1440" s="273"/>
      <c r="AH1440" s="273"/>
      <c r="AI1440" s="273"/>
      <c r="AJ1440" s="272"/>
    </row>
    <row r="1441" spans="2:36" ht="121.5" customHeight="1" x14ac:dyDescent="0.3">
      <c r="B1441" s="297" t="s">
        <v>759</v>
      </c>
      <c r="C1441" s="272" t="s">
        <v>1172</v>
      </c>
      <c r="D1441" s="272" t="s">
        <v>67</v>
      </c>
      <c r="E1441" s="269" t="s">
        <v>68</v>
      </c>
      <c r="F1441" s="270" t="s">
        <v>186</v>
      </c>
      <c r="G1441" s="271" t="s">
        <v>1071</v>
      </c>
      <c r="H1441" s="223" t="s">
        <v>71</v>
      </c>
      <c r="I1441" s="272" t="s">
        <v>135</v>
      </c>
      <c r="J1441" s="11" t="s">
        <v>769</v>
      </c>
      <c r="K1441" s="88" t="s">
        <v>770</v>
      </c>
      <c r="L1441" s="95" t="s">
        <v>775</v>
      </c>
      <c r="M1441" s="59">
        <v>40</v>
      </c>
      <c r="N1441" s="487" t="s">
        <v>767</v>
      </c>
      <c r="O1441" s="269" t="s">
        <v>776</v>
      </c>
      <c r="P1441" s="223" t="s">
        <v>76</v>
      </c>
      <c r="Q1441" s="223" t="s">
        <v>77</v>
      </c>
      <c r="R1441" s="223" t="s">
        <v>78</v>
      </c>
      <c r="S1441" s="272" t="s">
        <v>161</v>
      </c>
      <c r="T1441" s="274">
        <f>+V1441+Y1441</f>
        <v>126260.03</v>
      </c>
      <c r="U1441" s="274">
        <v>21043.33</v>
      </c>
      <c r="V1441" s="277">
        <v>107321.03</v>
      </c>
      <c r="W1441" s="273" t="s">
        <v>135</v>
      </c>
      <c r="X1441" s="273" t="s">
        <v>135</v>
      </c>
      <c r="Y1441" s="415">
        <v>18939</v>
      </c>
      <c r="Z1441" s="273" t="s">
        <v>135</v>
      </c>
      <c r="AA1441" s="273" t="s">
        <v>135</v>
      </c>
      <c r="AB1441" s="415">
        <v>10237.299999999999</v>
      </c>
      <c r="AC1441" s="273" t="s">
        <v>204</v>
      </c>
      <c r="AD1441" s="273" t="s">
        <v>135</v>
      </c>
      <c r="AE1441" s="277">
        <f>+V1441+Y1441</f>
        <v>126260.03</v>
      </c>
      <c r="AF1441" s="272" t="s">
        <v>135</v>
      </c>
      <c r="AG1441" s="273" t="s">
        <v>34</v>
      </c>
      <c r="AH1441" s="273" t="s">
        <v>303</v>
      </c>
      <c r="AI1441" s="273" t="s">
        <v>306</v>
      </c>
      <c r="AJ1441" s="272"/>
    </row>
    <row r="1442" spans="2:36" ht="71.7" customHeight="1" x14ac:dyDescent="0.3">
      <c r="B1442" s="297"/>
      <c r="C1442" s="272"/>
      <c r="D1442" s="272"/>
      <c r="E1442" s="269"/>
      <c r="F1442" s="270"/>
      <c r="G1442" s="271"/>
      <c r="H1442" s="224"/>
      <c r="I1442" s="272"/>
      <c r="J1442" s="11" t="s">
        <v>163</v>
      </c>
      <c r="K1442" s="88" t="s">
        <v>772</v>
      </c>
      <c r="L1442" s="7" t="s">
        <v>106</v>
      </c>
      <c r="M1442" s="59">
        <v>6</v>
      </c>
      <c r="N1442" s="487"/>
      <c r="O1442" s="269"/>
      <c r="P1442" s="224"/>
      <c r="Q1442" s="224"/>
      <c r="R1442" s="224"/>
      <c r="S1442" s="272"/>
      <c r="T1442" s="272"/>
      <c r="U1442" s="274"/>
      <c r="V1442" s="277"/>
      <c r="W1442" s="273"/>
      <c r="X1442" s="273"/>
      <c r="Y1442" s="415"/>
      <c r="Z1442" s="273"/>
      <c r="AA1442" s="273"/>
      <c r="AB1442" s="415"/>
      <c r="AC1442" s="273"/>
      <c r="AD1442" s="273"/>
      <c r="AE1442" s="273"/>
      <c r="AF1442" s="272"/>
      <c r="AG1442" s="273"/>
      <c r="AH1442" s="273"/>
      <c r="AI1442" s="273"/>
      <c r="AJ1442" s="272"/>
    </row>
    <row r="1443" spans="2:36" ht="68.7" customHeight="1" x14ac:dyDescent="0.3">
      <c r="B1443" s="297"/>
      <c r="C1443" s="272"/>
      <c r="D1443" s="272"/>
      <c r="E1443" s="269"/>
      <c r="F1443" s="270"/>
      <c r="G1443" s="271"/>
      <c r="H1443" s="225"/>
      <c r="I1443" s="272"/>
      <c r="J1443" s="11" t="s">
        <v>179</v>
      </c>
      <c r="K1443" s="88" t="s">
        <v>698</v>
      </c>
      <c r="L1443" s="7" t="s">
        <v>106</v>
      </c>
      <c r="M1443" s="59">
        <v>59</v>
      </c>
      <c r="N1443" s="487"/>
      <c r="O1443" s="269"/>
      <c r="P1443" s="225"/>
      <c r="Q1443" s="225"/>
      <c r="R1443" s="225"/>
      <c r="S1443" s="272"/>
      <c r="T1443" s="272"/>
      <c r="U1443" s="668"/>
      <c r="V1443" s="344"/>
      <c r="W1443" s="273"/>
      <c r="X1443" s="273"/>
      <c r="Y1443" s="415"/>
      <c r="Z1443" s="273"/>
      <c r="AA1443" s="273"/>
      <c r="AB1443" s="415"/>
      <c r="AC1443" s="273"/>
      <c r="AD1443" s="273"/>
      <c r="AE1443" s="273"/>
      <c r="AF1443" s="272"/>
      <c r="AG1443" s="273"/>
      <c r="AH1443" s="487"/>
      <c r="AI1443" s="487"/>
      <c r="AJ1443" s="272"/>
    </row>
    <row r="1444" spans="2:36" ht="68.7" customHeight="1" x14ac:dyDescent="0.3">
      <c r="B1444" s="297" t="s">
        <v>760</v>
      </c>
      <c r="C1444" s="272" t="s">
        <v>794</v>
      </c>
      <c r="D1444" s="272" t="s">
        <v>67</v>
      </c>
      <c r="E1444" s="269" t="s">
        <v>68</v>
      </c>
      <c r="F1444" s="269" t="s">
        <v>186</v>
      </c>
      <c r="G1444" s="269" t="s">
        <v>765</v>
      </c>
      <c r="H1444" s="223" t="s">
        <v>71</v>
      </c>
      <c r="I1444" s="272" t="s">
        <v>135</v>
      </c>
      <c r="J1444" s="451" t="s">
        <v>179</v>
      </c>
      <c r="K1444" s="267" t="s">
        <v>698</v>
      </c>
      <c r="L1444" s="272" t="s">
        <v>106</v>
      </c>
      <c r="M1444" s="297">
        <v>30</v>
      </c>
      <c r="N1444" s="487" t="s">
        <v>767</v>
      </c>
      <c r="O1444" s="270" t="s">
        <v>776</v>
      </c>
      <c r="P1444" s="223" t="s">
        <v>76</v>
      </c>
      <c r="Q1444" s="223" t="s">
        <v>77</v>
      </c>
      <c r="R1444" s="223" t="s">
        <v>78</v>
      </c>
      <c r="S1444" s="272" t="s">
        <v>161</v>
      </c>
      <c r="T1444" s="274">
        <f>+V1444+Y1444</f>
        <v>64200.05</v>
      </c>
      <c r="U1444" s="274">
        <v>32100.02</v>
      </c>
      <c r="V1444" s="277">
        <v>54570.05</v>
      </c>
      <c r="W1444" s="273" t="s">
        <v>135</v>
      </c>
      <c r="X1444" s="273" t="s">
        <v>135</v>
      </c>
      <c r="Y1444" s="415">
        <v>9630</v>
      </c>
      <c r="Z1444" s="273" t="s">
        <v>135</v>
      </c>
      <c r="AA1444" s="273" t="s">
        <v>135</v>
      </c>
      <c r="AB1444" s="405">
        <v>5205.41</v>
      </c>
      <c r="AC1444" s="273" t="s">
        <v>204</v>
      </c>
      <c r="AD1444" s="273" t="s">
        <v>135</v>
      </c>
      <c r="AE1444" s="277">
        <f>+V1444+Y1444</f>
        <v>64200.05</v>
      </c>
      <c r="AF1444" s="272" t="s">
        <v>135</v>
      </c>
      <c r="AG1444" s="273" t="s">
        <v>34</v>
      </c>
      <c r="AH1444" s="273" t="s">
        <v>778</v>
      </c>
      <c r="AI1444" s="273" t="s">
        <v>779</v>
      </c>
      <c r="AJ1444" s="272"/>
    </row>
    <row r="1445" spans="2:36" ht="68.7" customHeight="1" x14ac:dyDescent="0.3">
      <c r="B1445" s="297"/>
      <c r="C1445" s="272"/>
      <c r="D1445" s="272"/>
      <c r="E1445" s="269"/>
      <c r="F1445" s="269"/>
      <c r="G1445" s="269"/>
      <c r="H1445" s="225"/>
      <c r="I1445" s="272"/>
      <c r="J1445" s="451"/>
      <c r="K1445" s="267"/>
      <c r="L1445" s="272"/>
      <c r="M1445" s="297"/>
      <c r="N1445" s="487"/>
      <c r="O1445" s="270"/>
      <c r="P1445" s="225"/>
      <c r="Q1445" s="225"/>
      <c r="R1445" s="225"/>
      <c r="S1445" s="272"/>
      <c r="T1445" s="272"/>
      <c r="U1445" s="668"/>
      <c r="V1445" s="344"/>
      <c r="W1445" s="273"/>
      <c r="X1445" s="273"/>
      <c r="Y1445" s="415"/>
      <c r="Z1445" s="273"/>
      <c r="AA1445" s="273"/>
      <c r="AB1445" s="405"/>
      <c r="AC1445" s="273"/>
      <c r="AD1445" s="273"/>
      <c r="AE1445" s="273"/>
      <c r="AF1445" s="272"/>
      <c r="AG1445" s="273"/>
      <c r="AH1445" s="487"/>
      <c r="AI1445" s="487"/>
      <c r="AJ1445" s="272"/>
    </row>
    <row r="1446" spans="2:36" ht="68.7" customHeight="1" x14ac:dyDescent="0.3">
      <c r="B1446" s="297" t="s">
        <v>761</v>
      </c>
      <c r="C1446" s="667" t="s">
        <v>1173</v>
      </c>
      <c r="D1446" s="272" t="s">
        <v>67</v>
      </c>
      <c r="E1446" s="269" t="s">
        <v>68</v>
      </c>
      <c r="F1446" s="269" t="s">
        <v>186</v>
      </c>
      <c r="G1446" s="269" t="s">
        <v>765</v>
      </c>
      <c r="H1446" s="223" t="s">
        <v>71</v>
      </c>
      <c r="I1446" s="272" t="s">
        <v>135</v>
      </c>
      <c r="J1446" s="451" t="s">
        <v>179</v>
      </c>
      <c r="K1446" s="267" t="s">
        <v>698</v>
      </c>
      <c r="L1446" s="272" t="s">
        <v>106</v>
      </c>
      <c r="M1446" s="297">
        <v>3</v>
      </c>
      <c r="N1446" s="405" t="s">
        <v>767</v>
      </c>
      <c r="O1446" s="269" t="s">
        <v>1174</v>
      </c>
      <c r="P1446" s="223" t="s">
        <v>76</v>
      </c>
      <c r="Q1446" s="223" t="s">
        <v>77</v>
      </c>
      <c r="R1446" s="223" t="s">
        <v>78</v>
      </c>
      <c r="S1446" s="272" t="s">
        <v>161</v>
      </c>
      <c r="T1446" s="274">
        <f>+V1446+Y1446</f>
        <v>38519.96</v>
      </c>
      <c r="U1446" s="461" t="s">
        <v>135</v>
      </c>
      <c r="V1446" s="327">
        <v>32741.96</v>
      </c>
      <c r="W1446" s="273" t="s">
        <v>135</v>
      </c>
      <c r="X1446" s="273" t="s">
        <v>135</v>
      </c>
      <c r="Y1446" s="415">
        <v>5778</v>
      </c>
      <c r="Z1446" s="273" t="s">
        <v>135</v>
      </c>
      <c r="AA1446" s="273" t="s">
        <v>135</v>
      </c>
      <c r="AB1446" s="405">
        <v>3123.24</v>
      </c>
      <c r="AC1446" s="273" t="s">
        <v>204</v>
      </c>
      <c r="AD1446" s="273" t="s">
        <v>135</v>
      </c>
      <c r="AE1446" s="277">
        <f>+V1446+Y1446</f>
        <v>38519.96</v>
      </c>
      <c r="AF1446" s="272" t="s">
        <v>135</v>
      </c>
      <c r="AG1446" s="273" t="s">
        <v>34</v>
      </c>
      <c r="AH1446" s="273" t="s">
        <v>780</v>
      </c>
      <c r="AI1446" s="273" t="s">
        <v>463</v>
      </c>
      <c r="AJ1446" s="272"/>
    </row>
    <row r="1447" spans="2:36" ht="68.7" customHeight="1" x14ac:dyDescent="0.3">
      <c r="B1447" s="297"/>
      <c r="C1447" s="667"/>
      <c r="D1447" s="272"/>
      <c r="E1447" s="269"/>
      <c r="F1447" s="269"/>
      <c r="G1447" s="269"/>
      <c r="H1447" s="225"/>
      <c r="I1447" s="272"/>
      <c r="J1447" s="451"/>
      <c r="K1447" s="267"/>
      <c r="L1447" s="272"/>
      <c r="M1447" s="297"/>
      <c r="N1447" s="405"/>
      <c r="O1447" s="269"/>
      <c r="P1447" s="225"/>
      <c r="Q1447" s="225"/>
      <c r="R1447" s="225"/>
      <c r="S1447" s="272"/>
      <c r="T1447" s="272"/>
      <c r="U1447" s="461"/>
      <c r="V1447" s="415"/>
      <c r="W1447" s="273"/>
      <c r="X1447" s="273"/>
      <c r="Y1447" s="415"/>
      <c r="Z1447" s="273"/>
      <c r="AA1447" s="273"/>
      <c r="AB1447" s="405"/>
      <c r="AC1447" s="273"/>
      <c r="AD1447" s="273"/>
      <c r="AE1447" s="273"/>
      <c r="AF1447" s="272"/>
      <c r="AG1447" s="273"/>
      <c r="AH1447" s="487"/>
      <c r="AI1447" s="487"/>
      <c r="AJ1447" s="272"/>
    </row>
    <row r="1448" spans="2:36" ht="116.1" customHeight="1" x14ac:dyDescent="0.3">
      <c r="B1448" s="297" t="s">
        <v>762</v>
      </c>
      <c r="C1448" s="272" t="s">
        <v>795</v>
      </c>
      <c r="D1448" s="272" t="s">
        <v>67</v>
      </c>
      <c r="E1448" s="269" t="s">
        <v>68</v>
      </c>
      <c r="F1448" s="270" t="s">
        <v>186</v>
      </c>
      <c r="G1448" s="271" t="s">
        <v>1071</v>
      </c>
      <c r="H1448" s="223" t="s">
        <v>71</v>
      </c>
      <c r="I1448" s="272" t="s">
        <v>135</v>
      </c>
      <c r="J1448" s="11" t="s">
        <v>769</v>
      </c>
      <c r="K1448" s="88" t="s">
        <v>770</v>
      </c>
      <c r="L1448" s="95" t="s">
        <v>775</v>
      </c>
      <c r="M1448" s="59">
        <v>40</v>
      </c>
      <c r="N1448" s="273" t="s">
        <v>767</v>
      </c>
      <c r="O1448" s="272" t="s">
        <v>1175</v>
      </c>
      <c r="P1448" s="223" t="s">
        <v>76</v>
      </c>
      <c r="Q1448" s="223" t="s">
        <v>77</v>
      </c>
      <c r="R1448" s="223" t="s">
        <v>78</v>
      </c>
      <c r="S1448" s="272" t="s">
        <v>161</v>
      </c>
      <c r="T1448" s="274">
        <f>+V1448+Y1448</f>
        <v>117699.96</v>
      </c>
      <c r="U1448" s="274">
        <f>+T1448/M1449</f>
        <v>39233.32</v>
      </c>
      <c r="V1448" s="327">
        <v>100044.96</v>
      </c>
      <c r="W1448" s="273" t="s">
        <v>135</v>
      </c>
      <c r="X1448" s="273" t="s">
        <v>135</v>
      </c>
      <c r="Y1448" s="415">
        <v>17655</v>
      </c>
      <c r="Z1448" s="273" t="s">
        <v>135</v>
      </c>
      <c r="AA1448" s="273" t="s">
        <v>135</v>
      </c>
      <c r="AB1448" s="405">
        <v>9543.24</v>
      </c>
      <c r="AC1448" s="273" t="s">
        <v>204</v>
      </c>
      <c r="AD1448" s="273" t="s">
        <v>135</v>
      </c>
      <c r="AE1448" s="277">
        <f>+V1448+Y1448</f>
        <v>117699.96</v>
      </c>
      <c r="AF1448" s="272" t="s">
        <v>135</v>
      </c>
      <c r="AG1448" s="273" t="s">
        <v>34</v>
      </c>
      <c r="AH1448" s="273" t="s">
        <v>781</v>
      </c>
      <c r="AI1448" s="273" t="s">
        <v>464</v>
      </c>
      <c r="AJ1448" s="272"/>
    </row>
    <row r="1449" spans="2:36" ht="80.099999999999994" customHeight="1" x14ac:dyDescent="0.3">
      <c r="B1449" s="297"/>
      <c r="C1449" s="272"/>
      <c r="D1449" s="272"/>
      <c r="E1449" s="269"/>
      <c r="F1449" s="270"/>
      <c r="G1449" s="271"/>
      <c r="H1449" s="224"/>
      <c r="I1449" s="272"/>
      <c r="J1449" s="11" t="s">
        <v>163</v>
      </c>
      <c r="K1449" s="88" t="s">
        <v>772</v>
      </c>
      <c r="L1449" s="7" t="s">
        <v>106</v>
      </c>
      <c r="M1449" s="59">
        <v>3</v>
      </c>
      <c r="N1449" s="273"/>
      <c r="O1449" s="272"/>
      <c r="P1449" s="224"/>
      <c r="Q1449" s="224"/>
      <c r="R1449" s="224"/>
      <c r="S1449" s="272"/>
      <c r="T1449" s="272"/>
      <c r="U1449" s="274"/>
      <c r="V1449" s="327"/>
      <c r="W1449" s="273"/>
      <c r="X1449" s="273"/>
      <c r="Y1449" s="415"/>
      <c r="Z1449" s="273"/>
      <c r="AA1449" s="273"/>
      <c r="AB1449" s="405"/>
      <c r="AC1449" s="273"/>
      <c r="AD1449" s="273"/>
      <c r="AE1449" s="273"/>
      <c r="AF1449" s="272"/>
      <c r="AG1449" s="273"/>
      <c r="AH1449" s="273"/>
      <c r="AI1449" s="273"/>
      <c r="AJ1449" s="272"/>
    </row>
    <row r="1450" spans="2:36" ht="68.7" customHeight="1" x14ac:dyDescent="0.3">
      <c r="B1450" s="250"/>
      <c r="C1450" s="223"/>
      <c r="D1450" s="223"/>
      <c r="E1450" s="247"/>
      <c r="F1450" s="302"/>
      <c r="G1450" s="303"/>
      <c r="H1450" s="224"/>
      <c r="I1450" s="223"/>
      <c r="J1450" s="28" t="s">
        <v>179</v>
      </c>
      <c r="K1450" s="60" t="s">
        <v>698</v>
      </c>
      <c r="L1450" s="14" t="s">
        <v>106</v>
      </c>
      <c r="M1450" s="14">
        <v>55</v>
      </c>
      <c r="N1450" s="229"/>
      <c r="O1450" s="223"/>
      <c r="P1450" s="224"/>
      <c r="Q1450" s="224"/>
      <c r="R1450" s="224"/>
      <c r="S1450" s="223"/>
      <c r="T1450" s="223"/>
      <c r="U1450" s="235"/>
      <c r="V1450" s="392"/>
      <c r="W1450" s="229"/>
      <c r="X1450" s="229"/>
      <c r="Y1450" s="488"/>
      <c r="Z1450" s="229"/>
      <c r="AA1450" s="229"/>
      <c r="AB1450" s="409"/>
      <c r="AC1450" s="229"/>
      <c r="AD1450" s="229"/>
      <c r="AE1450" s="229"/>
      <c r="AF1450" s="223"/>
      <c r="AG1450" s="229"/>
      <c r="AH1450" s="229"/>
      <c r="AI1450" s="229"/>
      <c r="AJ1450" s="223"/>
    </row>
    <row r="1451" spans="2:36" ht="124.2" customHeight="1" x14ac:dyDescent="0.3">
      <c r="B1451" s="272" t="s">
        <v>1065</v>
      </c>
      <c r="C1451" s="272" t="s">
        <v>792</v>
      </c>
      <c r="D1451" s="272" t="s">
        <v>67</v>
      </c>
      <c r="E1451" s="269" t="s">
        <v>68</v>
      </c>
      <c r="F1451" s="270" t="s">
        <v>186</v>
      </c>
      <c r="G1451" s="271" t="s">
        <v>1071</v>
      </c>
      <c r="H1451" s="223" t="s">
        <v>71</v>
      </c>
      <c r="I1451" s="272" t="s">
        <v>135</v>
      </c>
      <c r="J1451" s="11" t="s">
        <v>769</v>
      </c>
      <c r="K1451" s="88" t="s">
        <v>770</v>
      </c>
      <c r="L1451" s="95" t="s">
        <v>771</v>
      </c>
      <c r="M1451" s="7">
        <v>40</v>
      </c>
      <c r="N1451" s="273" t="s">
        <v>767</v>
      </c>
      <c r="O1451" s="269" t="s">
        <v>1171</v>
      </c>
      <c r="P1451" s="223" t="s">
        <v>76</v>
      </c>
      <c r="Q1451" s="223" t="s">
        <v>77</v>
      </c>
      <c r="R1451" s="223" t="s">
        <v>78</v>
      </c>
      <c r="S1451" s="272" t="s">
        <v>161</v>
      </c>
      <c r="T1451" s="274">
        <f>+V1451+Y1451</f>
        <v>42807.63</v>
      </c>
      <c r="U1451" s="274">
        <f>+T1451/M1452</f>
        <v>21403.814999999999</v>
      </c>
      <c r="V1451" s="277">
        <v>36386.5</v>
      </c>
      <c r="W1451" s="273" t="s">
        <v>135</v>
      </c>
      <c r="X1451" s="273" t="s">
        <v>135</v>
      </c>
      <c r="Y1451" s="327">
        <v>6421.13</v>
      </c>
      <c r="Z1451" s="273" t="s">
        <v>135</v>
      </c>
      <c r="AA1451" s="273" t="s">
        <v>135</v>
      </c>
      <c r="AB1451" s="301">
        <v>3470.89</v>
      </c>
      <c r="AC1451" s="273" t="s">
        <v>204</v>
      </c>
      <c r="AD1451" s="273" t="s">
        <v>135</v>
      </c>
      <c r="AE1451" s="277">
        <f>+V1451+Y1451</f>
        <v>42807.63</v>
      </c>
      <c r="AF1451" s="272" t="s">
        <v>135</v>
      </c>
      <c r="AG1451" s="273" t="s">
        <v>34</v>
      </c>
      <c r="AH1451" s="273" t="s">
        <v>1066</v>
      </c>
      <c r="AI1451" s="273" t="s">
        <v>306</v>
      </c>
      <c r="AJ1451" s="272"/>
    </row>
    <row r="1452" spans="2:36" ht="104.7" customHeight="1" x14ac:dyDescent="0.3">
      <c r="B1452" s="272"/>
      <c r="C1452" s="272"/>
      <c r="D1452" s="272"/>
      <c r="E1452" s="269"/>
      <c r="F1452" s="270"/>
      <c r="G1452" s="271"/>
      <c r="H1452" s="224"/>
      <c r="I1452" s="272"/>
      <c r="J1452" s="11" t="s">
        <v>163</v>
      </c>
      <c r="K1452" s="88" t="s">
        <v>772</v>
      </c>
      <c r="L1452" s="7" t="s">
        <v>106</v>
      </c>
      <c r="M1452" s="7">
        <v>2</v>
      </c>
      <c r="N1452" s="273"/>
      <c r="O1452" s="269"/>
      <c r="P1452" s="224"/>
      <c r="Q1452" s="224"/>
      <c r="R1452" s="224"/>
      <c r="S1452" s="272"/>
      <c r="T1452" s="272"/>
      <c r="U1452" s="274"/>
      <c r="V1452" s="277"/>
      <c r="W1452" s="273"/>
      <c r="X1452" s="273"/>
      <c r="Y1452" s="327"/>
      <c r="Z1452" s="273"/>
      <c r="AA1452" s="273"/>
      <c r="AB1452" s="301"/>
      <c r="AC1452" s="273"/>
      <c r="AD1452" s="273"/>
      <c r="AE1452" s="273"/>
      <c r="AF1452" s="272"/>
      <c r="AG1452" s="273"/>
      <c r="AH1452" s="273"/>
      <c r="AI1452" s="273"/>
      <c r="AJ1452" s="272"/>
    </row>
    <row r="1453" spans="2:36" ht="68.7" customHeight="1" x14ac:dyDescent="0.3">
      <c r="B1453" s="272"/>
      <c r="C1453" s="272"/>
      <c r="D1453" s="272"/>
      <c r="E1453" s="269"/>
      <c r="F1453" s="270"/>
      <c r="G1453" s="271"/>
      <c r="H1453" s="225"/>
      <c r="I1453" s="272"/>
      <c r="J1453" s="11" t="s">
        <v>179</v>
      </c>
      <c r="K1453" s="88" t="s">
        <v>698</v>
      </c>
      <c r="L1453" s="7" t="s">
        <v>106</v>
      </c>
      <c r="M1453" s="7">
        <v>20</v>
      </c>
      <c r="N1453" s="273"/>
      <c r="O1453" s="269"/>
      <c r="P1453" s="225"/>
      <c r="Q1453" s="225"/>
      <c r="R1453" s="225"/>
      <c r="S1453" s="272"/>
      <c r="T1453" s="272"/>
      <c r="U1453" s="274"/>
      <c r="V1453" s="277"/>
      <c r="W1453" s="273"/>
      <c r="X1453" s="273"/>
      <c r="Y1453" s="327"/>
      <c r="Z1453" s="273"/>
      <c r="AA1453" s="273"/>
      <c r="AB1453" s="301"/>
      <c r="AC1453" s="273"/>
      <c r="AD1453" s="273"/>
      <c r="AE1453" s="273"/>
      <c r="AF1453" s="272"/>
      <c r="AG1453" s="273"/>
      <c r="AH1453" s="273"/>
      <c r="AI1453" s="273"/>
      <c r="AJ1453" s="272"/>
    </row>
    <row r="1454" spans="2:36" ht="68.7" customHeight="1" x14ac:dyDescent="0.3">
      <c r="B1454" s="265" t="s">
        <v>963</v>
      </c>
      <c r="C1454" s="267" t="s">
        <v>974</v>
      </c>
      <c r="D1454" s="268" t="s">
        <v>67</v>
      </c>
      <c r="E1454" s="269" t="s">
        <v>68</v>
      </c>
      <c r="F1454" s="270" t="s">
        <v>186</v>
      </c>
      <c r="G1454" s="271" t="s">
        <v>1071</v>
      </c>
      <c r="H1454" s="272" t="s">
        <v>71</v>
      </c>
      <c r="I1454" s="272" t="s">
        <v>135</v>
      </c>
      <c r="J1454" s="11" t="s">
        <v>769</v>
      </c>
      <c r="K1454" s="88" t="s">
        <v>770</v>
      </c>
      <c r="L1454" s="95" t="s">
        <v>775</v>
      </c>
      <c r="M1454" s="59">
        <v>40</v>
      </c>
      <c r="N1454" s="273" t="s">
        <v>767</v>
      </c>
      <c r="O1454" s="263" t="s">
        <v>638</v>
      </c>
      <c r="P1454" s="272" t="s">
        <v>76</v>
      </c>
      <c r="Q1454" s="272" t="s">
        <v>77</v>
      </c>
      <c r="R1454" s="272" t="s">
        <v>78</v>
      </c>
      <c r="S1454" s="272" t="s">
        <v>161</v>
      </c>
      <c r="T1454" s="274">
        <f>+V1454+Y1454</f>
        <v>237540</v>
      </c>
      <c r="U1454" s="274">
        <f>+T1454/M1455</f>
        <v>79180</v>
      </c>
      <c r="V1454" s="275">
        <v>201909</v>
      </c>
      <c r="W1454" s="273" t="s">
        <v>135</v>
      </c>
      <c r="X1454" s="273" t="s">
        <v>135</v>
      </c>
      <c r="Y1454" s="275">
        <v>35631</v>
      </c>
      <c r="Z1454" s="273" t="s">
        <v>135</v>
      </c>
      <c r="AA1454" s="273" t="s">
        <v>135</v>
      </c>
      <c r="AB1454" s="275">
        <v>19260</v>
      </c>
      <c r="AC1454" s="273" t="s">
        <v>204</v>
      </c>
      <c r="AD1454" s="273" t="s">
        <v>135</v>
      </c>
      <c r="AE1454" s="277">
        <f>+V1454+Y1454</f>
        <v>237540</v>
      </c>
      <c r="AF1454" s="272" t="s">
        <v>135</v>
      </c>
      <c r="AG1454" s="273" t="s">
        <v>34</v>
      </c>
      <c r="AH1454" s="244" t="s">
        <v>231</v>
      </c>
      <c r="AI1454" s="246" t="s">
        <v>234</v>
      </c>
      <c r="AJ1454" s="272"/>
    </row>
    <row r="1455" spans="2:36" ht="68.7" customHeight="1" x14ac:dyDescent="0.3">
      <c r="B1455" s="266"/>
      <c r="C1455" s="264"/>
      <c r="D1455" s="266"/>
      <c r="E1455" s="269"/>
      <c r="F1455" s="270"/>
      <c r="G1455" s="271"/>
      <c r="H1455" s="272"/>
      <c r="I1455" s="272"/>
      <c r="J1455" s="11" t="s">
        <v>163</v>
      </c>
      <c r="K1455" s="88" t="s">
        <v>772</v>
      </c>
      <c r="L1455" s="7" t="s">
        <v>106</v>
      </c>
      <c r="M1455" s="95">
        <v>3</v>
      </c>
      <c r="N1455" s="273"/>
      <c r="O1455" s="264"/>
      <c r="P1455" s="272"/>
      <c r="Q1455" s="272"/>
      <c r="R1455" s="272"/>
      <c r="S1455" s="272"/>
      <c r="T1455" s="272"/>
      <c r="U1455" s="274"/>
      <c r="V1455" s="276"/>
      <c r="W1455" s="273"/>
      <c r="X1455" s="273"/>
      <c r="Y1455" s="276"/>
      <c r="Z1455" s="273"/>
      <c r="AA1455" s="273"/>
      <c r="AB1455" s="276"/>
      <c r="AC1455" s="273"/>
      <c r="AD1455" s="273"/>
      <c r="AE1455" s="273"/>
      <c r="AF1455" s="272"/>
      <c r="AG1455" s="273"/>
      <c r="AH1455" s="245"/>
      <c r="AI1455" s="245"/>
      <c r="AJ1455" s="272"/>
    </row>
    <row r="1456" spans="2:36" ht="68.7" customHeight="1" x14ac:dyDescent="0.3">
      <c r="B1456" s="266"/>
      <c r="C1456" s="264"/>
      <c r="D1456" s="266"/>
      <c r="E1456" s="269"/>
      <c r="F1456" s="270"/>
      <c r="G1456" s="271"/>
      <c r="H1456" s="272"/>
      <c r="I1456" s="272"/>
      <c r="J1456" s="11" t="s">
        <v>179</v>
      </c>
      <c r="K1456" s="88" t="s">
        <v>698</v>
      </c>
      <c r="L1456" s="7" t="s">
        <v>106</v>
      </c>
      <c r="M1456" s="95">
        <v>111</v>
      </c>
      <c r="N1456" s="273"/>
      <c r="O1456" s="264"/>
      <c r="P1456" s="272"/>
      <c r="Q1456" s="272"/>
      <c r="R1456" s="272"/>
      <c r="S1456" s="272"/>
      <c r="T1456" s="272"/>
      <c r="U1456" s="274"/>
      <c r="V1456" s="276"/>
      <c r="W1456" s="273"/>
      <c r="X1456" s="273"/>
      <c r="Y1456" s="276"/>
      <c r="Z1456" s="273"/>
      <c r="AA1456" s="273"/>
      <c r="AB1456" s="276"/>
      <c r="AC1456" s="273"/>
      <c r="AD1456" s="273"/>
      <c r="AE1456" s="273"/>
      <c r="AF1456" s="272"/>
      <c r="AG1456" s="273"/>
      <c r="AH1456" s="245"/>
      <c r="AI1456" s="245"/>
      <c r="AJ1456" s="272"/>
    </row>
    <row r="1457" spans="2:36" ht="68.7" customHeight="1" x14ac:dyDescent="0.3">
      <c r="B1457" s="300" t="s">
        <v>1289</v>
      </c>
      <c r="C1457" s="316" t="s">
        <v>972</v>
      </c>
      <c r="D1457" s="412" t="s">
        <v>67</v>
      </c>
      <c r="E1457" s="317" t="s">
        <v>68</v>
      </c>
      <c r="F1457" s="412" t="s">
        <v>186</v>
      </c>
      <c r="G1457" s="320" t="s">
        <v>1180</v>
      </c>
      <c r="H1457" s="300" t="s">
        <v>71</v>
      </c>
      <c r="I1457" s="300" t="s">
        <v>135</v>
      </c>
      <c r="J1457" s="20" t="s">
        <v>769</v>
      </c>
      <c r="K1457" s="82" t="s">
        <v>770</v>
      </c>
      <c r="L1457" s="99" t="s">
        <v>775</v>
      </c>
      <c r="M1457" s="66">
        <v>40</v>
      </c>
      <c r="N1457" s="282" t="s">
        <v>767</v>
      </c>
      <c r="O1457" s="316" t="s">
        <v>638</v>
      </c>
      <c r="P1457" s="300" t="s">
        <v>76</v>
      </c>
      <c r="Q1457" s="300" t="s">
        <v>77</v>
      </c>
      <c r="R1457" s="300" t="s">
        <v>78</v>
      </c>
      <c r="S1457" s="300" t="s">
        <v>161</v>
      </c>
      <c r="T1457" s="299">
        <f>+V1457+Y1457</f>
        <v>57067</v>
      </c>
      <c r="U1457" s="299">
        <f>+T1457/M1458</f>
        <v>57067</v>
      </c>
      <c r="V1457" s="431">
        <v>48507</v>
      </c>
      <c r="W1457" s="282" t="s">
        <v>135</v>
      </c>
      <c r="X1457" s="282" t="s">
        <v>135</v>
      </c>
      <c r="Y1457" s="431">
        <v>8560</v>
      </c>
      <c r="Z1457" s="282" t="s">
        <v>135</v>
      </c>
      <c r="AA1457" s="282" t="s">
        <v>135</v>
      </c>
      <c r="AB1457" s="431">
        <v>4627</v>
      </c>
      <c r="AC1457" s="282" t="s">
        <v>204</v>
      </c>
      <c r="AD1457" s="282" t="s">
        <v>135</v>
      </c>
      <c r="AE1457" s="366">
        <f>+V1457+Y1457</f>
        <v>57067</v>
      </c>
      <c r="AF1457" s="300" t="s">
        <v>135</v>
      </c>
      <c r="AG1457" s="282" t="s">
        <v>34</v>
      </c>
      <c r="AH1457" s="670" t="s">
        <v>231</v>
      </c>
      <c r="AI1457" s="437" t="s">
        <v>234</v>
      </c>
      <c r="AJ1457" s="300"/>
    </row>
    <row r="1458" spans="2:36" ht="68.7" customHeight="1" x14ac:dyDescent="0.3">
      <c r="B1458" s="474"/>
      <c r="C1458" s="439"/>
      <c r="D1458" s="474"/>
      <c r="E1458" s="317"/>
      <c r="F1458" s="412"/>
      <c r="G1458" s="320"/>
      <c r="H1458" s="300"/>
      <c r="I1458" s="300"/>
      <c r="J1458" s="20" t="s">
        <v>163</v>
      </c>
      <c r="K1458" s="82" t="s">
        <v>772</v>
      </c>
      <c r="L1458" s="27" t="s">
        <v>106</v>
      </c>
      <c r="M1458" s="99">
        <v>1</v>
      </c>
      <c r="N1458" s="282"/>
      <c r="O1458" s="439"/>
      <c r="P1458" s="300"/>
      <c r="Q1458" s="300"/>
      <c r="R1458" s="300"/>
      <c r="S1458" s="300"/>
      <c r="T1458" s="300"/>
      <c r="U1458" s="299"/>
      <c r="V1458" s="432"/>
      <c r="W1458" s="282"/>
      <c r="X1458" s="282"/>
      <c r="Y1458" s="432"/>
      <c r="Z1458" s="282"/>
      <c r="AA1458" s="282"/>
      <c r="AB1458" s="432"/>
      <c r="AC1458" s="282"/>
      <c r="AD1458" s="282"/>
      <c r="AE1458" s="282"/>
      <c r="AF1458" s="300"/>
      <c r="AG1458" s="282"/>
      <c r="AH1458" s="438"/>
      <c r="AI1458" s="438"/>
      <c r="AJ1458" s="300"/>
    </row>
    <row r="1459" spans="2:36" ht="68.7" customHeight="1" x14ac:dyDescent="0.3">
      <c r="B1459" s="474"/>
      <c r="C1459" s="439"/>
      <c r="D1459" s="474"/>
      <c r="E1459" s="317"/>
      <c r="F1459" s="412"/>
      <c r="G1459" s="320"/>
      <c r="H1459" s="300"/>
      <c r="I1459" s="300"/>
      <c r="J1459" s="20" t="s">
        <v>179</v>
      </c>
      <c r="K1459" s="82" t="s">
        <v>698</v>
      </c>
      <c r="L1459" s="27" t="s">
        <v>106</v>
      </c>
      <c r="M1459" s="66">
        <v>26</v>
      </c>
      <c r="N1459" s="282"/>
      <c r="O1459" s="439"/>
      <c r="P1459" s="300"/>
      <c r="Q1459" s="300"/>
      <c r="R1459" s="300"/>
      <c r="S1459" s="300"/>
      <c r="T1459" s="300"/>
      <c r="U1459" s="299"/>
      <c r="V1459" s="432"/>
      <c r="W1459" s="282"/>
      <c r="X1459" s="282"/>
      <c r="Y1459" s="432"/>
      <c r="Z1459" s="282"/>
      <c r="AA1459" s="282"/>
      <c r="AB1459" s="432"/>
      <c r="AC1459" s="282"/>
      <c r="AD1459" s="282"/>
      <c r="AE1459" s="282"/>
      <c r="AF1459" s="300"/>
      <c r="AG1459" s="282"/>
      <c r="AH1459" s="438"/>
      <c r="AI1459" s="438"/>
      <c r="AJ1459" s="300"/>
    </row>
    <row r="1460" spans="2:36" ht="68.7" customHeight="1" x14ac:dyDescent="0.3">
      <c r="B1460" s="262" t="s">
        <v>964</v>
      </c>
      <c r="C1460" s="263" t="s">
        <v>973</v>
      </c>
      <c r="D1460" s="263" t="s">
        <v>67</v>
      </c>
      <c r="E1460" s="269" t="s">
        <v>68</v>
      </c>
      <c r="F1460" s="270" t="s">
        <v>186</v>
      </c>
      <c r="G1460" s="271" t="s">
        <v>1071</v>
      </c>
      <c r="H1460" s="272" t="s">
        <v>71</v>
      </c>
      <c r="I1460" s="272" t="s">
        <v>135</v>
      </c>
      <c r="J1460" s="11" t="s">
        <v>769</v>
      </c>
      <c r="K1460" s="88" t="s">
        <v>770</v>
      </c>
      <c r="L1460" s="95" t="s">
        <v>775</v>
      </c>
      <c r="M1460" s="59">
        <v>40</v>
      </c>
      <c r="N1460" s="273" t="s">
        <v>767</v>
      </c>
      <c r="O1460" s="263" t="s">
        <v>641</v>
      </c>
      <c r="P1460" s="272" t="s">
        <v>76</v>
      </c>
      <c r="Q1460" s="272" t="s">
        <v>77</v>
      </c>
      <c r="R1460" s="272" t="s">
        <v>78</v>
      </c>
      <c r="S1460" s="272" t="s">
        <v>161</v>
      </c>
      <c r="T1460" s="274">
        <f>+V1460+Y1460</f>
        <v>107000</v>
      </c>
      <c r="U1460" s="274">
        <f>+T1460/M1461</f>
        <v>107000</v>
      </c>
      <c r="V1460" s="238">
        <v>90950</v>
      </c>
      <c r="W1460" s="273" t="s">
        <v>135</v>
      </c>
      <c r="X1460" s="273" t="s">
        <v>135</v>
      </c>
      <c r="Y1460" s="238">
        <v>16050</v>
      </c>
      <c r="Z1460" s="273" t="s">
        <v>135</v>
      </c>
      <c r="AA1460" s="273" t="s">
        <v>135</v>
      </c>
      <c r="AB1460" s="238">
        <v>8675.68</v>
      </c>
      <c r="AC1460" s="273" t="s">
        <v>204</v>
      </c>
      <c r="AD1460" s="273" t="s">
        <v>135</v>
      </c>
      <c r="AE1460" s="277">
        <f>+V1460+Y1460</f>
        <v>107000</v>
      </c>
      <c r="AF1460" s="272" t="s">
        <v>135</v>
      </c>
      <c r="AG1460" s="273" t="s">
        <v>34</v>
      </c>
      <c r="AH1460" s="669" t="s">
        <v>1045</v>
      </c>
      <c r="AI1460" s="434" t="s">
        <v>302</v>
      </c>
      <c r="AJ1460" s="223"/>
    </row>
    <row r="1461" spans="2:36" ht="68.7" customHeight="1" x14ac:dyDescent="0.3">
      <c r="B1461" s="262"/>
      <c r="C1461" s="263"/>
      <c r="D1461" s="263"/>
      <c r="E1461" s="269"/>
      <c r="F1461" s="270"/>
      <c r="G1461" s="271"/>
      <c r="H1461" s="272"/>
      <c r="I1461" s="272"/>
      <c r="J1461" s="11" t="s">
        <v>163</v>
      </c>
      <c r="K1461" s="88" t="s">
        <v>772</v>
      </c>
      <c r="L1461" s="7" t="s">
        <v>106</v>
      </c>
      <c r="M1461" s="95">
        <v>1</v>
      </c>
      <c r="N1461" s="273"/>
      <c r="O1461" s="263"/>
      <c r="P1461" s="272"/>
      <c r="Q1461" s="272"/>
      <c r="R1461" s="272"/>
      <c r="S1461" s="272"/>
      <c r="T1461" s="272"/>
      <c r="U1461" s="274"/>
      <c r="V1461" s="239"/>
      <c r="W1461" s="273"/>
      <c r="X1461" s="273"/>
      <c r="Y1461" s="239"/>
      <c r="Z1461" s="273"/>
      <c r="AA1461" s="273"/>
      <c r="AB1461" s="239"/>
      <c r="AC1461" s="273"/>
      <c r="AD1461" s="273"/>
      <c r="AE1461" s="273"/>
      <c r="AF1461" s="272"/>
      <c r="AG1461" s="273"/>
      <c r="AH1461" s="435"/>
      <c r="AI1461" s="435"/>
      <c r="AJ1461" s="224"/>
    </row>
    <row r="1462" spans="2:36" ht="68.7" customHeight="1" x14ac:dyDescent="0.3">
      <c r="B1462" s="262"/>
      <c r="C1462" s="263"/>
      <c r="D1462" s="263"/>
      <c r="E1462" s="269"/>
      <c r="F1462" s="270"/>
      <c r="G1462" s="271"/>
      <c r="H1462" s="272"/>
      <c r="I1462" s="272"/>
      <c r="J1462" s="11" t="s">
        <v>179</v>
      </c>
      <c r="K1462" s="88" t="s">
        <v>698</v>
      </c>
      <c r="L1462" s="7" t="s">
        <v>106</v>
      </c>
      <c r="M1462" s="95">
        <v>50</v>
      </c>
      <c r="N1462" s="273"/>
      <c r="O1462" s="263"/>
      <c r="P1462" s="272"/>
      <c r="Q1462" s="272"/>
      <c r="R1462" s="272"/>
      <c r="S1462" s="272"/>
      <c r="T1462" s="272"/>
      <c r="U1462" s="274"/>
      <c r="V1462" s="240"/>
      <c r="W1462" s="273"/>
      <c r="X1462" s="273"/>
      <c r="Y1462" s="240"/>
      <c r="Z1462" s="273"/>
      <c r="AA1462" s="273"/>
      <c r="AB1462" s="240"/>
      <c r="AC1462" s="273"/>
      <c r="AD1462" s="273"/>
      <c r="AE1462" s="273"/>
      <c r="AF1462" s="272"/>
      <c r="AG1462" s="273"/>
      <c r="AH1462" s="436"/>
      <c r="AI1462" s="436"/>
      <c r="AJ1462" s="225"/>
    </row>
    <row r="1463" spans="2:36" ht="68.7" customHeight="1" x14ac:dyDescent="0.3">
      <c r="B1463" s="262" t="s">
        <v>965</v>
      </c>
      <c r="C1463" s="263" t="s">
        <v>972</v>
      </c>
      <c r="D1463" s="268" t="s">
        <v>67</v>
      </c>
      <c r="E1463" s="269" t="s">
        <v>68</v>
      </c>
      <c r="F1463" s="270" t="s">
        <v>186</v>
      </c>
      <c r="G1463" s="271" t="s">
        <v>1071</v>
      </c>
      <c r="H1463" s="272" t="s">
        <v>71</v>
      </c>
      <c r="I1463" s="272" t="s">
        <v>135</v>
      </c>
      <c r="J1463" s="11" t="s">
        <v>769</v>
      </c>
      <c r="K1463" s="88" t="s">
        <v>770</v>
      </c>
      <c r="L1463" s="95" t="s">
        <v>775</v>
      </c>
      <c r="M1463" s="59">
        <v>40</v>
      </c>
      <c r="N1463" s="273" t="s">
        <v>767</v>
      </c>
      <c r="O1463" s="263" t="s">
        <v>638</v>
      </c>
      <c r="P1463" s="272" t="s">
        <v>76</v>
      </c>
      <c r="Q1463" s="272" t="s">
        <v>77</v>
      </c>
      <c r="R1463" s="272" t="s">
        <v>78</v>
      </c>
      <c r="S1463" s="272" t="s">
        <v>161</v>
      </c>
      <c r="T1463" s="274">
        <f>+V1463+Y1463</f>
        <v>171200</v>
      </c>
      <c r="U1463" s="274">
        <f>+T1463/M1464</f>
        <v>85600</v>
      </c>
      <c r="V1463" s="433">
        <v>145520</v>
      </c>
      <c r="W1463" s="273" t="s">
        <v>135</v>
      </c>
      <c r="X1463" s="273" t="s">
        <v>135</v>
      </c>
      <c r="Y1463" s="666">
        <v>25680</v>
      </c>
      <c r="Z1463" s="273" t="s">
        <v>135</v>
      </c>
      <c r="AA1463" s="273" t="s">
        <v>135</v>
      </c>
      <c r="AB1463" s="433">
        <v>13881.08</v>
      </c>
      <c r="AC1463" s="273" t="s">
        <v>204</v>
      </c>
      <c r="AD1463" s="273" t="s">
        <v>135</v>
      </c>
      <c r="AE1463" s="277">
        <f>+V1463+Y1463</f>
        <v>171200</v>
      </c>
      <c r="AF1463" s="272" t="s">
        <v>135</v>
      </c>
      <c r="AG1463" s="273" t="s">
        <v>34</v>
      </c>
      <c r="AH1463" s="434" t="s">
        <v>350</v>
      </c>
      <c r="AI1463" s="434" t="s">
        <v>302</v>
      </c>
      <c r="AJ1463" s="272"/>
    </row>
    <row r="1464" spans="2:36" ht="68.7" customHeight="1" x14ac:dyDescent="0.3">
      <c r="B1464" s="262"/>
      <c r="C1464" s="264"/>
      <c r="D1464" s="266"/>
      <c r="E1464" s="269"/>
      <c r="F1464" s="270"/>
      <c r="G1464" s="271"/>
      <c r="H1464" s="272"/>
      <c r="I1464" s="272"/>
      <c r="J1464" s="11" t="s">
        <v>163</v>
      </c>
      <c r="K1464" s="88" t="s">
        <v>772</v>
      </c>
      <c r="L1464" s="7" t="s">
        <v>106</v>
      </c>
      <c r="M1464" s="59">
        <v>2</v>
      </c>
      <c r="N1464" s="273"/>
      <c r="O1464" s="264"/>
      <c r="P1464" s="272"/>
      <c r="Q1464" s="272"/>
      <c r="R1464" s="272"/>
      <c r="S1464" s="272"/>
      <c r="T1464" s="272"/>
      <c r="U1464" s="274"/>
      <c r="V1464" s="276"/>
      <c r="W1464" s="273"/>
      <c r="X1464" s="273"/>
      <c r="Y1464" s="276"/>
      <c r="Z1464" s="273"/>
      <c r="AA1464" s="273"/>
      <c r="AB1464" s="276"/>
      <c r="AC1464" s="273"/>
      <c r="AD1464" s="273"/>
      <c r="AE1464" s="273"/>
      <c r="AF1464" s="272"/>
      <c r="AG1464" s="273"/>
      <c r="AH1464" s="435"/>
      <c r="AI1464" s="435"/>
      <c r="AJ1464" s="272"/>
    </row>
    <row r="1465" spans="2:36" ht="68.7" customHeight="1" x14ac:dyDescent="0.3">
      <c r="B1465" s="262"/>
      <c r="C1465" s="264"/>
      <c r="D1465" s="266"/>
      <c r="E1465" s="269"/>
      <c r="F1465" s="270"/>
      <c r="G1465" s="271"/>
      <c r="H1465" s="272"/>
      <c r="I1465" s="272"/>
      <c r="J1465" s="11" t="s">
        <v>179</v>
      </c>
      <c r="K1465" s="88" t="s">
        <v>698</v>
      </c>
      <c r="L1465" s="7" t="s">
        <v>106</v>
      </c>
      <c r="M1465" s="59">
        <v>80</v>
      </c>
      <c r="N1465" s="273"/>
      <c r="O1465" s="264"/>
      <c r="P1465" s="272"/>
      <c r="Q1465" s="272"/>
      <c r="R1465" s="272"/>
      <c r="S1465" s="272"/>
      <c r="T1465" s="272"/>
      <c r="U1465" s="274"/>
      <c r="V1465" s="276"/>
      <c r="W1465" s="273"/>
      <c r="X1465" s="273"/>
      <c r="Y1465" s="276"/>
      <c r="Z1465" s="273"/>
      <c r="AA1465" s="273"/>
      <c r="AB1465" s="276"/>
      <c r="AC1465" s="273"/>
      <c r="AD1465" s="273"/>
      <c r="AE1465" s="273"/>
      <c r="AF1465" s="272"/>
      <c r="AG1465" s="273"/>
      <c r="AH1465" s="436"/>
      <c r="AI1465" s="436"/>
      <c r="AJ1465" s="272"/>
    </row>
    <row r="1466" spans="2:36" ht="68.7" customHeight="1" x14ac:dyDescent="0.3">
      <c r="B1466" s="479" t="s">
        <v>1288</v>
      </c>
      <c r="C1466" s="473" t="s">
        <v>971</v>
      </c>
      <c r="D1466" s="473" t="s">
        <v>67</v>
      </c>
      <c r="E1466" s="317" t="s">
        <v>68</v>
      </c>
      <c r="F1466" s="412" t="s">
        <v>186</v>
      </c>
      <c r="G1466" s="320" t="s">
        <v>1180</v>
      </c>
      <c r="H1466" s="300" t="s">
        <v>71</v>
      </c>
      <c r="I1466" s="300" t="s">
        <v>135</v>
      </c>
      <c r="J1466" s="20" t="s">
        <v>769</v>
      </c>
      <c r="K1466" s="82" t="s">
        <v>770</v>
      </c>
      <c r="L1466" s="99" t="s">
        <v>775</v>
      </c>
      <c r="M1466" s="66">
        <v>40</v>
      </c>
      <c r="N1466" s="282" t="s">
        <v>767</v>
      </c>
      <c r="O1466" s="473" t="s">
        <v>967</v>
      </c>
      <c r="P1466" s="300" t="s">
        <v>76</v>
      </c>
      <c r="Q1466" s="300" t="s">
        <v>77</v>
      </c>
      <c r="R1466" s="300" t="s">
        <v>78</v>
      </c>
      <c r="S1466" s="300" t="s">
        <v>161</v>
      </c>
      <c r="T1466" s="299">
        <f>+V1466+Y1466</f>
        <v>132680</v>
      </c>
      <c r="U1466" s="299">
        <f>+T1466/M1467</f>
        <v>132680</v>
      </c>
      <c r="V1466" s="440">
        <v>112778</v>
      </c>
      <c r="W1466" s="282" t="s">
        <v>135</v>
      </c>
      <c r="X1466" s="282" t="s">
        <v>135</v>
      </c>
      <c r="Y1466" s="440">
        <v>19902</v>
      </c>
      <c r="Z1466" s="282" t="s">
        <v>135</v>
      </c>
      <c r="AA1466" s="282" t="s">
        <v>135</v>
      </c>
      <c r="AB1466" s="440">
        <v>10757.84</v>
      </c>
      <c r="AC1466" s="282" t="s">
        <v>204</v>
      </c>
      <c r="AD1466" s="282" t="s">
        <v>135</v>
      </c>
      <c r="AE1466" s="366">
        <f>+V1466+Y1466</f>
        <v>132680</v>
      </c>
      <c r="AF1466" s="300" t="s">
        <v>135</v>
      </c>
      <c r="AG1466" s="282" t="s">
        <v>34</v>
      </c>
      <c r="AH1466" s="437" t="s">
        <v>350</v>
      </c>
      <c r="AI1466" s="437" t="s">
        <v>302</v>
      </c>
      <c r="AJ1466" s="300"/>
    </row>
    <row r="1467" spans="2:36" ht="68.7" customHeight="1" x14ac:dyDescent="0.3">
      <c r="B1467" s="474"/>
      <c r="C1467" s="439"/>
      <c r="D1467" s="474"/>
      <c r="E1467" s="317"/>
      <c r="F1467" s="412"/>
      <c r="G1467" s="320"/>
      <c r="H1467" s="300"/>
      <c r="I1467" s="300"/>
      <c r="J1467" s="20" t="s">
        <v>163</v>
      </c>
      <c r="K1467" s="82" t="s">
        <v>772</v>
      </c>
      <c r="L1467" s="27" t="s">
        <v>106</v>
      </c>
      <c r="M1467" s="99">
        <v>1</v>
      </c>
      <c r="N1467" s="282"/>
      <c r="O1467" s="439"/>
      <c r="P1467" s="300"/>
      <c r="Q1467" s="300"/>
      <c r="R1467" s="300"/>
      <c r="S1467" s="300"/>
      <c r="T1467" s="300"/>
      <c r="U1467" s="299"/>
      <c r="V1467" s="432"/>
      <c r="W1467" s="282"/>
      <c r="X1467" s="282"/>
      <c r="Y1467" s="432"/>
      <c r="Z1467" s="282"/>
      <c r="AA1467" s="282"/>
      <c r="AB1467" s="432"/>
      <c r="AC1467" s="282"/>
      <c r="AD1467" s="282"/>
      <c r="AE1467" s="282"/>
      <c r="AF1467" s="300"/>
      <c r="AG1467" s="282"/>
      <c r="AH1467" s="438"/>
      <c r="AI1467" s="438"/>
      <c r="AJ1467" s="300"/>
    </row>
    <row r="1468" spans="2:36" ht="68.7" customHeight="1" x14ac:dyDescent="0.3">
      <c r="B1468" s="474"/>
      <c r="C1468" s="439"/>
      <c r="D1468" s="474"/>
      <c r="E1468" s="317"/>
      <c r="F1468" s="412"/>
      <c r="G1468" s="320"/>
      <c r="H1468" s="300"/>
      <c r="I1468" s="300"/>
      <c r="J1468" s="20" t="s">
        <v>179</v>
      </c>
      <c r="K1468" s="82" t="s">
        <v>698</v>
      </c>
      <c r="L1468" s="27" t="s">
        <v>106</v>
      </c>
      <c r="M1468" s="99">
        <v>62</v>
      </c>
      <c r="N1468" s="282"/>
      <c r="O1468" s="439"/>
      <c r="P1468" s="300"/>
      <c r="Q1468" s="300"/>
      <c r="R1468" s="300"/>
      <c r="S1468" s="300"/>
      <c r="T1468" s="300"/>
      <c r="U1468" s="299"/>
      <c r="V1468" s="432"/>
      <c r="W1468" s="282"/>
      <c r="X1468" s="282"/>
      <c r="Y1468" s="432"/>
      <c r="Z1468" s="282"/>
      <c r="AA1468" s="282"/>
      <c r="AB1468" s="432"/>
      <c r="AC1468" s="282"/>
      <c r="AD1468" s="282"/>
      <c r="AE1468" s="282"/>
      <c r="AF1468" s="300"/>
      <c r="AG1468" s="282"/>
      <c r="AH1468" s="438"/>
      <c r="AI1468" s="438"/>
      <c r="AJ1468" s="300"/>
    </row>
    <row r="1469" spans="2:36" s="164" customFormat="1" ht="68.7" customHeight="1" x14ac:dyDescent="0.3">
      <c r="B1469" s="479" t="s">
        <v>1176</v>
      </c>
      <c r="C1469" s="473" t="s">
        <v>970</v>
      </c>
      <c r="D1469" s="473" t="s">
        <v>67</v>
      </c>
      <c r="E1469" s="317" t="s">
        <v>68</v>
      </c>
      <c r="F1469" s="317" t="s">
        <v>184</v>
      </c>
      <c r="G1469" s="412" t="s">
        <v>764</v>
      </c>
      <c r="H1469" s="300" t="s">
        <v>71</v>
      </c>
      <c r="I1469" s="300" t="s">
        <v>135</v>
      </c>
      <c r="J1469" s="20" t="s">
        <v>165</v>
      </c>
      <c r="K1469" s="27" t="s">
        <v>166</v>
      </c>
      <c r="L1469" s="27" t="s">
        <v>167</v>
      </c>
      <c r="M1469" s="27">
        <v>1</v>
      </c>
      <c r="N1469" s="359" t="s">
        <v>767</v>
      </c>
      <c r="O1469" s="473" t="s">
        <v>980</v>
      </c>
      <c r="P1469" s="300" t="s">
        <v>76</v>
      </c>
      <c r="Q1469" s="300" t="s">
        <v>77</v>
      </c>
      <c r="R1469" s="300" t="s">
        <v>78</v>
      </c>
      <c r="S1469" s="300" t="s">
        <v>161</v>
      </c>
      <c r="T1469" s="299">
        <f>+V1469+Y1469</f>
        <v>75970</v>
      </c>
      <c r="U1469" s="318">
        <f>+T1469/M1470</f>
        <v>75970</v>
      </c>
      <c r="V1469" s="440">
        <v>64574.5</v>
      </c>
      <c r="W1469" s="282" t="s">
        <v>135</v>
      </c>
      <c r="X1469" s="282" t="s">
        <v>135</v>
      </c>
      <c r="Y1469" s="440">
        <v>11395.5</v>
      </c>
      <c r="Z1469" s="282" t="s">
        <v>135</v>
      </c>
      <c r="AA1469" s="282" t="s">
        <v>135</v>
      </c>
      <c r="AB1469" s="440">
        <v>6159.73</v>
      </c>
      <c r="AC1469" s="282" t="s">
        <v>81</v>
      </c>
      <c r="AD1469" s="282" t="s">
        <v>135</v>
      </c>
      <c r="AE1469" s="366">
        <f>+V1469+Y1469</f>
        <v>75970</v>
      </c>
      <c r="AF1469" s="300" t="s">
        <v>135</v>
      </c>
      <c r="AG1469" s="282" t="s">
        <v>34</v>
      </c>
      <c r="AH1469" s="437" t="s">
        <v>303</v>
      </c>
      <c r="AI1469" s="437" t="s">
        <v>308</v>
      </c>
      <c r="AJ1469" s="300"/>
    </row>
    <row r="1470" spans="2:36" s="164" customFormat="1" ht="68.7" customHeight="1" x14ac:dyDescent="0.3">
      <c r="B1470" s="474"/>
      <c r="C1470" s="439"/>
      <c r="D1470" s="474"/>
      <c r="E1470" s="317"/>
      <c r="F1470" s="317"/>
      <c r="G1470" s="412"/>
      <c r="H1470" s="300"/>
      <c r="I1470" s="300"/>
      <c r="J1470" s="20" t="s">
        <v>168</v>
      </c>
      <c r="K1470" s="27" t="s">
        <v>169</v>
      </c>
      <c r="L1470" s="27" t="s">
        <v>106</v>
      </c>
      <c r="M1470" s="27">
        <v>1</v>
      </c>
      <c r="N1470" s="359"/>
      <c r="O1470" s="439"/>
      <c r="P1470" s="300"/>
      <c r="Q1470" s="300"/>
      <c r="R1470" s="300"/>
      <c r="S1470" s="300"/>
      <c r="T1470" s="300"/>
      <c r="U1470" s="316"/>
      <c r="V1470" s="432"/>
      <c r="W1470" s="282"/>
      <c r="X1470" s="282"/>
      <c r="Y1470" s="432"/>
      <c r="Z1470" s="282"/>
      <c r="AA1470" s="282"/>
      <c r="AB1470" s="432"/>
      <c r="AC1470" s="282"/>
      <c r="AD1470" s="282"/>
      <c r="AE1470" s="282"/>
      <c r="AF1470" s="300"/>
      <c r="AG1470" s="282"/>
      <c r="AH1470" s="438"/>
      <c r="AI1470" s="438"/>
      <c r="AJ1470" s="300"/>
    </row>
    <row r="1471" spans="2:36" s="164" customFormat="1" ht="68.7" customHeight="1" x14ac:dyDescent="0.3">
      <c r="B1471" s="474"/>
      <c r="C1471" s="439"/>
      <c r="D1471" s="474"/>
      <c r="E1471" s="317"/>
      <c r="F1471" s="317"/>
      <c r="G1471" s="412"/>
      <c r="H1471" s="300"/>
      <c r="I1471" s="300"/>
      <c r="J1471" s="20" t="s">
        <v>264</v>
      </c>
      <c r="K1471" s="27" t="s">
        <v>170</v>
      </c>
      <c r="L1471" s="27" t="s">
        <v>171</v>
      </c>
      <c r="M1471" s="27">
        <v>1</v>
      </c>
      <c r="N1471" s="359"/>
      <c r="O1471" s="439"/>
      <c r="P1471" s="300"/>
      <c r="Q1471" s="300"/>
      <c r="R1471" s="300"/>
      <c r="S1471" s="300"/>
      <c r="T1471" s="300"/>
      <c r="U1471" s="316"/>
      <c r="V1471" s="432"/>
      <c r="W1471" s="282"/>
      <c r="X1471" s="282"/>
      <c r="Y1471" s="432"/>
      <c r="Z1471" s="282"/>
      <c r="AA1471" s="282"/>
      <c r="AB1471" s="432"/>
      <c r="AC1471" s="282"/>
      <c r="AD1471" s="282"/>
      <c r="AE1471" s="282"/>
      <c r="AF1471" s="300"/>
      <c r="AG1471" s="282"/>
      <c r="AH1471" s="438"/>
      <c r="AI1471" s="438"/>
      <c r="AJ1471" s="300"/>
    </row>
    <row r="1472" spans="2:36" s="164" customFormat="1" ht="68.7" customHeight="1" x14ac:dyDescent="0.3">
      <c r="B1472" s="474"/>
      <c r="C1472" s="439"/>
      <c r="D1472" s="474"/>
      <c r="E1472" s="317"/>
      <c r="F1472" s="317"/>
      <c r="G1472" s="412"/>
      <c r="H1472" s="300"/>
      <c r="I1472" s="300"/>
      <c r="J1472" s="20" t="s">
        <v>172</v>
      </c>
      <c r="K1472" s="27" t="s">
        <v>173</v>
      </c>
      <c r="L1472" s="27" t="s">
        <v>171</v>
      </c>
      <c r="M1472" s="27">
        <v>1</v>
      </c>
      <c r="N1472" s="359"/>
      <c r="O1472" s="439"/>
      <c r="P1472" s="300"/>
      <c r="Q1472" s="300"/>
      <c r="R1472" s="300"/>
      <c r="S1472" s="300"/>
      <c r="T1472" s="300"/>
      <c r="U1472" s="316"/>
      <c r="V1472" s="432"/>
      <c r="W1472" s="282"/>
      <c r="X1472" s="282"/>
      <c r="Y1472" s="432"/>
      <c r="Z1472" s="282"/>
      <c r="AA1472" s="282"/>
      <c r="AB1472" s="432"/>
      <c r="AC1472" s="282"/>
      <c r="AD1472" s="282"/>
      <c r="AE1472" s="282"/>
      <c r="AF1472" s="300"/>
      <c r="AG1472" s="282"/>
      <c r="AH1472" s="438"/>
      <c r="AI1472" s="438"/>
      <c r="AJ1472" s="300"/>
    </row>
    <row r="1473" spans="2:36" ht="136.5" customHeight="1" x14ac:dyDescent="0.3">
      <c r="B1473" s="300" t="s">
        <v>1287</v>
      </c>
      <c r="C1473" s="316" t="s">
        <v>969</v>
      </c>
      <c r="D1473" s="412" t="s">
        <v>67</v>
      </c>
      <c r="E1473" s="317" t="s">
        <v>68</v>
      </c>
      <c r="F1473" s="412" t="s">
        <v>186</v>
      </c>
      <c r="G1473" s="320" t="s">
        <v>1180</v>
      </c>
      <c r="H1473" s="300" t="s">
        <v>71</v>
      </c>
      <c r="I1473" s="300" t="s">
        <v>135</v>
      </c>
      <c r="J1473" s="20" t="s">
        <v>769</v>
      </c>
      <c r="K1473" s="82" t="s">
        <v>770</v>
      </c>
      <c r="L1473" s="99" t="s">
        <v>775</v>
      </c>
      <c r="M1473" s="66">
        <v>40</v>
      </c>
      <c r="N1473" s="282" t="s">
        <v>767</v>
      </c>
      <c r="O1473" s="316" t="s">
        <v>968</v>
      </c>
      <c r="P1473" s="300" t="s">
        <v>76</v>
      </c>
      <c r="Q1473" s="300" t="s">
        <v>77</v>
      </c>
      <c r="R1473" s="300" t="s">
        <v>78</v>
      </c>
      <c r="S1473" s="300" t="s">
        <v>161</v>
      </c>
      <c r="T1473" s="299">
        <f>+V1473+Y1473</f>
        <v>25680</v>
      </c>
      <c r="U1473" s="299">
        <f>+T1473/2</f>
        <v>12840</v>
      </c>
      <c r="V1473" s="431">
        <v>21828</v>
      </c>
      <c r="W1473" s="282" t="s">
        <v>135</v>
      </c>
      <c r="X1473" s="282" t="s">
        <v>135</v>
      </c>
      <c r="Y1473" s="431">
        <v>3852</v>
      </c>
      <c r="Z1473" s="282" t="s">
        <v>135</v>
      </c>
      <c r="AA1473" s="282" t="s">
        <v>135</v>
      </c>
      <c r="AB1473" s="431">
        <v>4164.32</v>
      </c>
      <c r="AC1473" s="282" t="s">
        <v>204</v>
      </c>
      <c r="AD1473" s="282" t="s">
        <v>135</v>
      </c>
      <c r="AE1473" s="366">
        <f>+V1473+Y1473</f>
        <v>25680</v>
      </c>
      <c r="AF1473" s="300" t="s">
        <v>135</v>
      </c>
      <c r="AG1473" s="282" t="s">
        <v>34</v>
      </c>
      <c r="AH1473" s="408" t="s">
        <v>216</v>
      </c>
      <c r="AI1473" s="408" t="s">
        <v>350</v>
      </c>
      <c r="AJ1473" s="300"/>
    </row>
    <row r="1474" spans="2:36" ht="68.7" customHeight="1" x14ac:dyDescent="0.3">
      <c r="B1474" s="474"/>
      <c r="C1474" s="439"/>
      <c r="D1474" s="474"/>
      <c r="E1474" s="317"/>
      <c r="F1474" s="412"/>
      <c r="G1474" s="320"/>
      <c r="H1474" s="300"/>
      <c r="I1474" s="300"/>
      <c r="J1474" s="20" t="s">
        <v>179</v>
      </c>
      <c r="K1474" s="82" t="s">
        <v>698</v>
      </c>
      <c r="L1474" s="27" t="s">
        <v>106</v>
      </c>
      <c r="M1474" s="27">
        <v>2</v>
      </c>
      <c r="N1474" s="282"/>
      <c r="O1474" s="439"/>
      <c r="P1474" s="300"/>
      <c r="Q1474" s="300"/>
      <c r="R1474" s="300"/>
      <c r="S1474" s="300"/>
      <c r="T1474" s="300"/>
      <c r="U1474" s="299"/>
      <c r="V1474" s="432"/>
      <c r="W1474" s="282"/>
      <c r="X1474" s="282"/>
      <c r="Y1474" s="432"/>
      <c r="Z1474" s="282"/>
      <c r="AA1474" s="282"/>
      <c r="AB1474" s="432"/>
      <c r="AC1474" s="282"/>
      <c r="AD1474" s="282"/>
      <c r="AE1474" s="282"/>
      <c r="AF1474" s="300"/>
      <c r="AG1474" s="282"/>
      <c r="AH1474" s="438"/>
      <c r="AI1474" s="438"/>
      <c r="AJ1474" s="300"/>
    </row>
    <row r="1475" spans="2:36" ht="68.7" customHeight="1" x14ac:dyDescent="0.3">
      <c r="B1475" s="262" t="s">
        <v>966</v>
      </c>
      <c r="C1475" s="263" t="s">
        <v>970</v>
      </c>
      <c r="D1475" s="263" t="s">
        <v>67</v>
      </c>
      <c r="E1475" s="269" t="s">
        <v>68</v>
      </c>
      <c r="F1475" s="269" t="s">
        <v>184</v>
      </c>
      <c r="G1475" s="270" t="s">
        <v>764</v>
      </c>
      <c r="H1475" s="272" t="s">
        <v>71</v>
      </c>
      <c r="I1475" s="272" t="s">
        <v>135</v>
      </c>
      <c r="J1475" s="11" t="s">
        <v>165</v>
      </c>
      <c r="K1475" s="7" t="s">
        <v>166</v>
      </c>
      <c r="L1475" s="7" t="s">
        <v>167</v>
      </c>
      <c r="M1475" s="7">
        <v>2</v>
      </c>
      <c r="N1475" s="301" t="s">
        <v>767</v>
      </c>
      <c r="O1475" s="263" t="s">
        <v>980</v>
      </c>
      <c r="P1475" s="272" t="s">
        <v>76</v>
      </c>
      <c r="Q1475" s="272" t="s">
        <v>77</v>
      </c>
      <c r="R1475" s="272" t="s">
        <v>78</v>
      </c>
      <c r="S1475" s="272" t="s">
        <v>161</v>
      </c>
      <c r="T1475" s="274">
        <f>+V1475+Y1475</f>
        <v>151940</v>
      </c>
      <c r="U1475" s="298">
        <f>+T1475/M1476</f>
        <v>50646.666666666664</v>
      </c>
      <c r="V1475" s="433">
        <v>129149</v>
      </c>
      <c r="W1475" s="273" t="s">
        <v>135</v>
      </c>
      <c r="X1475" s="273" t="s">
        <v>135</v>
      </c>
      <c r="Y1475" s="433">
        <v>22791</v>
      </c>
      <c r="Z1475" s="273" t="s">
        <v>135</v>
      </c>
      <c r="AA1475" s="273" t="s">
        <v>135</v>
      </c>
      <c r="AB1475" s="433">
        <v>12319.46</v>
      </c>
      <c r="AC1475" s="273" t="s">
        <v>81</v>
      </c>
      <c r="AD1475" s="273" t="s">
        <v>135</v>
      </c>
      <c r="AE1475" s="277">
        <f>+V1475+Y1475</f>
        <v>151940</v>
      </c>
      <c r="AF1475" s="272" t="s">
        <v>135</v>
      </c>
      <c r="AG1475" s="273" t="s">
        <v>34</v>
      </c>
      <c r="AH1475" s="246" t="s">
        <v>306</v>
      </c>
      <c r="AI1475" s="246" t="s">
        <v>221</v>
      </c>
      <c r="AJ1475" s="272"/>
    </row>
    <row r="1476" spans="2:36" ht="68.7" customHeight="1" x14ac:dyDescent="0.3">
      <c r="B1476" s="266"/>
      <c r="C1476" s="264"/>
      <c r="D1476" s="266"/>
      <c r="E1476" s="269"/>
      <c r="F1476" s="269"/>
      <c r="G1476" s="270"/>
      <c r="H1476" s="272"/>
      <c r="I1476" s="272"/>
      <c r="J1476" s="11" t="s">
        <v>168</v>
      </c>
      <c r="K1476" s="7" t="s">
        <v>169</v>
      </c>
      <c r="L1476" s="7" t="s">
        <v>106</v>
      </c>
      <c r="M1476" s="7">
        <v>3</v>
      </c>
      <c r="N1476" s="301"/>
      <c r="O1476" s="264"/>
      <c r="P1476" s="272"/>
      <c r="Q1476" s="272"/>
      <c r="R1476" s="272"/>
      <c r="S1476" s="272"/>
      <c r="T1476" s="272"/>
      <c r="U1476" s="267"/>
      <c r="V1476" s="276"/>
      <c r="W1476" s="273"/>
      <c r="X1476" s="273"/>
      <c r="Y1476" s="276"/>
      <c r="Z1476" s="273"/>
      <c r="AA1476" s="273"/>
      <c r="AB1476" s="276"/>
      <c r="AC1476" s="273"/>
      <c r="AD1476" s="273"/>
      <c r="AE1476" s="273"/>
      <c r="AF1476" s="272"/>
      <c r="AG1476" s="273"/>
      <c r="AH1476" s="245"/>
      <c r="AI1476" s="245"/>
      <c r="AJ1476" s="272"/>
    </row>
    <row r="1477" spans="2:36" ht="68.7" customHeight="1" x14ac:dyDescent="0.3">
      <c r="B1477" s="266"/>
      <c r="C1477" s="264"/>
      <c r="D1477" s="266"/>
      <c r="E1477" s="269"/>
      <c r="F1477" s="269"/>
      <c r="G1477" s="270"/>
      <c r="H1477" s="272"/>
      <c r="I1477" s="272"/>
      <c r="J1477" s="11" t="s">
        <v>264</v>
      </c>
      <c r="K1477" s="7" t="s">
        <v>170</v>
      </c>
      <c r="L1477" s="7" t="s">
        <v>171</v>
      </c>
      <c r="M1477" s="7">
        <v>3</v>
      </c>
      <c r="N1477" s="301"/>
      <c r="O1477" s="264"/>
      <c r="P1477" s="272"/>
      <c r="Q1477" s="272"/>
      <c r="R1477" s="272"/>
      <c r="S1477" s="272"/>
      <c r="T1477" s="272"/>
      <c r="U1477" s="267"/>
      <c r="V1477" s="276"/>
      <c r="W1477" s="273"/>
      <c r="X1477" s="273"/>
      <c r="Y1477" s="276"/>
      <c r="Z1477" s="273"/>
      <c r="AA1477" s="273"/>
      <c r="AB1477" s="276"/>
      <c r="AC1477" s="273"/>
      <c r="AD1477" s="273"/>
      <c r="AE1477" s="273"/>
      <c r="AF1477" s="272"/>
      <c r="AG1477" s="273"/>
      <c r="AH1477" s="245"/>
      <c r="AI1477" s="245"/>
      <c r="AJ1477" s="272"/>
    </row>
    <row r="1478" spans="2:36" ht="68.7" customHeight="1" x14ac:dyDescent="0.3">
      <c r="B1478" s="266"/>
      <c r="C1478" s="264"/>
      <c r="D1478" s="266"/>
      <c r="E1478" s="269"/>
      <c r="F1478" s="269"/>
      <c r="G1478" s="270"/>
      <c r="H1478" s="272"/>
      <c r="I1478" s="272"/>
      <c r="J1478" s="11" t="s">
        <v>172</v>
      </c>
      <c r="K1478" s="7" t="s">
        <v>173</v>
      </c>
      <c r="L1478" s="7" t="s">
        <v>171</v>
      </c>
      <c r="M1478" s="7">
        <v>3</v>
      </c>
      <c r="N1478" s="301"/>
      <c r="O1478" s="264"/>
      <c r="P1478" s="272"/>
      <c r="Q1478" s="272"/>
      <c r="R1478" s="272"/>
      <c r="S1478" s="272"/>
      <c r="T1478" s="272"/>
      <c r="U1478" s="267"/>
      <c r="V1478" s="276"/>
      <c r="W1478" s="273"/>
      <c r="X1478" s="273"/>
      <c r="Y1478" s="276"/>
      <c r="Z1478" s="273"/>
      <c r="AA1478" s="273"/>
      <c r="AB1478" s="276"/>
      <c r="AC1478" s="273"/>
      <c r="AD1478" s="273"/>
      <c r="AE1478" s="273"/>
      <c r="AF1478" s="272"/>
      <c r="AG1478" s="273"/>
      <c r="AH1478" s="245"/>
      <c r="AI1478" s="245"/>
      <c r="AJ1478" s="272"/>
    </row>
    <row r="1479" spans="2:36" ht="126" customHeight="1" x14ac:dyDescent="0.3">
      <c r="B1479" s="656" t="s">
        <v>1286</v>
      </c>
      <c r="C1479" s="484" t="s">
        <v>969</v>
      </c>
      <c r="D1479" s="484" t="s">
        <v>67</v>
      </c>
      <c r="E1479" s="284" t="s">
        <v>68</v>
      </c>
      <c r="F1479" s="333" t="s">
        <v>186</v>
      </c>
      <c r="G1479" s="338" t="s">
        <v>1180</v>
      </c>
      <c r="H1479" s="284" t="s">
        <v>71</v>
      </c>
      <c r="I1479" s="425" t="s">
        <v>135</v>
      </c>
      <c r="J1479" s="20" t="s">
        <v>769</v>
      </c>
      <c r="K1479" s="82" t="s">
        <v>770</v>
      </c>
      <c r="L1479" s="99" t="s">
        <v>775</v>
      </c>
      <c r="M1479" s="209">
        <v>40</v>
      </c>
      <c r="N1479" s="338" t="s">
        <v>767</v>
      </c>
      <c r="O1479" s="484" t="s">
        <v>968</v>
      </c>
      <c r="P1479" s="284" t="s">
        <v>76</v>
      </c>
      <c r="Q1479" s="284" t="s">
        <v>77</v>
      </c>
      <c r="R1479" s="284" t="s">
        <v>78</v>
      </c>
      <c r="S1479" s="284" t="s">
        <v>161</v>
      </c>
      <c r="T1479" s="330">
        <f>+V1479+Y1479</f>
        <v>51360</v>
      </c>
      <c r="U1479" s="330">
        <f>+T1479/1</f>
        <v>51360</v>
      </c>
      <c r="V1479" s="663">
        <v>43656</v>
      </c>
      <c r="W1479" s="338" t="s">
        <v>135</v>
      </c>
      <c r="X1479" s="338" t="s">
        <v>135</v>
      </c>
      <c r="Y1479" s="663">
        <v>7704</v>
      </c>
      <c r="Z1479" s="338" t="s">
        <v>135</v>
      </c>
      <c r="AA1479" s="338" t="s">
        <v>135</v>
      </c>
      <c r="AB1479" s="663">
        <v>4164.32</v>
      </c>
      <c r="AC1479" s="338" t="s">
        <v>204</v>
      </c>
      <c r="AD1479" s="338" t="s">
        <v>135</v>
      </c>
      <c r="AE1479" s="313">
        <f>+V1479+Y1479</f>
        <v>51360</v>
      </c>
      <c r="AF1479" s="284" t="s">
        <v>135</v>
      </c>
      <c r="AG1479" s="338" t="s">
        <v>34</v>
      </c>
      <c r="AH1479" s="362" t="s">
        <v>350</v>
      </c>
      <c r="AI1479" s="362" t="s">
        <v>302</v>
      </c>
      <c r="AJ1479" s="284"/>
    </row>
    <row r="1480" spans="2:36" ht="68.7" customHeight="1" x14ac:dyDescent="0.3">
      <c r="B1480" s="657"/>
      <c r="C1480" s="485"/>
      <c r="D1480" s="485"/>
      <c r="E1480" s="285"/>
      <c r="F1480" s="334"/>
      <c r="G1480" s="339"/>
      <c r="H1480" s="285"/>
      <c r="I1480" s="426"/>
      <c r="J1480" s="20" t="s">
        <v>179</v>
      </c>
      <c r="K1480" s="82" t="s">
        <v>698</v>
      </c>
      <c r="L1480" s="27" t="s">
        <v>106</v>
      </c>
      <c r="M1480" s="205">
        <v>4</v>
      </c>
      <c r="N1480" s="339"/>
      <c r="O1480" s="485"/>
      <c r="P1480" s="285"/>
      <c r="Q1480" s="285"/>
      <c r="R1480" s="285"/>
      <c r="S1480" s="285"/>
      <c r="T1480" s="331"/>
      <c r="U1480" s="331"/>
      <c r="V1480" s="664"/>
      <c r="W1480" s="339"/>
      <c r="X1480" s="339"/>
      <c r="Y1480" s="664"/>
      <c r="Z1480" s="339"/>
      <c r="AA1480" s="339"/>
      <c r="AB1480" s="664"/>
      <c r="AC1480" s="339"/>
      <c r="AD1480" s="339"/>
      <c r="AE1480" s="314"/>
      <c r="AF1480" s="285"/>
      <c r="AG1480" s="339"/>
      <c r="AH1480" s="363"/>
      <c r="AI1480" s="363"/>
      <c r="AJ1480" s="285"/>
    </row>
    <row r="1481" spans="2:36" ht="68.7" customHeight="1" thickBot="1" x14ac:dyDescent="0.35">
      <c r="B1481" s="658"/>
      <c r="C1481" s="486"/>
      <c r="D1481" s="486"/>
      <c r="E1481" s="286"/>
      <c r="F1481" s="478"/>
      <c r="G1481" s="340"/>
      <c r="H1481" s="286"/>
      <c r="I1481" s="490"/>
      <c r="J1481" s="210" t="s">
        <v>1046</v>
      </c>
      <c r="K1481" s="210" t="s">
        <v>164</v>
      </c>
      <c r="L1481" s="211" t="s">
        <v>106</v>
      </c>
      <c r="M1481" s="212">
        <v>1</v>
      </c>
      <c r="N1481" s="340"/>
      <c r="O1481" s="486"/>
      <c r="P1481" s="286"/>
      <c r="Q1481" s="286"/>
      <c r="R1481" s="286"/>
      <c r="S1481" s="286"/>
      <c r="T1481" s="332"/>
      <c r="U1481" s="332"/>
      <c r="V1481" s="665"/>
      <c r="W1481" s="340"/>
      <c r="X1481" s="340"/>
      <c r="Y1481" s="665"/>
      <c r="Z1481" s="340"/>
      <c r="AA1481" s="340"/>
      <c r="AB1481" s="665"/>
      <c r="AC1481" s="340"/>
      <c r="AD1481" s="340"/>
      <c r="AE1481" s="315"/>
      <c r="AF1481" s="286"/>
      <c r="AG1481" s="340"/>
      <c r="AH1481" s="364"/>
      <c r="AI1481" s="364"/>
      <c r="AJ1481" s="286"/>
    </row>
    <row r="1482" spans="2:36" ht="68.7" customHeight="1" x14ac:dyDescent="0.3">
      <c r="B1482" s="265" t="s">
        <v>1047</v>
      </c>
      <c r="C1482" s="267" t="s">
        <v>974</v>
      </c>
      <c r="D1482" s="268" t="s">
        <v>67</v>
      </c>
      <c r="E1482" s="269" t="s">
        <v>68</v>
      </c>
      <c r="F1482" s="270" t="s">
        <v>186</v>
      </c>
      <c r="G1482" s="271" t="s">
        <v>1071</v>
      </c>
      <c r="H1482" s="272" t="s">
        <v>71</v>
      </c>
      <c r="I1482" s="272" t="s">
        <v>135</v>
      </c>
      <c r="J1482" s="11" t="s">
        <v>769</v>
      </c>
      <c r="K1482" s="88" t="s">
        <v>770</v>
      </c>
      <c r="L1482" s="95" t="s">
        <v>775</v>
      </c>
      <c r="M1482" s="59">
        <v>40</v>
      </c>
      <c r="N1482" s="273" t="s">
        <v>767</v>
      </c>
      <c r="O1482" s="263" t="s">
        <v>638</v>
      </c>
      <c r="P1482" s="272" t="s">
        <v>76</v>
      </c>
      <c r="Q1482" s="272" t="s">
        <v>77</v>
      </c>
      <c r="R1482" s="272" t="s">
        <v>78</v>
      </c>
      <c r="S1482" s="272" t="s">
        <v>161</v>
      </c>
      <c r="T1482" s="274">
        <f>+V1482+Y1482</f>
        <v>158360</v>
      </c>
      <c r="U1482" s="274">
        <f>+T1482/M1483</f>
        <v>79180</v>
      </c>
      <c r="V1482" s="275">
        <v>134606</v>
      </c>
      <c r="W1482" s="273" t="s">
        <v>135</v>
      </c>
      <c r="X1482" s="273" t="s">
        <v>135</v>
      </c>
      <c r="Y1482" s="275">
        <v>23754</v>
      </c>
      <c r="Z1482" s="273" t="s">
        <v>135</v>
      </c>
      <c r="AA1482" s="273" t="s">
        <v>135</v>
      </c>
      <c r="AB1482" s="275">
        <v>12840</v>
      </c>
      <c r="AC1482" s="273" t="s">
        <v>204</v>
      </c>
      <c r="AD1482" s="273" t="s">
        <v>135</v>
      </c>
      <c r="AE1482" s="277">
        <f>+V1482+Y1482</f>
        <v>158360</v>
      </c>
      <c r="AF1482" s="272" t="s">
        <v>135</v>
      </c>
      <c r="AG1482" s="273" t="s">
        <v>34</v>
      </c>
      <c r="AH1482" s="244" t="s">
        <v>350</v>
      </c>
      <c r="AI1482" s="246" t="s">
        <v>302</v>
      </c>
      <c r="AJ1482" s="272"/>
    </row>
    <row r="1483" spans="2:36" ht="68.7" customHeight="1" x14ac:dyDescent="0.3">
      <c r="B1483" s="266"/>
      <c r="C1483" s="264"/>
      <c r="D1483" s="266"/>
      <c r="E1483" s="269"/>
      <c r="F1483" s="270"/>
      <c r="G1483" s="271"/>
      <c r="H1483" s="272"/>
      <c r="I1483" s="272"/>
      <c r="J1483" s="11" t="s">
        <v>163</v>
      </c>
      <c r="K1483" s="88" t="s">
        <v>772</v>
      </c>
      <c r="L1483" s="7" t="s">
        <v>106</v>
      </c>
      <c r="M1483" s="95">
        <v>2</v>
      </c>
      <c r="N1483" s="273"/>
      <c r="O1483" s="264"/>
      <c r="P1483" s="272"/>
      <c r="Q1483" s="272"/>
      <c r="R1483" s="272"/>
      <c r="S1483" s="272"/>
      <c r="T1483" s="272"/>
      <c r="U1483" s="274"/>
      <c r="V1483" s="276"/>
      <c r="W1483" s="273"/>
      <c r="X1483" s="273"/>
      <c r="Y1483" s="276"/>
      <c r="Z1483" s="273"/>
      <c r="AA1483" s="273"/>
      <c r="AB1483" s="276"/>
      <c r="AC1483" s="273"/>
      <c r="AD1483" s="273"/>
      <c r="AE1483" s="273"/>
      <c r="AF1483" s="272"/>
      <c r="AG1483" s="273"/>
      <c r="AH1483" s="245"/>
      <c r="AI1483" s="245"/>
      <c r="AJ1483" s="272"/>
    </row>
    <row r="1484" spans="2:36" ht="70.2" customHeight="1" x14ac:dyDescent="0.3">
      <c r="B1484" s="266"/>
      <c r="C1484" s="264"/>
      <c r="D1484" s="266"/>
      <c r="E1484" s="269"/>
      <c r="F1484" s="270"/>
      <c r="G1484" s="271"/>
      <c r="H1484" s="272"/>
      <c r="I1484" s="272"/>
      <c r="J1484" s="11" t="s">
        <v>179</v>
      </c>
      <c r="K1484" s="88" t="s">
        <v>698</v>
      </c>
      <c r="L1484" s="7" t="s">
        <v>106</v>
      </c>
      <c r="M1484" s="95">
        <v>74</v>
      </c>
      <c r="N1484" s="273"/>
      <c r="O1484" s="264"/>
      <c r="P1484" s="272"/>
      <c r="Q1484" s="272"/>
      <c r="R1484" s="272"/>
      <c r="S1484" s="272"/>
      <c r="T1484" s="272"/>
      <c r="U1484" s="274"/>
      <c r="V1484" s="276"/>
      <c r="W1484" s="273"/>
      <c r="X1484" s="273"/>
      <c r="Y1484" s="276"/>
      <c r="Z1484" s="273"/>
      <c r="AA1484" s="273"/>
      <c r="AB1484" s="276"/>
      <c r="AC1484" s="273"/>
      <c r="AD1484" s="273"/>
      <c r="AE1484" s="273"/>
      <c r="AF1484" s="272"/>
      <c r="AG1484" s="273"/>
      <c r="AH1484" s="245"/>
      <c r="AI1484" s="245"/>
      <c r="AJ1484" s="272"/>
    </row>
    <row r="1485" spans="2:36" ht="68.7" customHeight="1" x14ac:dyDescent="0.3">
      <c r="B1485" s="262" t="s">
        <v>1283</v>
      </c>
      <c r="C1485" s="263" t="s">
        <v>972</v>
      </c>
      <c r="D1485" s="268" t="s">
        <v>67</v>
      </c>
      <c r="E1485" s="269" t="s">
        <v>68</v>
      </c>
      <c r="F1485" s="270" t="s">
        <v>186</v>
      </c>
      <c r="G1485" s="271" t="s">
        <v>1071</v>
      </c>
      <c r="H1485" s="272" t="s">
        <v>71</v>
      </c>
      <c r="I1485" s="272" t="s">
        <v>135</v>
      </c>
      <c r="J1485" s="11" t="s">
        <v>769</v>
      </c>
      <c r="K1485" s="88" t="s">
        <v>770</v>
      </c>
      <c r="L1485" s="95" t="s">
        <v>775</v>
      </c>
      <c r="M1485" s="59">
        <v>40</v>
      </c>
      <c r="N1485" s="273" t="s">
        <v>767</v>
      </c>
      <c r="O1485" s="263" t="s">
        <v>638</v>
      </c>
      <c r="P1485" s="272" t="s">
        <v>76</v>
      </c>
      <c r="Q1485" s="272" t="s">
        <v>77</v>
      </c>
      <c r="R1485" s="272" t="s">
        <v>78</v>
      </c>
      <c r="S1485" s="272" t="s">
        <v>161</v>
      </c>
      <c r="T1485" s="274">
        <f>+V1485+Y1485</f>
        <v>103575.79999999999</v>
      </c>
      <c r="U1485" s="274">
        <f>+T1485/M1486</f>
        <v>103575.79999999999</v>
      </c>
      <c r="V1485" s="433">
        <v>88039.43</v>
      </c>
      <c r="W1485" s="273" t="s">
        <v>135</v>
      </c>
      <c r="X1485" s="273" t="s">
        <v>135</v>
      </c>
      <c r="Y1485" s="666">
        <v>15536.37</v>
      </c>
      <c r="Z1485" s="273" t="s">
        <v>135</v>
      </c>
      <c r="AA1485" s="273" t="s">
        <v>135</v>
      </c>
      <c r="AB1485" s="433">
        <v>8398.0300000000007</v>
      </c>
      <c r="AC1485" s="273" t="s">
        <v>204</v>
      </c>
      <c r="AD1485" s="273" t="s">
        <v>135</v>
      </c>
      <c r="AE1485" s="277">
        <f>+V1485+Y1485</f>
        <v>103575.79999999999</v>
      </c>
      <c r="AF1485" s="272" t="s">
        <v>135</v>
      </c>
      <c r="AG1485" s="273" t="s">
        <v>34</v>
      </c>
      <c r="AH1485" s="434" t="s">
        <v>288</v>
      </c>
      <c r="AI1485" s="434" t="s">
        <v>463</v>
      </c>
      <c r="AJ1485" s="272"/>
    </row>
    <row r="1486" spans="2:36" ht="68.7" customHeight="1" x14ac:dyDescent="0.3">
      <c r="B1486" s="262"/>
      <c r="C1486" s="264"/>
      <c r="D1486" s="266"/>
      <c r="E1486" s="269"/>
      <c r="F1486" s="270"/>
      <c r="G1486" s="271"/>
      <c r="H1486" s="272"/>
      <c r="I1486" s="272"/>
      <c r="J1486" s="11" t="s">
        <v>163</v>
      </c>
      <c r="K1486" s="88" t="s">
        <v>772</v>
      </c>
      <c r="L1486" s="7" t="s">
        <v>106</v>
      </c>
      <c r="M1486" s="59">
        <v>1</v>
      </c>
      <c r="N1486" s="273"/>
      <c r="O1486" s="264"/>
      <c r="P1486" s="272"/>
      <c r="Q1486" s="272"/>
      <c r="R1486" s="272"/>
      <c r="S1486" s="272"/>
      <c r="T1486" s="272"/>
      <c r="U1486" s="274"/>
      <c r="V1486" s="276"/>
      <c r="W1486" s="273"/>
      <c r="X1486" s="273"/>
      <c r="Y1486" s="276"/>
      <c r="Z1486" s="273"/>
      <c r="AA1486" s="273"/>
      <c r="AB1486" s="276"/>
      <c r="AC1486" s="273"/>
      <c r="AD1486" s="273"/>
      <c r="AE1486" s="273"/>
      <c r="AF1486" s="272"/>
      <c r="AG1486" s="273"/>
      <c r="AH1486" s="435"/>
      <c r="AI1486" s="435"/>
      <c r="AJ1486" s="272"/>
    </row>
    <row r="1487" spans="2:36" ht="68.7" customHeight="1" x14ac:dyDescent="0.3">
      <c r="B1487" s="262"/>
      <c r="C1487" s="264"/>
      <c r="D1487" s="266"/>
      <c r="E1487" s="269"/>
      <c r="F1487" s="270"/>
      <c r="G1487" s="271"/>
      <c r="H1487" s="272"/>
      <c r="I1487" s="272"/>
      <c r="J1487" s="11" t="s">
        <v>179</v>
      </c>
      <c r="K1487" s="88" t="s">
        <v>698</v>
      </c>
      <c r="L1487" s="7" t="s">
        <v>106</v>
      </c>
      <c r="M1487" s="59">
        <v>40</v>
      </c>
      <c r="N1487" s="273"/>
      <c r="O1487" s="264"/>
      <c r="P1487" s="272"/>
      <c r="Q1487" s="272"/>
      <c r="R1487" s="272"/>
      <c r="S1487" s="272"/>
      <c r="T1487" s="272"/>
      <c r="U1487" s="274"/>
      <c r="V1487" s="276"/>
      <c r="W1487" s="273"/>
      <c r="X1487" s="273"/>
      <c r="Y1487" s="276"/>
      <c r="Z1487" s="273"/>
      <c r="AA1487" s="273"/>
      <c r="AB1487" s="276"/>
      <c r="AC1487" s="273"/>
      <c r="AD1487" s="273"/>
      <c r="AE1487" s="273"/>
      <c r="AF1487" s="272"/>
      <c r="AG1487" s="273"/>
      <c r="AH1487" s="436"/>
      <c r="AI1487" s="436"/>
      <c r="AJ1487" s="272"/>
    </row>
    <row r="1488" spans="2:36" ht="68.7" customHeight="1" x14ac:dyDescent="0.3">
      <c r="B1488" s="265" t="s">
        <v>1284</v>
      </c>
      <c r="C1488" s="267" t="s">
        <v>974</v>
      </c>
      <c r="D1488" s="268" t="s">
        <v>67</v>
      </c>
      <c r="E1488" s="269" t="s">
        <v>68</v>
      </c>
      <c r="F1488" s="270" t="s">
        <v>186</v>
      </c>
      <c r="G1488" s="271" t="s">
        <v>1071</v>
      </c>
      <c r="H1488" s="272" t="s">
        <v>71</v>
      </c>
      <c r="I1488" s="272" t="s">
        <v>135</v>
      </c>
      <c r="J1488" s="11" t="s">
        <v>769</v>
      </c>
      <c r="K1488" s="88" t="s">
        <v>770</v>
      </c>
      <c r="L1488" s="95" t="s">
        <v>775</v>
      </c>
      <c r="M1488" s="59">
        <v>40</v>
      </c>
      <c r="N1488" s="273" t="s">
        <v>767</v>
      </c>
      <c r="O1488" s="263" t="s">
        <v>638</v>
      </c>
      <c r="P1488" s="272" t="s">
        <v>76</v>
      </c>
      <c r="Q1488" s="272" t="s">
        <v>77</v>
      </c>
      <c r="R1488" s="272" t="s">
        <v>78</v>
      </c>
      <c r="S1488" s="272" t="s">
        <v>161</v>
      </c>
      <c r="T1488" s="274">
        <f>+V1488+Y1488</f>
        <v>235144.7</v>
      </c>
      <c r="U1488" s="274">
        <f>+T1488/M1489</f>
        <v>78381.566666666666</v>
      </c>
      <c r="V1488" s="275">
        <v>199873</v>
      </c>
      <c r="W1488" s="273" t="s">
        <v>135</v>
      </c>
      <c r="X1488" s="273" t="s">
        <v>135</v>
      </c>
      <c r="Y1488" s="275">
        <v>35271.699999999997</v>
      </c>
      <c r="Z1488" s="273" t="s">
        <v>135</v>
      </c>
      <c r="AA1488" s="273" t="s">
        <v>135</v>
      </c>
      <c r="AB1488" s="275">
        <v>20579.46</v>
      </c>
      <c r="AC1488" s="273" t="s">
        <v>204</v>
      </c>
      <c r="AD1488" s="273" t="s">
        <v>135</v>
      </c>
      <c r="AE1488" s="277">
        <f>+V1488+Y1488</f>
        <v>235144.7</v>
      </c>
      <c r="AF1488" s="272" t="s">
        <v>135</v>
      </c>
      <c r="AG1488" s="273" t="s">
        <v>34</v>
      </c>
      <c r="AH1488" s="244" t="s">
        <v>288</v>
      </c>
      <c r="AI1488" s="246" t="s">
        <v>463</v>
      </c>
      <c r="AJ1488" s="272"/>
    </row>
    <row r="1489" spans="2:36" ht="68.7" customHeight="1" x14ac:dyDescent="0.3">
      <c r="B1489" s="266"/>
      <c r="C1489" s="264"/>
      <c r="D1489" s="266"/>
      <c r="E1489" s="269"/>
      <c r="F1489" s="270"/>
      <c r="G1489" s="271"/>
      <c r="H1489" s="272"/>
      <c r="I1489" s="272"/>
      <c r="J1489" s="11" t="s">
        <v>163</v>
      </c>
      <c r="K1489" s="88" t="s">
        <v>772</v>
      </c>
      <c r="L1489" s="7" t="s">
        <v>106</v>
      </c>
      <c r="M1489" s="95">
        <v>3</v>
      </c>
      <c r="N1489" s="273"/>
      <c r="O1489" s="264"/>
      <c r="P1489" s="272"/>
      <c r="Q1489" s="272"/>
      <c r="R1489" s="272"/>
      <c r="S1489" s="272"/>
      <c r="T1489" s="272"/>
      <c r="U1489" s="274"/>
      <c r="V1489" s="276"/>
      <c r="W1489" s="273"/>
      <c r="X1489" s="273"/>
      <c r="Y1489" s="276"/>
      <c r="Z1489" s="273"/>
      <c r="AA1489" s="273"/>
      <c r="AB1489" s="276"/>
      <c r="AC1489" s="273"/>
      <c r="AD1489" s="273"/>
      <c r="AE1489" s="273"/>
      <c r="AF1489" s="272"/>
      <c r="AG1489" s="273"/>
      <c r="AH1489" s="245"/>
      <c r="AI1489" s="245"/>
      <c r="AJ1489" s="272"/>
    </row>
    <row r="1490" spans="2:36" ht="70.2" customHeight="1" x14ac:dyDescent="0.3">
      <c r="B1490" s="266"/>
      <c r="C1490" s="264"/>
      <c r="D1490" s="266"/>
      <c r="E1490" s="269"/>
      <c r="F1490" s="270"/>
      <c r="G1490" s="271"/>
      <c r="H1490" s="272"/>
      <c r="I1490" s="272"/>
      <c r="J1490" s="11" t="s">
        <v>179</v>
      </c>
      <c r="K1490" s="88" t="s">
        <v>698</v>
      </c>
      <c r="L1490" s="7" t="s">
        <v>106</v>
      </c>
      <c r="M1490" s="95">
        <v>125</v>
      </c>
      <c r="N1490" s="273"/>
      <c r="O1490" s="264"/>
      <c r="P1490" s="272"/>
      <c r="Q1490" s="272"/>
      <c r="R1490" s="272"/>
      <c r="S1490" s="272"/>
      <c r="T1490" s="272"/>
      <c r="U1490" s="274"/>
      <c r="V1490" s="276"/>
      <c r="W1490" s="273"/>
      <c r="X1490" s="273"/>
      <c r="Y1490" s="276"/>
      <c r="Z1490" s="273"/>
      <c r="AA1490" s="273"/>
      <c r="AB1490" s="276"/>
      <c r="AC1490" s="273"/>
      <c r="AD1490" s="273"/>
      <c r="AE1490" s="273"/>
      <c r="AF1490" s="272"/>
      <c r="AG1490" s="273"/>
      <c r="AH1490" s="245"/>
      <c r="AI1490" s="245"/>
      <c r="AJ1490" s="272"/>
    </row>
    <row r="1491" spans="2:36" ht="126" customHeight="1" x14ac:dyDescent="0.3">
      <c r="B1491" s="217" t="s">
        <v>1285</v>
      </c>
      <c r="C1491" s="220" t="s">
        <v>969</v>
      </c>
      <c r="D1491" s="220" t="s">
        <v>67</v>
      </c>
      <c r="E1491" s="223" t="s">
        <v>68</v>
      </c>
      <c r="F1491" s="226" t="s">
        <v>186</v>
      </c>
      <c r="G1491" s="229" t="s">
        <v>1071</v>
      </c>
      <c r="H1491" s="223" t="s">
        <v>71</v>
      </c>
      <c r="I1491" s="232" t="s">
        <v>135</v>
      </c>
      <c r="J1491" s="11" t="s">
        <v>769</v>
      </c>
      <c r="K1491" s="88" t="s">
        <v>770</v>
      </c>
      <c r="L1491" s="95" t="s">
        <v>775</v>
      </c>
      <c r="M1491" s="213">
        <v>40</v>
      </c>
      <c r="N1491" s="229" t="s">
        <v>767</v>
      </c>
      <c r="O1491" s="220" t="s">
        <v>968</v>
      </c>
      <c r="P1491" s="223" t="s">
        <v>76</v>
      </c>
      <c r="Q1491" s="223" t="s">
        <v>77</v>
      </c>
      <c r="R1491" s="223" t="s">
        <v>78</v>
      </c>
      <c r="S1491" s="223" t="s">
        <v>161</v>
      </c>
      <c r="T1491" s="235">
        <f>+V1491+Y1491</f>
        <v>51360</v>
      </c>
      <c r="U1491" s="235">
        <f>+T1491/1</f>
        <v>51360</v>
      </c>
      <c r="V1491" s="238">
        <v>43656</v>
      </c>
      <c r="W1491" s="229" t="s">
        <v>135</v>
      </c>
      <c r="X1491" s="229" t="s">
        <v>135</v>
      </c>
      <c r="Y1491" s="238">
        <v>7704</v>
      </c>
      <c r="Z1491" s="229" t="s">
        <v>135</v>
      </c>
      <c r="AA1491" s="229" t="s">
        <v>135</v>
      </c>
      <c r="AB1491" s="238">
        <v>4164.32</v>
      </c>
      <c r="AC1491" s="229" t="s">
        <v>204</v>
      </c>
      <c r="AD1491" s="229" t="s">
        <v>135</v>
      </c>
      <c r="AE1491" s="241">
        <f>+V1491+Y1491</f>
        <v>51360</v>
      </c>
      <c r="AF1491" s="223" t="s">
        <v>135</v>
      </c>
      <c r="AG1491" s="229" t="s">
        <v>34</v>
      </c>
      <c r="AH1491" s="244" t="s">
        <v>288</v>
      </c>
      <c r="AI1491" s="246" t="s">
        <v>463</v>
      </c>
      <c r="AJ1491" s="223"/>
    </row>
    <row r="1492" spans="2:36" ht="68.7" customHeight="1" x14ac:dyDescent="0.3">
      <c r="B1492" s="218"/>
      <c r="C1492" s="221"/>
      <c r="D1492" s="221"/>
      <c r="E1492" s="224"/>
      <c r="F1492" s="227"/>
      <c r="G1492" s="230"/>
      <c r="H1492" s="224"/>
      <c r="I1492" s="233"/>
      <c r="J1492" s="11" t="s">
        <v>179</v>
      </c>
      <c r="K1492" s="88" t="s">
        <v>698</v>
      </c>
      <c r="L1492" s="7" t="s">
        <v>106</v>
      </c>
      <c r="M1492" s="31">
        <v>4</v>
      </c>
      <c r="N1492" s="230"/>
      <c r="O1492" s="221"/>
      <c r="P1492" s="224"/>
      <c r="Q1492" s="224"/>
      <c r="R1492" s="224"/>
      <c r="S1492" s="224"/>
      <c r="T1492" s="236"/>
      <c r="U1492" s="236"/>
      <c r="V1492" s="239"/>
      <c r="W1492" s="230"/>
      <c r="X1492" s="230"/>
      <c r="Y1492" s="239"/>
      <c r="Z1492" s="230"/>
      <c r="AA1492" s="230"/>
      <c r="AB1492" s="239"/>
      <c r="AC1492" s="230"/>
      <c r="AD1492" s="230"/>
      <c r="AE1492" s="242"/>
      <c r="AF1492" s="224"/>
      <c r="AG1492" s="230"/>
      <c r="AH1492" s="245"/>
      <c r="AI1492" s="245"/>
      <c r="AJ1492" s="224"/>
    </row>
    <row r="1493" spans="2:36" ht="96" customHeight="1" thickBot="1" x14ac:dyDescent="0.35">
      <c r="B1493" s="219"/>
      <c r="C1493" s="222"/>
      <c r="D1493" s="222"/>
      <c r="E1493" s="225"/>
      <c r="F1493" s="228"/>
      <c r="G1493" s="231"/>
      <c r="H1493" s="225"/>
      <c r="I1493" s="234"/>
      <c r="J1493" s="214" t="s">
        <v>1046</v>
      </c>
      <c r="K1493" s="214" t="s">
        <v>164</v>
      </c>
      <c r="L1493" s="215" t="s">
        <v>106</v>
      </c>
      <c r="M1493" s="216">
        <v>1</v>
      </c>
      <c r="N1493" s="231"/>
      <c r="O1493" s="222"/>
      <c r="P1493" s="225"/>
      <c r="Q1493" s="225"/>
      <c r="R1493" s="225"/>
      <c r="S1493" s="225"/>
      <c r="T1493" s="237"/>
      <c r="U1493" s="237"/>
      <c r="V1493" s="240"/>
      <c r="W1493" s="231"/>
      <c r="X1493" s="231"/>
      <c r="Y1493" s="240"/>
      <c r="Z1493" s="231"/>
      <c r="AA1493" s="231"/>
      <c r="AB1493" s="240"/>
      <c r="AC1493" s="231"/>
      <c r="AD1493" s="231"/>
      <c r="AE1493" s="243"/>
      <c r="AF1493" s="225"/>
      <c r="AG1493" s="231"/>
      <c r="AH1493" s="245"/>
      <c r="AI1493" s="245"/>
      <c r="AJ1493" s="225"/>
    </row>
    <row r="1494" spans="2:36" ht="68.7" customHeight="1" x14ac:dyDescent="0.3">
      <c r="B1494" s="462" t="s">
        <v>932</v>
      </c>
      <c r="C1494" s="227" t="s">
        <v>938</v>
      </c>
      <c r="D1494" s="462" t="s">
        <v>125</v>
      </c>
      <c r="E1494" s="249" t="s">
        <v>68</v>
      </c>
      <c r="F1494" s="489" t="s">
        <v>186</v>
      </c>
      <c r="G1494" s="477" t="s">
        <v>1071</v>
      </c>
      <c r="H1494" s="224" t="s">
        <v>71</v>
      </c>
      <c r="I1494" s="225" t="s">
        <v>135</v>
      </c>
      <c r="J1494" s="80" t="s">
        <v>769</v>
      </c>
      <c r="K1494" s="63" t="s">
        <v>770</v>
      </c>
      <c r="L1494" s="96" t="s">
        <v>775</v>
      </c>
      <c r="M1494" s="56">
        <v>40</v>
      </c>
      <c r="N1494" s="231" t="s">
        <v>767</v>
      </c>
      <c r="O1494" s="322" t="s">
        <v>946</v>
      </c>
      <c r="P1494" s="224" t="s">
        <v>76</v>
      </c>
      <c r="Q1494" s="224" t="s">
        <v>77</v>
      </c>
      <c r="R1494" s="224" t="s">
        <v>78</v>
      </c>
      <c r="S1494" s="225" t="s">
        <v>161</v>
      </c>
      <c r="T1494" s="237">
        <f>+V1494+Y1494</f>
        <v>126221.37</v>
      </c>
      <c r="U1494" s="237" t="s">
        <v>135</v>
      </c>
      <c r="V1494" s="260">
        <v>107288.16</v>
      </c>
      <c r="W1494" s="231" t="s">
        <v>135</v>
      </c>
      <c r="X1494" s="231" t="s">
        <v>135</v>
      </c>
      <c r="Y1494" s="260">
        <v>18933.21</v>
      </c>
      <c r="Z1494" s="231" t="s">
        <v>135</v>
      </c>
      <c r="AA1494" s="231" t="s">
        <v>135</v>
      </c>
      <c r="AB1494" s="468" t="s">
        <v>945</v>
      </c>
      <c r="AC1494" s="231" t="s">
        <v>204</v>
      </c>
      <c r="AD1494" s="231" t="s">
        <v>135</v>
      </c>
      <c r="AE1494" s="243">
        <f>+V1494+Y1494</f>
        <v>126221.37</v>
      </c>
      <c r="AF1494" s="225" t="s">
        <v>135</v>
      </c>
      <c r="AG1494" s="231" t="s">
        <v>34</v>
      </c>
      <c r="AH1494" s="322" t="s">
        <v>1177</v>
      </c>
      <c r="AI1494" s="322" t="s">
        <v>215</v>
      </c>
      <c r="AJ1494" s="225"/>
    </row>
    <row r="1495" spans="2:36" ht="68.7" customHeight="1" x14ac:dyDescent="0.3">
      <c r="B1495" s="462"/>
      <c r="C1495" s="227"/>
      <c r="D1495" s="462"/>
      <c r="E1495" s="269"/>
      <c r="F1495" s="270"/>
      <c r="G1495" s="271"/>
      <c r="H1495" s="224"/>
      <c r="I1495" s="272"/>
      <c r="J1495" s="11" t="s">
        <v>163</v>
      </c>
      <c r="K1495" s="88" t="s">
        <v>772</v>
      </c>
      <c r="L1495" s="7" t="s">
        <v>106</v>
      </c>
      <c r="M1495" s="59">
        <v>3</v>
      </c>
      <c r="N1495" s="273"/>
      <c r="O1495" s="322"/>
      <c r="P1495" s="224"/>
      <c r="Q1495" s="224"/>
      <c r="R1495" s="224"/>
      <c r="S1495" s="272"/>
      <c r="T1495" s="272"/>
      <c r="U1495" s="274"/>
      <c r="V1495" s="467"/>
      <c r="W1495" s="273"/>
      <c r="X1495" s="273"/>
      <c r="Y1495" s="467"/>
      <c r="Z1495" s="273"/>
      <c r="AA1495" s="273"/>
      <c r="AB1495" s="469"/>
      <c r="AC1495" s="273"/>
      <c r="AD1495" s="273"/>
      <c r="AE1495" s="273"/>
      <c r="AF1495" s="272"/>
      <c r="AG1495" s="273"/>
      <c r="AH1495" s="322"/>
      <c r="AI1495" s="322"/>
      <c r="AJ1495" s="272"/>
    </row>
    <row r="1496" spans="2:36" ht="68.7" customHeight="1" x14ac:dyDescent="0.3">
      <c r="B1496" s="463"/>
      <c r="C1496" s="228"/>
      <c r="D1496" s="463"/>
      <c r="E1496" s="269"/>
      <c r="F1496" s="270"/>
      <c r="G1496" s="271"/>
      <c r="H1496" s="225"/>
      <c r="I1496" s="272"/>
      <c r="J1496" s="11" t="s">
        <v>179</v>
      </c>
      <c r="K1496" s="88" t="s">
        <v>698</v>
      </c>
      <c r="L1496" s="7" t="s">
        <v>106</v>
      </c>
      <c r="M1496" s="7">
        <v>120</v>
      </c>
      <c r="N1496" s="273"/>
      <c r="O1496" s="323"/>
      <c r="P1496" s="225"/>
      <c r="Q1496" s="225"/>
      <c r="R1496" s="225"/>
      <c r="S1496" s="272"/>
      <c r="T1496" s="272"/>
      <c r="U1496" s="274"/>
      <c r="V1496" s="417"/>
      <c r="W1496" s="273"/>
      <c r="X1496" s="273"/>
      <c r="Y1496" s="417"/>
      <c r="Z1496" s="273"/>
      <c r="AA1496" s="273"/>
      <c r="AB1496" s="470"/>
      <c r="AC1496" s="273"/>
      <c r="AD1496" s="273"/>
      <c r="AE1496" s="273"/>
      <c r="AF1496" s="272"/>
      <c r="AG1496" s="273"/>
      <c r="AH1496" s="323"/>
      <c r="AI1496" s="323"/>
      <c r="AJ1496" s="272"/>
    </row>
    <row r="1497" spans="2:36" ht="68.7" customHeight="1" x14ac:dyDescent="0.3">
      <c r="B1497" s="250" t="s">
        <v>933</v>
      </c>
      <c r="C1497" s="226" t="s">
        <v>939</v>
      </c>
      <c r="D1497" s="114" t="s">
        <v>125</v>
      </c>
      <c r="E1497" s="269" t="s">
        <v>68</v>
      </c>
      <c r="F1497" s="270" t="s">
        <v>186</v>
      </c>
      <c r="G1497" s="271" t="s">
        <v>1071</v>
      </c>
      <c r="H1497" s="223" t="s">
        <v>71</v>
      </c>
      <c r="I1497" s="272" t="s">
        <v>135</v>
      </c>
      <c r="J1497" s="11" t="s">
        <v>769</v>
      </c>
      <c r="K1497" s="88" t="s">
        <v>770</v>
      </c>
      <c r="L1497" s="95" t="s">
        <v>775</v>
      </c>
      <c r="M1497" s="59">
        <v>40</v>
      </c>
      <c r="N1497" s="273" t="s">
        <v>767</v>
      </c>
      <c r="O1497" s="321" t="s">
        <v>946</v>
      </c>
      <c r="P1497" s="223" t="s">
        <v>76</v>
      </c>
      <c r="Q1497" s="223" t="s">
        <v>77</v>
      </c>
      <c r="R1497" s="223" t="s">
        <v>78</v>
      </c>
      <c r="S1497" s="272" t="s">
        <v>161</v>
      </c>
      <c r="T1497" s="274">
        <f>+V1497+Y1497</f>
        <v>48150</v>
      </c>
      <c r="U1497" s="274" t="s">
        <v>135</v>
      </c>
      <c r="V1497" s="354">
        <v>40927.5</v>
      </c>
      <c r="W1497" s="273" t="s">
        <v>135</v>
      </c>
      <c r="X1497" s="273" t="s">
        <v>135</v>
      </c>
      <c r="Y1497" s="354">
        <v>7222.5</v>
      </c>
      <c r="Z1497" s="273" t="s">
        <v>135</v>
      </c>
      <c r="AA1497" s="273" t="s">
        <v>135</v>
      </c>
      <c r="AB1497" s="354">
        <v>27246.92</v>
      </c>
      <c r="AC1497" s="273" t="s">
        <v>204</v>
      </c>
      <c r="AD1497" s="273" t="s">
        <v>135</v>
      </c>
      <c r="AE1497" s="277">
        <f>+V1497+Y1497</f>
        <v>48150</v>
      </c>
      <c r="AF1497" s="272" t="s">
        <v>135</v>
      </c>
      <c r="AG1497" s="273" t="s">
        <v>34</v>
      </c>
      <c r="AH1497" s="321" t="s">
        <v>1177</v>
      </c>
      <c r="AI1497" s="321" t="s">
        <v>215</v>
      </c>
      <c r="AJ1497" s="272"/>
    </row>
    <row r="1498" spans="2:36" ht="68.7" customHeight="1" x14ac:dyDescent="0.3">
      <c r="B1498" s="251"/>
      <c r="C1498" s="227"/>
      <c r="D1498" s="125"/>
      <c r="E1498" s="269"/>
      <c r="F1498" s="270"/>
      <c r="G1498" s="271"/>
      <c r="H1498" s="224"/>
      <c r="I1498" s="272"/>
      <c r="J1498" s="11" t="s">
        <v>163</v>
      </c>
      <c r="K1498" s="88" t="s">
        <v>772</v>
      </c>
      <c r="L1498" s="7" t="s">
        <v>106</v>
      </c>
      <c r="M1498" s="59">
        <v>2</v>
      </c>
      <c r="N1498" s="273"/>
      <c r="O1498" s="322"/>
      <c r="P1498" s="224"/>
      <c r="Q1498" s="224"/>
      <c r="R1498" s="224"/>
      <c r="S1498" s="272"/>
      <c r="T1498" s="272"/>
      <c r="U1498" s="274"/>
      <c r="V1498" s="355"/>
      <c r="W1498" s="273"/>
      <c r="X1498" s="273"/>
      <c r="Y1498" s="355"/>
      <c r="Z1498" s="273"/>
      <c r="AA1498" s="273"/>
      <c r="AB1498" s="355"/>
      <c r="AC1498" s="273"/>
      <c r="AD1498" s="273"/>
      <c r="AE1498" s="273"/>
      <c r="AF1498" s="272"/>
      <c r="AG1498" s="273"/>
      <c r="AH1498" s="322"/>
      <c r="AI1498" s="322"/>
      <c r="AJ1498" s="272"/>
    </row>
    <row r="1499" spans="2:36" ht="68.7" customHeight="1" x14ac:dyDescent="0.3">
      <c r="B1499" s="252"/>
      <c r="C1499" s="228"/>
      <c r="D1499" s="96"/>
      <c r="E1499" s="269"/>
      <c r="F1499" s="270"/>
      <c r="G1499" s="271"/>
      <c r="H1499" s="225"/>
      <c r="I1499" s="272"/>
      <c r="J1499" s="11" t="s">
        <v>179</v>
      </c>
      <c r="K1499" s="88" t="s">
        <v>698</v>
      </c>
      <c r="L1499" s="7" t="s">
        <v>106</v>
      </c>
      <c r="M1499" s="7">
        <v>120</v>
      </c>
      <c r="N1499" s="273"/>
      <c r="O1499" s="323"/>
      <c r="P1499" s="225"/>
      <c r="Q1499" s="225"/>
      <c r="R1499" s="225"/>
      <c r="S1499" s="272"/>
      <c r="T1499" s="272"/>
      <c r="U1499" s="274"/>
      <c r="V1499" s="356"/>
      <c r="W1499" s="273"/>
      <c r="X1499" s="273"/>
      <c r="Y1499" s="356"/>
      <c r="Z1499" s="273"/>
      <c r="AA1499" s="273"/>
      <c r="AB1499" s="356"/>
      <c r="AC1499" s="273"/>
      <c r="AD1499" s="273"/>
      <c r="AE1499" s="273"/>
      <c r="AF1499" s="272"/>
      <c r="AG1499" s="273"/>
      <c r="AH1499" s="323"/>
      <c r="AI1499" s="323"/>
      <c r="AJ1499" s="272"/>
    </row>
    <row r="1500" spans="2:36" ht="68.7" customHeight="1" x14ac:dyDescent="0.3">
      <c r="B1500" s="250" t="s">
        <v>934</v>
      </c>
      <c r="C1500" s="223" t="s">
        <v>940</v>
      </c>
      <c r="D1500" s="464" t="s">
        <v>125</v>
      </c>
      <c r="E1500" s="269" t="s">
        <v>68</v>
      </c>
      <c r="F1500" s="270" t="s">
        <v>186</v>
      </c>
      <c r="G1500" s="271" t="s">
        <v>1071</v>
      </c>
      <c r="H1500" s="223" t="s">
        <v>71</v>
      </c>
      <c r="I1500" s="272" t="s">
        <v>135</v>
      </c>
      <c r="J1500" s="11" t="s">
        <v>769</v>
      </c>
      <c r="K1500" s="88" t="s">
        <v>770</v>
      </c>
      <c r="L1500" s="95" t="s">
        <v>775</v>
      </c>
      <c r="M1500" s="59">
        <v>40</v>
      </c>
      <c r="N1500" s="273" t="s">
        <v>767</v>
      </c>
      <c r="O1500" s="321" t="s">
        <v>1178</v>
      </c>
      <c r="P1500" s="223" t="s">
        <v>76</v>
      </c>
      <c r="Q1500" s="223" t="s">
        <v>77</v>
      </c>
      <c r="R1500" s="223" t="s">
        <v>78</v>
      </c>
      <c r="S1500" s="272" t="s">
        <v>161</v>
      </c>
      <c r="T1500" s="274">
        <f>+V1500+Y1500</f>
        <v>71422.47</v>
      </c>
      <c r="U1500" s="274" t="s">
        <v>135</v>
      </c>
      <c r="V1500" s="354">
        <v>60709.11</v>
      </c>
      <c r="W1500" s="273" t="s">
        <v>135</v>
      </c>
      <c r="X1500" s="273" t="s">
        <v>135</v>
      </c>
      <c r="Y1500" s="354">
        <v>10713.36</v>
      </c>
      <c r="Z1500" s="273" t="s">
        <v>135</v>
      </c>
      <c r="AA1500" s="273" t="s">
        <v>135</v>
      </c>
      <c r="AB1500" s="354">
        <v>12603.96</v>
      </c>
      <c r="AC1500" s="273" t="s">
        <v>204</v>
      </c>
      <c r="AD1500" s="273" t="s">
        <v>135</v>
      </c>
      <c r="AE1500" s="277">
        <f>+V1500+Y1500</f>
        <v>71422.47</v>
      </c>
      <c r="AF1500" s="272" t="s">
        <v>135</v>
      </c>
      <c r="AG1500" s="273" t="s">
        <v>34</v>
      </c>
      <c r="AH1500" s="321" t="s">
        <v>1177</v>
      </c>
      <c r="AI1500" s="321" t="s">
        <v>215</v>
      </c>
      <c r="AJ1500" s="272"/>
    </row>
    <row r="1501" spans="2:36" ht="68.7" customHeight="1" x14ac:dyDescent="0.3">
      <c r="B1501" s="251"/>
      <c r="C1501" s="227"/>
      <c r="D1501" s="462"/>
      <c r="E1501" s="269"/>
      <c r="F1501" s="270"/>
      <c r="G1501" s="271"/>
      <c r="H1501" s="224"/>
      <c r="I1501" s="272"/>
      <c r="J1501" s="11" t="s">
        <v>163</v>
      </c>
      <c r="K1501" s="88" t="s">
        <v>772</v>
      </c>
      <c r="L1501" s="7" t="s">
        <v>106</v>
      </c>
      <c r="M1501" s="59">
        <v>3</v>
      </c>
      <c r="N1501" s="273"/>
      <c r="O1501" s="322"/>
      <c r="P1501" s="224"/>
      <c r="Q1501" s="224"/>
      <c r="R1501" s="224"/>
      <c r="S1501" s="272"/>
      <c r="T1501" s="272"/>
      <c r="U1501" s="274"/>
      <c r="V1501" s="355"/>
      <c r="W1501" s="273"/>
      <c r="X1501" s="273"/>
      <c r="Y1501" s="355"/>
      <c r="Z1501" s="273"/>
      <c r="AA1501" s="273"/>
      <c r="AB1501" s="355"/>
      <c r="AC1501" s="273"/>
      <c r="AD1501" s="273"/>
      <c r="AE1501" s="273"/>
      <c r="AF1501" s="272"/>
      <c r="AG1501" s="273"/>
      <c r="AH1501" s="322"/>
      <c r="AI1501" s="322"/>
      <c r="AJ1501" s="272"/>
    </row>
    <row r="1502" spans="2:36" ht="68.7" customHeight="1" x14ac:dyDescent="0.3">
      <c r="B1502" s="251"/>
      <c r="C1502" s="227"/>
      <c r="D1502" s="463"/>
      <c r="E1502" s="269"/>
      <c r="F1502" s="270"/>
      <c r="G1502" s="271"/>
      <c r="H1502" s="225"/>
      <c r="I1502" s="272"/>
      <c r="J1502" s="11" t="s">
        <v>179</v>
      </c>
      <c r="K1502" s="88" t="s">
        <v>698</v>
      </c>
      <c r="L1502" s="7" t="s">
        <v>106</v>
      </c>
      <c r="M1502" s="7">
        <v>24</v>
      </c>
      <c r="N1502" s="273"/>
      <c r="O1502" s="323"/>
      <c r="P1502" s="225"/>
      <c r="Q1502" s="225"/>
      <c r="R1502" s="225"/>
      <c r="S1502" s="272"/>
      <c r="T1502" s="272"/>
      <c r="U1502" s="274"/>
      <c r="V1502" s="356"/>
      <c r="W1502" s="273"/>
      <c r="X1502" s="273"/>
      <c r="Y1502" s="356"/>
      <c r="Z1502" s="273"/>
      <c r="AA1502" s="273"/>
      <c r="AB1502" s="356"/>
      <c r="AC1502" s="273"/>
      <c r="AD1502" s="273"/>
      <c r="AE1502" s="273"/>
      <c r="AF1502" s="272"/>
      <c r="AG1502" s="273"/>
      <c r="AH1502" s="323"/>
      <c r="AI1502" s="323"/>
      <c r="AJ1502" s="272"/>
    </row>
    <row r="1503" spans="2:36" ht="68.7" customHeight="1" x14ac:dyDescent="0.3">
      <c r="B1503" s="223" t="s">
        <v>1179</v>
      </c>
      <c r="C1503" s="333" t="s">
        <v>941</v>
      </c>
      <c r="D1503" s="475" t="s">
        <v>125</v>
      </c>
      <c r="E1503" s="317" t="s">
        <v>68</v>
      </c>
      <c r="F1503" s="412" t="s">
        <v>186</v>
      </c>
      <c r="G1503" s="320" t="s">
        <v>1180</v>
      </c>
      <c r="H1503" s="284" t="s">
        <v>71</v>
      </c>
      <c r="I1503" s="300" t="s">
        <v>135</v>
      </c>
      <c r="J1503" s="20" t="s">
        <v>769</v>
      </c>
      <c r="K1503" s="82" t="s">
        <v>770</v>
      </c>
      <c r="L1503" s="99" t="s">
        <v>775</v>
      </c>
      <c r="M1503" s="66">
        <v>40</v>
      </c>
      <c r="N1503" s="282" t="s">
        <v>767</v>
      </c>
      <c r="O1503" s="480" t="s">
        <v>946</v>
      </c>
      <c r="P1503" s="284" t="s">
        <v>76</v>
      </c>
      <c r="Q1503" s="284" t="s">
        <v>77</v>
      </c>
      <c r="R1503" s="284" t="s">
        <v>78</v>
      </c>
      <c r="S1503" s="300" t="s">
        <v>161</v>
      </c>
      <c r="T1503" s="299">
        <f>+V1503+Y1503</f>
        <v>85674.87</v>
      </c>
      <c r="U1503" s="299" t="s">
        <v>135</v>
      </c>
      <c r="V1503" s="310">
        <v>72823.649999999994</v>
      </c>
      <c r="W1503" s="282" t="s">
        <v>135</v>
      </c>
      <c r="X1503" s="282" t="s">
        <v>135</v>
      </c>
      <c r="Y1503" s="126">
        <v>12851.22</v>
      </c>
      <c r="Z1503" s="282" t="s">
        <v>135</v>
      </c>
      <c r="AA1503" s="282" t="s">
        <v>135</v>
      </c>
      <c r="AB1503" s="310">
        <v>14130</v>
      </c>
      <c r="AC1503" s="282" t="s">
        <v>204</v>
      </c>
      <c r="AD1503" s="282" t="s">
        <v>135</v>
      </c>
      <c r="AE1503" s="366">
        <f>+V1503+Y1503</f>
        <v>85674.87</v>
      </c>
      <c r="AF1503" s="300" t="s">
        <v>135</v>
      </c>
      <c r="AG1503" s="282" t="s">
        <v>34</v>
      </c>
      <c r="AH1503" s="480" t="s">
        <v>231</v>
      </c>
      <c r="AI1503" s="480" t="s">
        <v>216</v>
      </c>
      <c r="AJ1503" s="300"/>
    </row>
    <row r="1504" spans="2:36" ht="68.7" customHeight="1" x14ac:dyDescent="0.3">
      <c r="B1504" s="251"/>
      <c r="C1504" s="334"/>
      <c r="D1504" s="476"/>
      <c r="E1504" s="317"/>
      <c r="F1504" s="412"/>
      <c r="G1504" s="320"/>
      <c r="H1504" s="285"/>
      <c r="I1504" s="300"/>
      <c r="J1504" s="20" t="s">
        <v>163</v>
      </c>
      <c r="K1504" s="82" t="s">
        <v>772</v>
      </c>
      <c r="L1504" s="27" t="s">
        <v>106</v>
      </c>
      <c r="M1504" s="66">
        <v>2</v>
      </c>
      <c r="N1504" s="282"/>
      <c r="O1504" s="481"/>
      <c r="P1504" s="285"/>
      <c r="Q1504" s="285"/>
      <c r="R1504" s="285"/>
      <c r="S1504" s="300"/>
      <c r="T1504" s="300"/>
      <c r="U1504" s="299"/>
      <c r="V1504" s="311"/>
      <c r="W1504" s="282"/>
      <c r="X1504" s="282"/>
      <c r="Y1504" s="127"/>
      <c r="Z1504" s="282"/>
      <c r="AA1504" s="282"/>
      <c r="AB1504" s="311"/>
      <c r="AC1504" s="282"/>
      <c r="AD1504" s="282"/>
      <c r="AE1504" s="282"/>
      <c r="AF1504" s="300"/>
      <c r="AG1504" s="282"/>
      <c r="AH1504" s="481"/>
      <c r="AI1504" s="481"/>
      <c r="AJ1504" s="300"/>
    </row>
    <row r="1505" spans="2:36" ht="68.7" customHeight="1" x14ac:dyDescent="0.3">
      <c r="B1505" s="252"/>
      <c r="C1505" s="478"/>
      <c r="D1505" s="483"/>
      <c r="E1505" s="317"/>
      <c r="F1505" s="412"/>
      <c r="G1505" s="320"/>
      <c r="H1505" s="286"/>
      <c r="I1505" s="300"/>
      <c r="J1505" s="20" t="s">
        <v>179</v>
      </c>
      <c r="K1505" s="82" t="s">
        <v>698</v>
      </c>
      <c r="L1505" s="27" t="s">
        <v>106</v>
      </c>
      <c r="M1505" s="27">
        <v>260</v>
      </c>
      <c r="N1505" s="282"/>
      <c r="O1505" s="482"/>
      <c r="P1505" s="286"/>
      <c r="Q1505" s="286"/>
      <c r="R1505" s="286"/>
      <c r="S1505" s="300"/>
      <c r="T1505" s="300"/>
      <c r="U1505" s="299"/>
      <c r="V1505" s="312"/>
      <c r="W1505" s="282"/>
      <c r="X1505" s="282"/>
      <c r="Y1505" s="128"/>
      <c r="Z1505" s="282"/>
      <c r="AA1505" s="282"/>
      <c r="AB1505" s="312"/>
      <c r="AC1505" s="282"/>
      <c r="AD1505" s="282"/>
      <c r="AE1505" s="282"/>
      <c r="AF1505" s="300"/>
      <c r="AG1505" s="282"/>
      <c r="AH1505" s="482"/>
      <c r="AI1505" s="482"/>
      <c r="AJ1505" s="300"/>
    </row>
    <row r="1506" spans="2:36" ht="68.7" customHeight="1" x14ac:dyDescent="0.3">
      <c r="B1506" s="250" t="s">
        <v>935</v>
      </c>
      <c r="C1506" s="226" t="s">
        <v>942</v>
      </c>
      <c r="D1506" s="125" t="s">
        <v>125</v>
      </c>
      <c r="E1506" s="269" t="s">
        <v>68</v>
      </c>
      <c r="F1506" s="270" t="s">
        <v>186</v>
      </c>
      <c r="G1506" s="271" t="s">
        <v>1071</v>
      </c>
      <c r="H1506" s="223" t="s">
        <v>71</v>
      </c>
      <c r="I1506" s="272" t="s">
        <v>135</v>
      </c>
      <c r="J1506" s="11" t="s">
        <v>769</v>
      </c>
      <c r="K1506" s="88" t="s">
        <v>770</v>
      </c>
      <c r="L1506" s="95" t="s">
        <v>775</v>
      </c>
      <c r="M1506" s="59">
        <v>40</v>
      </c>
      <c r="N1506" s="273" t="s">
        <v>767</v>
      </c>
      <c r="O1506" s="129" t="s">
        <v>1089</v>
      </c>
      <c r="P1506" s="223" t="s">
        <v>76</v>
      </c>
      <c r="Q1506" s="223" t="s">
        <v>77</v>
      </c>
      <c r="R1506" s="223" t="s">
        <v>78</v>
      </c>
      <c r="S1506" s="272" t="s">
        <v>161</v>
      </c>
      <c r="T1506" s="274">
        <f>+V1506+Y1506</f>
        <v>47914.07</v>
      </c>
      <c r="U1506" s="274" t="s">
        <v>135</v>
      </c>
      <c r="V1506" s="409">
        <v>40726.959999999999</v>
      </c>
      <c r="W1506" s="273" t="s">
        <v>135</v>
      </c>
      <c r="X1506" s="273" t="s">
        <v>135</v>
      </c>
      <c r="Y1506" s="97">
        <v>7187.11</v>
      </c>
      <c r="Z1506" s="273" t="s">
        <v>135</v>
      </c>
      <c r="AA1506" s="273" t="s">
        <v>135</v>
      </c>
      <c r="AB1506" s="97">
        <v>7902.26</v>
      </c>
      <c r="AC1506" s="273" t="s">
        <v>204</v>
      </c>
      <c r="AD1506" s="273" t="s">
        <v>135</v>
      </c>
      <c r="AE1506" s="277">
        <f>+V1506+Y1506</f>
        <v>47914.07</v>
      </c>
      <c r="AF1506" s="272" t="s">
        <v>135</v>
      </c>
      <c r="AG1506" s="273" t="s">
        <v>34</v>
      </c>
      <c r="AH1506" s="321" t="s">
        <v>231</v>
      </c>
      <c r="AI1506" s="321" t="s">
        <v>216</v>
      </c>
      <c r="AJ1506" s="272"/>
    </row>
    <row r="1507" spans="2:36" ht="68.7" customHeight="1" x14ac:dyDescent="0.3">
      <c r="B1507" s="251"/>
      <c r="C1507" s="227"/>
      <c r="D1507" s="125"/>
      <c r="E1507" s="269"/>
      <c r="F1507" s="270"/>
      <c r="G1507" s="271"/>
      <c r="H1507" s="224"/>
      <c r="I1507" s="272"/>
      <c r="J1507" s="11" t="s">
        <v>163</v>
      </c>
      <c r="K1507" s="88" t="s">
        <v>772</v>
      </c>
      <c r="L1507" s="7" t="s">
        <v>106</v>
      </c>
      <c r="M1507" s="59">
        <v>1</v>
      </c>
      <c r="N1507" s="273"/>
      <c r="O1507" s="322"/>
      <c r="P1507" s="224"/>
      <c r="Q1507" s="224"/>
      <c r="R1507" s="224"/>
      <c r="S1507" s="272"/>
      <c r="T1507" s="272"/>
      <c r="U1507" s="274"/>
      <c r="V1507" s="410"/>
      <c r="W1507" s="273"/>
      <c r="X1507" s="273"/>
      <c r="Y1507" s="97"/>
      <c r="Z1507" s="273"/>
      <c r="AA1507" s="273"/>
      <c r="AB1507" s="97"/>
      <c r="AC1507" s="273"/>
      <c r="AD1507" s="273"/>
      <c r="AE1507" s="273"/>
      <c r="AF1507" s="272"/>
      <c r="AG1507" s="273"/>
      <c r="AH1507" s="322"/>
      <c r="AI1507" s="322"/>
      <c r="AJ1507" s="272"/>
    </row>
    <row r="1508" spans="2:36" ht="68.7" customHeight="1" x14ac:dyDescent="0.3">
      <c r="B1508" s="252"/>
      <c r="C1508" s="228"/>
      <c r="D1508" s="125"/>
      <c r="E1508" s="269"/>
      <c r="F1508" s="270"/>
      <c r="G1508" s="271"/>
      <c r="H1508" s="225"/>
      <c r="I1508" s="272"/>
      <c r="J1508" s="11" t="s">
        <v>179</v>
      </c>
      <c r="K1508" s="88" t="s">
        <v>698</v>
      </c>
      <c r="L1508" s="7" t="s">
        <v>106</v>
      </c>
      <c r="M1508" s="7">
        <v>16</v>
      </c>
      <c r="N1508" s="273"/>
      <c r="O1508" s="323"/>
      <c r="P1508" s="225"/>
      <c r="Q1508" s="225"/>
      <c r="R1508" s="225"/>
      <c r="S1508" s="272"/>
      <c r="T1508" s="272"/>
      <c r="U1508" s="274"/>
      <c r="V1508" s="411"/>
      <c r="W1508" s="273"/>
      <c r="X1508" s="273"/>
      <c r="Y1508" s="97"/>
      <c r="Z1508" s="273"/>
      <c r="AA1508" s="273"/>
      <c r="AB1508" s="97"/>
      <c r="AC1508" s="273"/>
      <c r="AD1508" s="273"/>
      <c r="AE1508" s="273"/>
      <c r="AF1508" s="272"/>
      <c r="AG1508" s="273"/>
      <c r="AH1508" s="323"/>
      <c r="AI1508" s="323"/>
      <c r="AJ1508" s="272"/>
    </row>
    <row r="1509" spans="2:36" ht="68.7" customHeight="1" x14ac:dyDescent="0.3">
      <c r="B1509" s="250" t="s">
        <v>936</v>
      </c>
      <c r="C1509" s="226" t="s">
        <v>941</v>
      </c>
      <c r="D1509" s="114" t="s">
        <v>125</v>
      </c>
      <c r="E1509" s="269" t="s">
        <v>68</v>
      </c>
      <c r="F1509" s="270" t="s">
        <v>186</v>
      </c>
      <c r="G1509" s="271" t="s">
        <v>1071</v>
      </c>
      <c r="H1509" s="223" t="s">
        <v>71</v>
      </c>
      <c r="I1509" s="272" t="s">
        <v>135</v>
      </c>
      <c r="J1509" s="11" t="s">
        <v>769</v>
      </c>
      <c r="K1509" s="88" t="s">
        <v>770</v>
      </c>
      <c r="L1509" s="95" t="s">
        <v>775</v>
      </c>
      <c r="M1509" s="59">
        <v>40</v>
      </c>
      <c r="N1509" s="273" t="s">
        <v>767</v>
      </c>
      <c r="O1509" s="321" t="s">
        <v>946</v>
      </c>
      <c r="P1509" s="223" t="s">
        <v>76</v>
      </c>
      <c r="Q1509" s="223" t="s">
        <v>77</v>
      </c>
      <c r="R1509" s="223" t="s">
        <v>78</v>
      </c>
      <c r="S1509" s="272" t="s">
        <v>161</v>
      </c>
      <c r="T1509" s="274">
        <f>+V1509+Y1509</f>
        <v>199908.03</v>
      </c>
      <c r="U1509" s="274" t="s">
        <v>135</v>
      </c>
      <c r="V1509" s="93">
        <v>169921.85</v>
      </c>
      <c r="W1509" s="273" t="s">
        <v>135</v>
      </c>
      <c r="X1509" s="273" t="s">
        <v>135</v>
      </c>
      <c r="Y1509" s="93">
        <v>29986.18</v>
      </c>
      <c r="Z1509" s="273" t="s">
        <v>135</v>
      </c>
      <c r="AA1509" s="273" t="s">
        <v>135</v>
      </c>
      <c r="AB1509" s="93">
        <v>32970</v>
      </c>
      <c r="AC1509" s="273" t="s">
        <v>204</v>
      </c>
      <c r="AD1509" s="273" t="s">
        <v>135</v>
      </c>
      <c r="AE1509" s="277">
        <f>+V1509+Y1509</f>
        <v>199908.03</v>
      </c>
      <c r="AF1509" s="272" t="s">
        <v>135</v>
      </c>
      <c r="AG1509" s="273" t="s">
        <v>34</v>
      </c>
      <c r="AH1509" s="321" t="s">
        <v>231</v>
      </c>
      <c r="AI1509" s="321" t="s">
        <v>216</v>
      </c>
      <c r="AJ1509" s="272"/>
    </row>
    <row r="1510" spans="2:36" ht="68.7" customHeight="1" x14ac:dyDescent="0.3">
      <c r="B1510" s="251"/>
      <c r="C1510" s="227"/>
      <c r="D1510" s="130"/>
      <c r="E1510" s="269"/>
      <c r="F1510" s="270"/>
      <c r="G1510" s="271"/>
      <c r="H1510" s="224"/>
      <c r="I1510" s="272"/>
      <c r="J1510" s="11" t="s">
        <v>163</v>
      </c>
      <c r="K1510" s="88" t="s">
        <v>772</v>
      </c>
      <c r="L1510" s="7" t="s">
        <v>106</v>
      </c>
      <c r="M1510" s="59">
        <v>6</v>
      </c>
      <c r="N1510" s="273"/>
      <c r="O1510" s="322"/>
      <c r="P1510" s="224"/>
      <c r="Q1510" s="224"/>
      <c r="R1510" s="224"/>
      <c r="S1510" s="272"/>
      <c r="T1510" s="272"/>
      <c r="U1510" s="274"/>
      <c r="V1510" s="131"/>
      <c r="W1510" s="273"/>
      <c r="X1510" s="273"/>
      <c r="Y1510" s="131"/>
      <c r="Z1510" s="273"/>
      <c r="AA1510" s="273"/>
      <c r="AB1510" s="94"/>
      <c r="AC1510" s="273"/>
      <c r="AD1510" s="273"/>
      <c r="AE1510" s="273"/>
      <c r="AF1510" s="272"/>
      <c r="AG1510" s="273"/>
      <c r="AH1510" s="322"/>
      <c r="AI1510" s="322"/>
      <c r="AJ1510" s="272"/>
    </row>
    <row r="1511" spans="2:36" ht="68.7" customHeight="1" x14ac:dyDescent="0.3">
      <c r="B1511" s="252"/>
      <c r="C1511" s="228"/>
      <c r="D1511" s="132"/>
      <c r="E1511" s="269"/>
      <c r="F1511" s="270"/>
      <c r="G1511" s="271"/>
      <c r="H1511" s="225"/>
      <c r="I1511" s="272"/>
      <c r="J1511" s="11" t="s">
        <v>179</v>
      </c>
      <c r="K1511" s="88" t="s">
        <v>698</v>
      </c>
      <c r="L1511" s="7" t="s">
        <v>106</v>
      </c>
      <c r="M1511" s="7">
        <v>460</v>
      </c>
      <c r="N1511" s="273"/>
      <c r="O1511" s="323"/>
      <c r="P1511" s="225"/>
      <c r="Q1511" s="225"/>
      <c r="R1511" s="225"/>
      <c r="S1511" s="272"/>
      <c r="T1511" s="272"/>
      <c r="U1511" s="274"/>
      <c r="V1511" s="133"/>
      <c r="W1511" s="273"/>
      <c r="X1511" s="273"/>
      <c r="Y1511" s="133"/>
      <c r="Z1511" s="273"/>
      <c r="AA1511" s="273"/>
      <c r="AB1511" s="92"/>
      <c r="AC1511" s="273"/>
      <c r="AD1511" s="273"/>
      <c r="AE1511" s="273"/>
      <c r="AF1511" s="272"/>
      <c r="AG1511" s="273"/>
      <c r="AH1511" s="323"/>
      <c r="AI1511" s="323"/>
      <c r="AJ1511" s="272"/>
    </row>
    <row r="1512" spans="2:36" ht="68.7" customHeight="1" x14ac:dyDescent="0.3">
      <c r="B1512" s="284" t="s">
        <v>1255</v>
      </c>
      <c r="C1512" s="333" t="s">
        <v>943</v>
      </c>
      <c r="D1512" s="475" t="s">
        <v>125</v>
      </c>
      <c r="E1512" s="317" t="s">
        <v>68</v>
      </c>
      <c r="F1512" s="317" t="s">
        <v>184</v>
      </c>
      <c r="G1512" s="412" t="s">
        <v>764</v>
      </c>
      <c r="H1512" s="284" t="s">
        <v>71</v>
      </c>
      <c r="I1512" s="300" t="s">
        <v>135</v>
      </c>
      <c r="J1512" s="20" t="s">
        <v>165</v>
      </c>
      <c r="K1512" s="27" t="s">
        <v>166</v>
      </c>
      <c r="L1512" s="27" t="s">
        <v>167</v>
      </c>
      <c r="M1512" s="27">
        <v>2</v>
      </c>
      <c r="N1512" s="359" t="s">
        <v>767</v>
      </c>
      <c r="O1512" s="480" t="s">
        <v>1233</v>
      </c>
      <c r="P1512" s="284" t="s">
        <v>76</v>
      </c>
      <c r="Q1512" s="284" t="s">
        <v>77</v>
      </c>
      <c r="R1512" s="284" t="s">
        <v>78</v>
      </c>
      <c r="S1512" s="300" t="s">
        <v>161</v>
      </c>
      <c r="T1512" s="299">
        <f>+V1512+Y1512</f>
        <v>141240</v>
      </c>
      <c r="U1512" s="318" t="s">
        <v>135</v>
      </c>
      <c r="V1512" s="310">
        <v>120054</v>
      </c>
      <c r="W1512" s="366" t="s">
        <v>135</v>
      </c>
      <c r="X1512" s="366" t="s">
        <v>135</v>
      </c>
      <c r="Y1512" s="310">
        <v>21186</v>
      </c>
      <c r="Z1512" s="282" t="s">
        <v>135</v>
      </c>
      <c r="AA1512" s="282" t="s">
        <v>135</v>
      </c>
      <c r="AB1512" s="646">
        <v>48293.94</v>
      </c>
      <c r="AC1512" s="282" t="s">
        <v>81</v>
      </c>
      <c r="AD1512" s="282" t="s">
        <v>135</v>
      </c>
      <c r="AE1512" s="366">
        <f>+V1512+Y1512</f>
        <v>141240</v>
      </c>
      <c r="AF1512" s="300" t="s">
        <v>135</v>
      </c>
      <c r="AG1512" s="282" t="s">
        <v>34</v>
      </c>
      <c r="AH1512" s="480" t="s">
        <v>778</v>
      </c>
      <c r="AI1512" s="480" t="s">
        <v>309</v>
      </c>
      <c r="AJ1512" s="300"/>
    </row>
    <row r="1513" spans="2:36" ht="85.2" customHeight="1" x14ac:dyDescent="0.3">
      <c r="B1513" s="288"/>
      <c r="C1513" s="334"/>
      <c r="D1513" s="476"/>
      <c r="E1513" s="317"/>
      <c r="F1513" s="317"/>
      <c r="G1513" s="412"/>
      <c r="H1513" s="285"/>
      <c r="I1513" s="300"/>
      <c r="J1513" s="20" t="s">
        <v>168</v>
      </c>
      <c r="K1513" s="27" t="s">
        <v>169</v>
      </c>
      <c r="L1513" s="27" t="s">
        <v>106</v>
      </c>
      <c r="M1513" s="27">
        <v>2</v>
      </c>
      <c r="N1513" s="359"/>
      <c r="O1513" s="481"/>
      <c r="P1513" s="285"/>
      <c r="Q1513" s="285"/>
      <c r="R1513" s="285"/>
      <c r="S1513" s="300"/>
      <c r="T1513" s="300"/>
      <c r="U1513" s="316"/>
      <c r="V1513" s="311"/>
      <c r="W1513" s="366"/>
      <c r="X1513" s="366"/>
      <c r="Y1513" s="311"/>
      <c r="Z1513" s="282"/>
      <c r="AA1513" s="282"/>
      <c r="AB1513" s="647"/>
      <c r="AC1513" s="282"/>
      <c r="AD1513" s="282"/>
      <c r="AE1513" s="282"/>
      <c r="AF1513" s="300"/>
      <c r="AG1513" s="282"/>
      <c r="AH1513" s="481"/>
      <c r="AI1513" s="481"/>
      <c r="AJ1513" s="300"/>
    </row>
    <row r="1514" spans="2:36" ht="68.7" customHeight="1" x14ac:dyDescent="0.3">
      <c r="B1514" s="288"/>
      <c r="C1514" s="334"/>
      <c r="D1514" s="476"/>
      <c r="E1514" s="317"/>
      <c r="F1514" s="317"/>
      <c r="G1514" s="412"/>
      <c r="H1514" s="285"/>
      <c r="I1514" s="300"/>
      <c r="J1514" s="20" t="s">
        <v>264</v>
      </c>
      <c r="K1514" s="27" t="s">
        <v>170</v>
      </c>
      <c r="L1514" s="27" t="s">
        <v>171</v>
      </c>
      <c r="M1514" s="27">
        <v>2</v>
      </c>
      <c r="N1514" s="359"/>
      <c r="O1514" s="481"/>
      <c r="P1514" s="285"/>
      <c r="Q1514" s="285"/>
      <c r="R1514" s="285"/>
      <c r="S1514" s="300"/>
      <c r="T1514" s="300"/>
      <c r="U1514" s="316"/>
      <c r="V1514" s="311"/>
      <c r="W1514" s="366"/>
      <c r="X1514" s="366"/>
      <c r="Y1514" s="311"/>
      <c r="Z1514" s="282"/>
      <c r="AA1514" s="282"/>
      <c r="AB1514" s="647"/>
      <c r="AC1514" s="282"/>
      <c r="AD1514" s="282"/>
      <c r="AE1514" s="282"/>
      <c r="AF1514" s="300"/>
      <c r="AG1514" s="282"/>
      <c r="AH1514" s="481"/>
      <c r="AI1514" s="481"/>
      <c r="AJ1514" s="300"/>
    </row>
    <row r="1515" spans="2:36" ht="68.7" customHeight="1" x14ac:dyDescent="0.3">
      <c r="B1515" s="288"/>
      <c r="C1515" s="478"/>
      <c r="D1515" s="201"/>
      <c r="E1515" s="317"/>
      <c r="F1515" s="317"/>
      <c r="G1515" s="412"/>
      <c r="H1515" s="286"/>
      <c r="I1515" s="300"/>
      <c r="J1515" s="20" t="s">
        <v>172</v>
      </c>
      <c r="K1515" s="27" t="s">
        <v>173</v>
      </c>
      <c r="L1515" s="27" t="s">
        <v>171</v>
      </c>
      <c r="M1515" s="27">
        <v>2</v>
      </c>
      <c r="N1515" s="359"/>
      <c r="O1515" s="482"/>
      <c r="P1515" s="286"/>
      <c r="Q1515" s="286"/>
      <c r="R1515" s="286"/>
      <c r="S1515" s="300"/>
      <c r="T1515" s="300"/>
      <c r="U1515" s="316"/>
      <c r="V1515" s="312"/>
      <c r="W1515" s="366"/>
      <c r="X1515" s="366"/>
      <c r="Y1515" s="197"/>
      <c r="Z1515" s="282"/>
      <c r="AA1515" s="282"/>
      <c r="AB1515" s="198"/>
      <c r="AC1515" s="282"/>
      <c r="AD1515" s="282"/>
      <c r="AE1515" s="282"/>
      <c r="AF1515" s="300"/>
      <c r="AG1515" s="282"/>
      <c r="AH1515" s="200"/>
      <c r="AI1515" s="200"/>
      <c r="AJ1515" s="300"/>
    </row>
    <row r="1516" spans="2:36" ht="68.7" customHeight="1" x14ac:dyDescent="0.3">
      <c r="B1516" s="250" t="s">
        <v>937</v>
      </c>
      <c r="C1516" s="226" t="s">
        <v>938</v>
      </c>
      <c r="D1516" s="114" t="s">
        <v>125</v>
      </c>
      <c r="E1516" s="269" t="s">
        <v>68</v>
      </c>
      <c r="F1516" s="270" t="s">
        <v>186</v>
      </c>
      <c r="G1516" s="271" t="s">
        <v>1071</v>
      </c>
      <c r="H1516" s="223" t="s">
        <v>71</v>
      </c>
      <c r="I1516" s="272" t="s">
        <v>135</v>
      </c>
      <c r="J1516" s="11" t="s">
        <v>769</v>
      </c>
      <c r="K1516" s="88" t="s">
        <v>770</v>
      </c>
      <c r="L1516" s="95" t="s">
        <v>775</v>
      </c>
      <c r="M1516" s="59">
        <v>40</v>
      </c>
      <c r="N1516" s="273" t="s">
        <v>767</v>
      </c>
      <c r="O1516" s="321" t="s">
        <v>946</v>
      </c>
      <c r="P1516" s="223" t="s">
        <v>76</v>
      </c>
      <c r="Q1516" s="223" t="s">
        <v>77</v>
      </c>
      <c r="R1516" s="223" t="s">
        <v>78</v>
      </c>
      <c r="S1516" s="272" t="s">
        <v>161</v>
      </c>
      <c r="T1516" s="274">
        <f>+V1516+Y1516</f>
        <v>147258.28999999998</v>
      </c>
      <c r="U1516" s="274" t="s">
        <v>135</v>
      </c>
      <c r="V1516" s="413">
        <v>125169.54</v>
      </c>
      <c r="W1516" s="273" t="s">
        <v>135</v>
      </c>
      <c r="X1516" s="273" t="s">
        <v>135</v>
      </c>
      <c r="Y1516" s="413">
        <v>22088.75</v>
      </c>
      <c r="Z1516" s="273" t="s">
        <v>135</v>
      </c>
      <c r="AA1516" s="273" t="s">
        <v>135</v>
      </c>
      <c r="AB1516" s="413">
        <v>30849.14</v>
      </c>
      <c r="AC1516" s="273" t="s">
        <v>204</v>
      </c>
      <c r="AD1516" s="273" t="s">
        <v>135</v>
      </c>
      <c r="AE1516" s="277">
        <f>+V1516+Y1516</f>
        <v>147258.28999999998</v>
      </c>
      <c r="AF1516" s="272" t="s">
        <v>135</v>
      </c>
      <c r="AG1516" s="273" t="s">
        <v>34</v>
      </c>
      <c r="AH1516" s="321" t="s">
        <v>350</v>
      </c>
      <c r="AI1516" s="321" t="s">
        <v>411</v>
      </c>
      <c r="AJ1516" s="272"/>
    </row>
    <row r="1517" spans="2:36" ht="68.7" customHeight="1" x14ac:dyDescent="0.3">
      <c r="B1517" s="251"/>
      <c r="C1517" s="227"/>
      <c r="D1517" s="125"/>
      <c r="E1517" s="269"/>
      <c r="F1517" s="270"/>
      <c r="G1517" s="271"/>
      <c r="H1517" s="224"/>
      <c r="I1517" s="272"/>
      <c r="J1517" s="11" t="s">
        <v>163</v>
      </c>
      <c r="K1517" s="88" t="s">
        <v>772</v>
      </c>
      <c r="L1517" s="7" t="s">
        <v>106</v>
      </c>
      <c r="M1517" s="59">
        <v>5</v>
      </c>
      <c r="N1517" s="273"/>
      <c r="O1517" s="322"/>
      <c r="P1517" s="224"/>
      <c r="Q1517" s="224"/>
      <c r="R1517" s="224"/>
      <c r="S1517" s="272"/>
      <c r="T1517" s="272"/>
      <c r="U1517" s="274"/>
      <c r="V1517" s="355"/>
      <c r="W1517" s="273"/>
      <c r="X1517" s="273"/>
      <c r="Y1517" s="355"/>
      <c r="Z1517" s="273"/>
      <c r="AA1517" s="273"/>
      <c r="AB1517" s="355"/>
      <c r="AC1517" s="273"/>
      <c r="AD1517" s="273"/>
      <c r="AE1517" s="273"/>
      <c r="AF1517" s="272"/>
      <c r="AG1517" s="273"/>
      <c r="AH1517" s="322"/>
      <c r="AI1517" s="322"/>
      <c r="AJ1517" s="272"/>
    </row>
    <row r="1518" spans="2:36" ht="68.7" customHeight="1" x14ac:dyDescent="0.3">
      <c r="B1518" s="252"/>
      <c r="C1518" s="228"/>
      <c r="D1518" s="96"/>
      <c r="E1518" s="269"/>
      <c r="F1518" s="270"/>
      <c r="G1518" s="271"/>
      <c r="H1518" s="225"/>
      <c r="I1518" s="272"/>
      <c r="J1518" s="11" t="s">
        <v>179</v>
      </c>
      <c r="K1518" s="88" t="s">
        <v>698</v>
      </c>
      <c r="L1518" s="7" t="s">
        <v>106</v>
      </c>
      <c r="M1518" s="7">
        <v>212</v>
      </c>
      <c r="N1518" s="273"/>
      <c r="O1518" s="323"/>
      <c r="P1518" s="225"/>
      <c r="Q1518" s="225"/>
      <c r="R1518" s="225"/>
      <c r="S1518" s="272"/>
      <c r="T1518" s="272"/>
      <c r="U1518" s="274"/>
      <c r="V1518" s="356"/>
      <c r="W1518" s="273"/>
      <c r="X1518" s="273"/>
      <c r="Y1518" s="356"/>
      <c r="Z1518" s="273"/>
      <c r="AA1518" s="273"/>
      <c r="AB1518" s="356"/>
      <c r="AC1518" s="273"/>
      <c r="AD1518" s="273"/>
      <c r="AE1518" s="273"/>
      <c r="AF1518" s="272"/>
      <c r="AG1518" s="273"/>
      <c r="AH1518" s="323"/>
      <c r="AI1518" s="323"/>
      <c r="AJ1518" s="272"/>
    </row>
    <row r="1519" spans="2:36" ht="68.7" customHeight="1" x14ac:dyDescent="0.3">
      <c r="B1519" s="250" t="s">
        <v>1039</v>
      </c>
      <c r="C1519" s="223" t="s">
        <v>940</v>
      </c>
      <c r="D1519" s="464" t="s">
        <v>125</v>
      </c>
      <c r="E1519" s="269" t="s">
        <v>68</v>
      </c>
      <c r="F1519" s="270" t="s">
        <v>186</v>
      </c>
      <c r="G1519" s="271" t="s">
        <v>1071</v>
      </c>
      <c r="H1519" s="223" t="s">
        <v>71</v>
      </c>
      <c r="I1519" s="272" t="s">
        <v>135</v>
      </c>
      <c r="J1519" s="11" t="s">
        <v>769</v>
      </c>
      <c r="K1519" s="88" t="s">
        <v>770</v>
      </c>
      <c r="L1519" s="95" t="s">
        <v>775</v>
      </c>
      <c r="M1519" s="59">
        <v>40</v>
      </c>
      <c r="N1519" s="273" t="s">
        <v>767</v>
      </c>
      <c r="O1519" s="321" t="s">
        <v>1178</v>
      </c>
      <c r="P1519" s="223" t="s">
        <v>76</v>
      </c>
      <c r="Q1519" s="223" t="s">
        <v>77</v>
      </c>
      <c r="R1519" s="223" t="s">
        <v>78</v>
      </c>
      <c r="S1519" s="272" t="s">
        <v>161</v>
      </c>
      <c r="T1519" s="274">
        <f>+V1519+Y1519</f>
        <v>47614.98</v>
      </c>
      <c r="U1519" s="274" t="s">
        <v>135</v>
      </c>
      <c r="V1519" s="354">
        <v>40472.720000000001</v>
      </c>
      <c r="W1519" s="273" t="s">
        <v>135</v>
      </c>
      <c r="X1519" s="273" t="s">
        <v>135</v>
      </c>
      <c r="Y1519" s="354">
        <v>7142.26</v>
      </c>
      <c r="Z1519" s="273" t="s">
        <v>135</v>
      </c>
      <c r="AA1519" s="273" t="s">
        <v>135</v>
      </c>
      <c r="AB1519" s="354">
        <v>8402.6299999999992</v>
      </c>
      <c r="AC1519" s="273" t="s">
        <v>204</v>
      </c>
      <c r="AD1519" s="273" t="s">
        <v>135</v>
      </c>
      <c r="AE1519" s="277">
        <f>+V1519+Y1519</f>
        <v>47614.98</v>
      </c>
      <c r="AF1519" s="272" t="s">
        <v>135</v>
      </c>
      <c r="AG1519" s="273" t="s">
        <v>34</v>
      </c>
      <c r="AH1519" s="321" t="s">
        <v>1181</v>
      </c>
      <c r="AI1519" s="321" t="s">
        <v>411</v>
      </c>
      <c r="AJ1519" s="272"/>
    </row>
    <row r="1520" spans="2:36" ht="68.7" customHeight="1" x14ac:dyDescent="0.3">
      <c r="B1520" s="251"/>
      <c r="C1520" s="227"/>
      <c r="D1520" s="462"/>
      <c r="E1520" s="269"/>
      <c r="F1520" s="270"/>
      <c r="G1520" s="271"/>
      <c r="H1520" s="224"/>
      <c r="I1520" s="272"/>
      <c r="J1520" s="11" t="s">
        <v>163</v>
      </c>
      <c r="K1520" s="88" t="s">
        <v>772</v>
      </c>
      <c r="L1520" s="7" t="s">
        <v>106</v>
      </c>
      <c r="M1520" s="59">
        <v>2</v>
      </c>
      <c r="N1520" s="273"/>
      <c r="O1520" s="322"/>
      <c r="P1520" s="224"/>
      <c r="Q1520" s="224"/>
      <c r="R1520" s="224"/>
      <c r="S1520" s="272"/>
      <c r="T1520" s="272"/>
      <c r="U1520" s="274"/>
      <c r="V1520" s="355"/>
      <c r="W1520" s="273"/>
      <c r="X1520" s="273"/>
      <c r="Y1520" s="355"/>
      <c r="Z1520" s="273"/>
      <c r="AA1520" s="273"/>
      <c r="AB1520" s="355"/>
      <c r="AC1520" s="273"/>
      <c r="AD1520" s="273"/>
      <c r="AE1520" s="273"/>
      <c r="AF1520" s="272"/>
      <c r="AG1520" s="273"/>
      <c r="AH1520" s="322"/>
      <c r="AI1520" s="322"/>
      <c r="AJ1520" s="272"/>
    </row>
    <row r="1521" spans="2:36" ht="68.7" customHeight="1" x14ac:dyDescent="0.3">
      <c r="B1521" s="252"/>
      <c r="C1521" s="228"/>
      <c r="D1521" s="463"/>
      <c r="E1521" s="269"/>
      <c r="F1521" s="270"/>
      <c r="G1521" s="271"/>
      <c r="H1521" s="225"/>
      <c r="I1521" s="272"/>
      <c r="J1521" s="11" t="s">
        <v>179</v>
      </c>
      <c r="K1521" s="88" t="s">
        <v>698</v>
      </c>
      <c r="L1521" s="7" t="s">
        <v>106</v>
      </c>
      <c r="M1521" s="7">
        <v>16</v>
      </c>
      <c r="N1521" s="273"/>
      <c r="O1521" s="323"/>
      <c r="P1521" s="225"/>
      <c r="Q1521" s="225"/>
      <c r="R1521" s="225"/>
      <c r="S1521" s="272"/>
      <c r="T1521" s="272"/>
      <c r="U1521" s="274"/>
      <c r="V1521" s="356"/>
      <c r="W1521" s="273"/>
      <c r="X1521" s="273"/>
      <c r="Y1521" s="356"/>
      <c r="Z1521" s="273"/>
      <c r="AA1521" s="273"/>
      <c r="AB1521" s="356"/>
      <c r="AC1521" s="273"/>
      <c r="AD1521" s="273"/>
      <c r="AE1521" s="273"/>
      <c r="AF1521" s="272"/>
      <c r="AG1521" s="273"/>
      <c r="AH1521" s="323"/>
      <c r="AI1521" s="323"/>
      <c r="AJ1521" s="272"/>
    </row>
    <row r="1522" spans="2:36" ht="82.8" x14ac:dyDescent="0.3">
      <c r="B1522" s="250" t="s">
        <v>1040</v>
      </c>
      <c r="C1522" s="226" t="s">
        <v>939</v>
      </c>
      <c r="D1522" s="114" t="s">
        <v>125</v>
      </c>
      <c r="E1522" s="269" t="s">
        <v>68</v>
      </c>
      <c r="F1522" s="270" t="s">
        <v>186</v>
      </c>
      <c r="G1522" s="271" t="s">
        <v>1071</v>
      </c>
      <c r="H1522" s="223" t="s">
        <v>71</v>
      </c>
      <c r="I1522" s="272" t="s">
        <v>135</v>
      </c>
      <c r="J1522" s="11" t="s">
        <v>769</v>
      </c>
      <c r="K1522" s="88" t="s">
        <v>770</v>
      </c>
      <c r="L1522" s="95" t="s">
        <v>775</v>
      </c>
      <c r="M1522" s="59">
        <v>40</v>
      </c>
      <c r="N1522" s="273" t="s">
        <v>767</v>
      </c>
      <c r="O1522" s="321" t="s">
        <v>946</v>
      </c>
      <c r="P1522" s="223" t="s">
        <v>76</v>
      </c>
      <c r="Q1522" s="223" t="s">
        <v>77</v>
      </c>
      <c r="R1522" s="223" t="s">
        <v>78</v>
      </c>
      <c r="S1522" s="272" t="s">
        <v>161</v>
      </c>
      <c r="T1522" s="274">
        <f>+V1522+Y1522</f>
        <v>48150</v>
      </c>
      <c r="U1522" s="274" t="s">
        <v>135</v>
      </c>
      <c r="V1522" s="354">
        <v>40927.5</v>
      </c>
      <c r="W1522" s="273" t="s">
        <v>135</v>
      </c>
      <c r="X1522" s="273" t="s">
        <v>135</v>
      </c>
      <c r="Y1522" s="354">
        <v>7222.5</v>
      </c>
      <c r="Z1522" s="273" t="s">
        <v>135</v>
      </c>
      <c r="AA1522" s="273" t="s">
        <v>135</v>
      </c>
      <c r="AB1522" s="354">
        <v>27246.92</v>
      </c>
      <c r="AC1522" s="273" t="s">
        <v>204</v>
      </c>
      <c r="AD1522" s="273" t="s">
        <v>135</v>
      </c>
      <c r="AE1522" s="277">
        <f>+V1522+Y1522</f>
        <v>48150</v>
      </c>
      <c r="AF1522" s="272" t="s">
        <v>135</v>
      </c>
      <c r="AG1522" s="273" t="s">
        <v>34</v>
      </c>
      <c r="AH1522" s="321" t="s">
        <v>1041</v>
      </c>
      <c r="AI1522" s="321" t="s">
        <v>411</v>
      </c>
      <c r="AJ1522" s="272"/>
    </row>
    <row r="1523" spans="2:36" ht="68.7" customHeight="1" x14ac:dyDescent="0.3">
      <c r="B1523" s="251"/>
      <c r="C1523" s="227"/>
      <c r="D1523" s="125"/>
      <c r="E1523" s="269"/>
      <c r="F1523" s="270"/>
      <c r="G1523" s="271"/>
      <c r="H1523" s="224"/>
      <c r="I1523" s="272"/>
      <c r="J1523" s="11" t="s">
        <v>163</v>
      </c>
      <c r="K1523" s="88" t="s">
        <v>772</v>
      </c>
      <c r="L1523" s="7" t="s">
        <v>106</v>
      </c>
      <c r="M1523" s="59">
        <v>2</v>
      </c>
      <c r="N1523" s="273"/>
      <c r="O1523" s="322"/>
      <c r="P1523" s="224"/>
      <c r="Q1523" s="224"/>
      <c r="R1523" s="224"/>
      <c r="S1523" s="272"/>
      <c r="T1523" s="272"/>
      <c r="U1523" s="274"/>
      <c r="V1523" s="355"/>
      <c r="W1523" s="273"/>
      <c r="X1523" s="273"/>
      <c r="Y1523" s="355"/>
      <c r="Z1523" s="273"/>
      <c r="AA1523" s="273"/>
      <c r="AB1523" s="355"/>
      <c r="AC1523" s="273"/>
      <c r="AD1523" s="273"/>
      <c r="AE1523" s="273"/>
      <c r="AF1523" s="272"/>
      <c r="AG1523" s="273"/>
      <c r="AH1523" s="322"/>
      <c r="AI1523" s="322"/>
      <c r="AJ1523" s="272"/>
    </row>
    <row r="1524" spans="2:36" ht="68.7" customHeight="1" x14ac:dyDescent="0.3">
      <c r="B1524" s="252"/>
      <c r="C1524" s="228"/>
      <c r="D1524" s="96"/>
      <c r="E1524" s="269"/>
      <c r="F1524" s="270"/>
      <c r="G1524" s="271"/>
      <c r="H1524" s="225"/>
      <c r="I1524" s="272"/>
      <c r="J1524" s="11" t="s">
        <v>179</v>
      </c>
      <c r="K1524" s="88" t="s">
        <v>698</v>
      </c>
      <c r="L1524" s="7" t="s">
        <v>106</v>
      </c>
      <c r="M1524" s="7">
        <v>120</v>
      </c>
      <c r="N1524" s="273"/>
      <c r="O1524" s="323"/>
      <c r="P1524" s="225"/>
      <c r="Q1524" s="225"/>
      <c r="R1524" s="225"/>
      <c r="S1524" s="272"/>
      <c r="T1524" s="272"/>
      <c r="U1524" s="274"/>
      <c r="V1524" s="356"/>
      <c r="W1524" s="273"/>
      <c r="X1524" s="273"/>
      <c r="Y1524" s="356"/>
      <c r="Z1524" s="273"/>
      <c r="AA1524" s="273"/>
      <c r="AB1524" s="356"/>
      <c r="AC1524" s="273"/>
      <c r="AD1524" s="273"/>
      <c r="AE1524" s="273"/>
      <c r="AF1524" s="272"/>
      <c r="AG1524" s="273"/>
      <c r="AH1524" s="323"/>
      <c r="AI1524" s="323"/>
      <c r="AJ1524" s="272"/>
    </row>
    <row r="1525" spans="2:36" ht="85.2" customHeight="1" x14ac:dyDescent="0.3">
      <c r="B1525" s="250" t="s">
        <v>1042</v>
      </c>
      <c r="C1525" s="226" t="s">
        <v>941</v>
      </c>
      <c r="D1525" s="114" t="s">
        <v>125</v>
      </c>
      <c r="E1525" s="269" t="s">
        <v>68</v>
      </c>
      <c r="F1525" s="270" t="s">
        <v>186</v>
      </c>
      <c r="G1525" s="271" t="s">
        <v>1071</v>
      </c>
      <c r="H1525" s="223" t="s">
        <v>71</v>
      </c>
      <c r="I1525" s="272" t="s">
        <v>135</v>
      </c>
      <c r="J1525" s="11" t="s">
        <v>769</v>
      </c>
      <c r="K1525" s="88" t="s">
        <v>770</v>
      </c>
      <c r="L1525" s="95" t="s">
        <v>775</v>
      </c>
      <c r="M1525" s="59">
        <v>40</v>
      </c>
      <c r="N1525" s="273" t="s">
        <v>767</v>
      </c>
      <c r="O1525" s="321" t="s">
        <v>946</v>
      </c>
      <c r="P1525" s="223" t="s">
        <v>76</v>
      </c>
      <c r="Q1525" s="223" t="s">
        <v>77</v>
      </c>
      <c r="R1525" s="223" t="s">
        <v>78</v>
      </c>
      <c r="S1525" s="272" t="s">
        <v>161</v>
      </c>
      <c r="T1525" s="274">
        <f>+V1525+Y1525</f>
        <v>99954.01</v>
      </c>
      <c r="U1525" s="274" t="s">
        <v>135</v>
      </c>
      <c r="V1525" s="93">
        <v>84960.92</v>
      </c>
      <c r="W1525" s="273" t="s">
        <v>135</v>
      </c>
      <c r="X1525" s="273" t="s">
        <v>135</v>
      </c>
      <c r="Y1525" s="93">
        <v>14993.09</v>
      </c>
      <c r="Z1525" s="273" t="s">
        <v>135</v>
      </c>
      <c r="AA1525" s="273" t="s">
        <v>135</v>
      </c>
      <c r="AB1525" s="93">
        <v>16485</v>
      </c>
      <c r="AC1525" s="273" t="s">
        <v>204</v>
      </c>
      <c r="AD1525" s="273" t="s">
        <v>135</v>
      </c>
      <c r="AE1525" s="277">
        <f>+V1525+Y1525</f>
        <v>99954.01</v>
      </c>
      <c r="AF1525" s="272" t="s">
        <v>135</v>
      </c>
      <c r="AG1525" s="273" t="s">
        <v>34</v>
      </c>
      <c r="AH1525" s="321" t="s">
        <v>350</v>
      </c>
      <c r="AI1525" s="321" t="s">
        <v>411</v>
      </c>
      <c r="AJ1525" s="272"/>
    </row>
    <row r="1526" spans="2:36" ht="68.7" customHeight="1" x14ac:dyDescent="0.3">
      <c r="B1526" s="251"/>
      <c r="C1526" s="227"/>
      <c r="D1526" s="130"/>
      <c r="E1526" s="269"/>
      <c r="F1526" s="270"/>
      <c r="G1526" s="271"/>
      <c r="H1526" s="224"/>
      <c r="I1526" s="272"/>
      <c r="J1526" s="11" t="s">
        <v>163</v>
      </c>
      <c r="K1526" s="88" t="s">
        <v>772</v>
      </c>
      <c r="L1526" s="7" t="s">
        <v>106</v>
      </c>
      <c r="M1526" s="59">
        <v>3</v>
      </c>
      <c r="N1526" s="273"/>
      <c r="O1526" s="322"/>
      <c r="P1526" s="224"/>
      <c r="Q1526" s="224"/>
      <c r="R1526" s="224"/>
      <c r="S1526" s="272"/>
      <c r="T1526" s="272"/>
      <c r="U1526" s="274"/>
      <c r="V1526" s="131"/>
      <c r="W1526" s="273"/>
      <c r="X1526" s="273"/>
      <c r="Y1526" s="131"/>
      <c r="Z1526" s="273"/>
      <c r="AA1526" s="273"/>
      <c r="AB1526" s="94"/>
      <c r="AC1526" s="273"/>
      <c r="AD1526" s="273"/>
      <c r="AE1526" s="273"/>
      <c r="AF1526" s="272"/>
      <c r="AG1526" s="273"/>
      <c r="AH1526" s="322"/>
      <c r="AI1526" s="322"/>
      <c r="AJ1526" s="272"/>
    </row>
    <row r="1527" spans="2:36" ht="68.7" customHeight="1" x14ac:dyDescent="0.3">
      <c r="B1527" s="252"/>
      <c r="C1527" s="228"/>
      <c r="D1527" s="132"/>
      <c r="E1527" s="269"/>
      <c r="F1527" s="270"/>
      <c r="G1527" s="271"/>
      <c r="H1527" s="225"/>
      <c r="I1527" s="272"/>
      <c r="J1527" s="11" t="s">
        <v>179</v>
      </c>
      <c r="K1527" s="88" t="s">
        <v>698</v>
      </c>
      <c r="L1527" s="7" t="s">
        <v>106</v>
      </c>
      <c r="M1527" s="7">
        <v>230</v>
      </c>
      <c r="N1527" s="273"/>
      <c r="O1527" s="323"/>
      <c r="P1527" s="225"/>
      <c r="Q1527" s="225"/>
      <c r="R1527" s="225"/>
      <c r="S1527" s="272"/>
      <c r="T1527" s="272"/>
      <c r="U1527" s="274"/>
      <c r="V1527" s="133"/>
      <c r="W1527" s="273"/>
      <c r="X1527" s="273"/>
      <c r="Y1527" s="133"/>
      <c r="Z1527" s="273"/>
      <c r="AA1527" s="273"/>
      <c r="AB1527" s="92"/>
      <c r="AC1527" s="273"/>
      <c r="AD1527" s="273"/>
      <c r="AE1527" s="273"/>
      <c r="AF1527" s="272"/>
      <c r="AG1527" s="273"/>
      <c r="AH1527" s="323"/>
      <c r="AI1527" s="323"/>
      <c r="AJ1527" s="272"/>
    </row>
    <row r="1528" spans="2:36" ht="68.7" customHeight="1" x14ac:dyDescent="0.3">
      <c r="B1528" s="250" t="s">
        <v>1043</v>
      </c>
      <c r="C1528" s="226" t="s">
        <v>938</v>
      </c>
      <c r="D1528" s="114" t="s">
        <v>125</v>
      </c>
      <c r="E1528" s="269" t="s">
        <v>68</v>
      </c>
      <c r="F1528" s="270" t="s">
        <v>186</v>
      </c>
      <c r="G1528" s="271" t="s">
        <v>1071</v>
      </c>
      <c r="H1528" s="223" t="s">
        <v>71</v>
      </c>
      <c r="I1528" s="272" t="s">
        <v>135</v>
      </c>
      <c r="J1528" s="11" t="s">
        <v>769</v>
      </c>
      <c r="K1528" s="88" t="s">
        <v>770</v>
      </c>
      <c r="L1528" s="95" t="s">
        <v>775</v>
      </c>
      <c r="M1528" s="59">
        <v>40</v>
      </c>
      <c r="N1528" s="273" t="s">
        <v>767</v>
      </c>
      <c r="O1528" s="321" t="s">
        <v>946</v>
      </c>
      <c r="P1528" s="223" t="s">
        <v>76</v>
      </c>
      <c r="Q1528" s="223" t="s">
        <v>77</v>
      </c>
      <c r="R1528" s="223" t="s">
        <v>78</v>
      </c>
      <c r="S1528" s="272" t="s">
        <v>161</v>
      </c>
      <c r="T1528" s="274">
        <f>+V1528+Y1528</f>
        <v>226497.1</v>
      </c>
      <c r="U1528" s="274" t="s">
        <v>135</v>
      </c>
      <c r="V1528" s="413">
        <v>192522.54</v>
      </c>
      <c r="W1528" s="273" t="s">
        <v>135</v>
      </c>
      <c r="X1528" s="273" t="s">
        <v>135</v>
      </c>
      <c r="Y1528" s="413">
        <v>33974.559999999998</v>
      </c>
      <c r="Z1528" s="273" t="s">
        <v>135</v>
      </c>
      <c r="AA1528" s="273" t="s">
        <v>135</v>
      </c>
      <c r="AB1528" s="413">
        <v>47450.37</v>
      </c>
      <c r="AC1528" s="273" t="s">
        <v>204</v>
      </c>
      <c r="AD1528" s="273" t="s">
        <v>135</v>
      </c>
      <c r="AE1528" s="277">
        <f>+V1528+Y1528</f>
        <v>226497.1</v>
      </c>
      <c r="AF1528" s="272" t="s">
        <v>135</v>
      </c>
      <c r="AG1528" s="273" t="s">
        <v>34</v>
      </c>
      <c r="AH1528" s="321" t="s">
        <v>221</v>
      </c>
      <c r="AI1528" s="321" t="s">
        <v>222</v>
      </c>
      <c r="AJ1528" s="272"/>
    </row>
    <row r="1529" spans="2:36" ht="71.7" customHeight="1" x14ac:dyDescent="0.3">
      <c r="B1529" s="251"/>
      <c r="C1529" s="227"/>
      <c r="D1529" s="125"/>
      <c r="E1529" s="269"/>
      <c r="F1529" s="270"/>
      <c r="G1529" s="271"/>
      <c r="H1529" s="224"/>
      <c r="I1529" s="272"/>
      <c r="J1529" s="11" t="s">
        <v>163</v>
      </c>
      <c r="K1529" s="88" t="s">
        <v>772</v>
      </c>
      <c r="L1529" s="7" t="s">
        <v>106</v>
      </c>
      <c r="M1529" s="59">
        <v>7</v>
      </c>
      <c r="N1529" s="273"/>
      <c r="O1529" s="322"/>
      <c r="P1529" s="224"/>
      <c r="Q1529" s="224"/>
      <c r="R1529" s="224"/>
      <c r="S1529" s="272"/>
      <c r="T1529" s="272"/>
      <c r="U1529" s="274"/>
      <c r="V1529" s="355"/>
      <c r="W1529" s="273"/>
      <c r="X1529" s="273"/>
      <c r="Y1529" s="355"/>
      <c r="Z1529" s="273"/>
      <c r="AA1529" s="273"/>
      <c r="AB1529" s="355"/>
      <c r="AC1529" s="273"/>
      <c r="AD1529" s="273"/>
      <c r="AE1529" s="273"/>
      <c r="AF1529" s="272"/>
      <c r="AG1529" s="273"/>
      <c r="AH1529" s="322"/>
      <c r="AI1529" s="322"/>
      <c r="AJ1529" s="272"/>
    </row>
    <row r="1530" spans="2:36" ht="68.7" customHeight="1" x14ac:dyDescent="0.3">
      <c r="B1530" s="252"/>
      <c r="C1530" s="228"/>
      <c r="D1530" s="96"/>
      <c r="E1530" s="269"/>
      <c r="F1530" s="270"/>
      <c r="G1530" s="271"/>
      <c r="H1530" s="225"/>
      <c r="I1530" s="272"/>
      <c r="J1530" s="11" t="s">
        <v>179</v>
      </c>
      <c r="K1530" s="88" t="s">
        <v>698</v>
      </c>
      <c r="L1530" s="7" t="s">
        <v>106</v>
      </c>
      <c r="M1530" s="7">
        <v>315</v>
      </c>
      <c r="N1530" s="273"/>
      <c r="O1530" s="323"/>
      <c r="P1530" s="225"/>
      <c r="Q1530" s="225"/>
      <c r="R1530" s="225"/>
      <c r="S1530" s="272"/>
      <c r="T1530" s="272"/>
      <c r="U1530" s="274"/>
      <c r="V1530" s="356"/>
      <c r="W1530" s="273"/>
      <c r="X1530" s="273"/>
      <c r="Y1530" s="356"/>
      <c r="Z1530" s="273"/>
      <c r="AA1530" s="273"/>
      <c r="AB1530" s="356"/>
      <c r="AC1530" s="273"/>
      <c r="AD1530" s="273"/>
      <c r="AE1530" s="273"/>
      <c r="AF1530" s="272"/>
      <c r="AG1530" s="273"/>
      <c r="AH1530" s="323"/>
      <c r="AI1530" s="323"/>
      <c r="AJ1530" s="272"/>
    </row>
    <row r="1531" spans="2:36" ht="68.7" customHeight="1" x14ac:dyDescent="0.3">
      <c r="B1531" s="250" t="s">
        <v>1088</v>
      </c>
      <c r="C1531" s="226" t="s">
        <v>943</v>
      </c>
      <c r="D1531" s="464" t="s">
        <v>125</v>
      </c>
      <c r="E1531" s="269" t="s">
        <v>68</v>
      </c>
      <c r="F1531" s="269" t="s">
        <v>184</v>
      </c>
      <c r="G1531" s="270" t="s">
        <v>764</v>
      </c>
      <c r="H1531" s="223" t="s">
        <v>71</v>
      </c>
      <c r="I1531" s="272" t="s">
        <v>135</v>
      </c>
      <c r="J1531" s="11" t="s">
        <v>165</v>
      </c>
      <c r="K1531" s="7" t="s">
        <v>166</v>
      </c>
      <c r="L1531" s="7" t="s">
        <v>167</v>
      </c>
      <c r="M1531" s="7">
        <v>4</v>
      </c>
      <c r="N1531" s="301" t="s">
        <v>767</v>
      </c>
      <c r="O1531" s="321" t="s">
        <v>1089</v>
      </c>
      <c r="P1531" s="223" t="s">
        <v>76</v>
      </c>
      <c r="Q1531" s="223" t="s">
        <v>77</v>
      </c>
      <c r="R1531" s="223" t="s">
        <v>78</v>
      </c>
      <c r="S1531" s="272" t="s">
        <v>161</v>
      </c>
      <c r="T1531" s="274">
        <f>+V1531+Y1531</f>
        <v>211860</v>
      </c>
      <c r="U1531" s="298" t="s">
        <v>135</v>
      </c>
      <c r="V1531" s="307">
        <v>180081</v>
      </c>
      <c r="W1531" s="277" t="s">
        <v>135</v>
      </c>
      <c r="X1531" s="277" t="s">
        <v>135</v>
      </c>
      <c r="Y1531" s="307">
        <v>31779</v>
      </c>
      <c r="Z1531" s="273" t="s">
        <v>135</v>
      </c>
      <c r="AA1531" s="273" t="s">
        <v>135</v>
      </c>
      <c r="AB1531" s="354">
        <v>72440.899999999994</v>
      </c>
      <c r="AC1531" s="273" t="s">
        <v>81</v>
      </c>
      <c r="AD1531" s="273" t="s">
        <v>135</v>
      </c>
      <c r="AE1531" s="277">
        <f>+V1531+Y1531</f>
        <v>211860</v>
      </c>
      <c r="AF1531" s="272" t="s">
        <v>135</v>
      </c>
      <c r="AG1531" s="273" t="s">
        <v>34</v>
      </c>
      <c r="AH1531" s="321" t="s">
        <v>1234</v>
      </c>
      <c r="AI1531" s="321" t="s">
        <v>222</v>
      </c>
      <c r="AJ1531" s="272"/>
    </row>
    <row r="1532" spans="2:36" ht="85.2" customHeight="1" x14ac:dyDescent="0.3">
      <c r="B1532" s="251"/>
      <c r="C1532" s="227"/>
      <c r="D1532" s="462"/>
      <c r="E1532" s="269"/>
      <c r="F1532" s="269"/>
      <c r="G1532" s="270"/>
      <c r="H1532" s="224"/>
      <c r="I1532" s="272"/>
      <c r="J1532" s="11" t="s">
        <v>168</v>
      </c>
      <c r="K1532" s="7" t="s">
        <v>169</v>
      </c>
      <c r="L1532" s="7" t="s">
        <v>106</v>
      </c>
      <c r="M1532" s="7">
        <v>4</v>
      </c>
      <c r="N1532" s="301"/>
      <c r="O1532" s="322"/>
      <c r="P1532" s="224"/>
      <c r="Q1532" s="224"/>
      <c r="R1532" s="224"/>
      <c r="S1532" s="272"/>
      <c r="T1532" s="272"/>
      <c r="U1532" s="267"/>
      <c r="V1532" s="308"/>
      <c r="W1532" s="277"/>
      <c r="X1532" s="277"/>
      <c r="Y1532" s="308"/>
      <c r="Z1532" s="273"/>
      <c r="AA1532" s="273"/>
      <c r="AB1532" s="355"/>
      <c r="AC1532" s="273"/>
      <c r="AD1532" s="273"/>
      <c r="AE1532" s="273"/>
      <c r="AF1532" s="272"/>
      <c r="AG1532" s="273"/>
      <c r="AH1532" s="322"/>
      <c r="AI1532" s="322"/>
      <c r="AJ1532" s="272"/>
    </row>
    <row r="1533" spans="2:36" ht="68.7" customHeight="1" x14ac:dyDescent="0.3">
      <c r="B1533" s="251"/>
      <c r="C1533" s="227"/>
      <c r="D1533" s="462"/>
      <c r="E1533" s="269"/>
      <c r="F1533" s="269"/>
      <c r="G1533" s="270"/>
      <c r="H1533" s="224"/>
      <c r="I1533" s="272"/>
      <c r="J1533" s="11" t="s">
        <v>264</v>
      </c>
      <c r="K1533" s="7" t="s">
        <v>170</v>
      </c>
      <c r="L1533" s="7" t="s">
        <v>171</v>
      </c>
      <c r="M1533" s="7">
        <v>4</v>
      </c>
      <c r="N1533" s="301"/>
      <c r="O1533" s="322"/>
      <c r="P1533" s="224"/>
      <c r="Q1533" s="224"/>
      <c r="R1533" s="224"/>
      <c r="S1533" s="272"/>
      <c r="T1533" s="272"/>
      <c r="U1533" s="267"/>
      <c r="V1533" s="308"/>
      <c r="W1533" s="277"/>
      <c r="X1533" s="277"/>
      <c r="Y1533" s="308"/>
      <c r="Z1533" s="273"/>
      <c r="AA1533" s="273"/>
      <c r="AB1533" s="355"/>
      <c r="AC1533" s="273"/>
      <c r="AD1533" s="273"/>
      <c r="AE1533" s="273"/>
      <c r="AF1533" s="272"/>
      <c r="AG1533" s="273"/>
      <c r="AH1533" s="322"/>
      <c r="AI1533" s="322"/>
      <c r="AJ1533" s="272"/>
    </row>
    <row r="1534" spans="2:36" ht="68.7" customHeight="1" x14ac:dyDescent="0.3">
      <c r="B1534" s="251"/>
      <c r="C1534" s="228"/>
      <c r="D1534" s="125"/>
      <c r="E1534" s="269"/>
      <c r="F1534" s="269"/>
      <c r="G1534" s="270"/>
      <c r="H1534" s="225"/>
      <c r="I1534" s="272"/>
      <c r="J1534" s="11" t="s">
        <v>172</v>
      </c>
      <c r="K1534" s="7" t="s">
        <v>173</v>
      </c>
      <c r="L1534" s="7" t="s">
        <v>171</v>
      </c>
      <c r="M1534" s="7">
        <v>4</v>
      </c>
      <c r="N1534" s="301"/>
      <c r="O1534" s="323"/>
      <c r="P1534" s="225"/>
      <c r="Q1534" s="225"/>
      <c r="R1534" s="225"/>
      <c r="S1534" s="272"/>
      <c r="T1534" s="272"/>
      <c r="U1534" s="267"/>
      <c r="V1534" s="309"/>
      <c r="W1534" s="277"/>
      <c r="X1534" s="277"/>
      <c r="Y1534" s="94"/>
      <c r="Z1534" s="273"/>
      <c r="AA1534" s="273"/>
      <c r="AB1534" s="177"/>
      <c r="AC1534" s="273"/>
      <c r="AD1534" s="273"/>
      <c r="AE1534" s="273"/>
      <c r="AF1534" s="272"/>
      <c r="AG1534" s="273"/>
      <c r="AH1534" s="89"/>
      <c r="AI1534" s="89"/>
      <c r="AJ1534" s="272"/>
    </row>
    <row r="1535" spans="2:36" ht="82.8" x14ac:dyDescent="0.3">
      <c r="B1535" s="250" t="s">
        <v>1235</v>
      </c>
      <c r="C1535" s="226" t="s">
        <v>939</v>
      </c>
      <c r="D1535" s="114" t="s">
        <v>125</v>
      </c>
      <c r="E1535" s="269" t="s">
        <v>68</v>
      </c>
      <c r="F1535" s="270" t="s">
        <v>186</v>
      </c>
      <c r="G1535" s="271" t="s">
        <v>1071</v>
      </c>
      <c r="H1535" s="223" t="s">
        <v>71</v>
      </c>
      <c r="I1535" s="272" t="s">
        <v>135</v>
      </c>
      <c r="J1535" s="11" t="s">
        <v>769</v>
      </c>
      <c r="K1535" s="88" t="s">
        <v>770</v>
      </c>
      <c r="L1535" s="95" t="s">
        <v>775</v>
      </c>
      <c r="M1535" s="59">
        <v>40</v>
      </c>
      <c r="N1535" s="273" t="s">
        <v>767</v>
      </c>
      <c r="O1535" s="321" t="s">
        <v>946</v>
      </c>
      <c r="P1535" s="223" t="s">
        <v>76</v>
      </c>
      <c r="Q1535" s="223" t="s">
        <v>77</v>
      </c>
      <c r="R1535" s="223" t="s">
        <v>78</v>
      </c>
      <c r="S1535" s="272" t="s">
        <v>161</v>
      </c>
      <c r="T1535" s="274">
        <f>+V1535+Y1535</f>
        <v>28150</v>
      </c>
      <c r="U1535" s="274" t="s">
        <v>135</v>
      </c>
      <c r="V1535" s="354">
        <v>23927.5</v>
      </c>
      <c r="W1535" s="273" t="s">
        <v>135</v>
      </c>
      <c r="X1535" s="273" t="s">
        <v>135</v>
      </c>
      <c r="Y1535" s="354">
        <v>4222.5</v>
      </c>
      <c r="Z1535" s="273" t="s">
        <v>135</v>
      </c>
      <c r="AA1535" s="273" t="s">
        <v>135</v>
      </c>
      <c r="AB1535" s="354">
        <v>15928.42</v>
      </c>
      <c r="AC1535" s="273" t="s">
        <v>204</v>
      </c>
      <c r="AD1535" s="273" t="s">
        <v>135</v>
      </c>
      <c r="AE1535" s="277">
        <f>+V1535+Y1535</f>
        <v>28150</v>
      </c>
      <c r="AF1535" s="272" t="s">
        <v>135</v>
      </c>
      <c r="AG1535" s="273" t="s">
        <v>34</v>
      </c>
      <c r="AH1535" s="321" t="s">
        <v>1236</v>
      </c>
      <c r="AI1535" s="321" t="s">
        <v>222</v>
      </c>
      <c r="AJ1535" s="272"/>
    </row>
    <row r="1536" spans="2:36" ht="68.7" customHeight="1" x14ac:dyDescent="0.3">
      <c r="B1536" s="251"/>
      <c r="C1536" s="227"/>
      <c r="D1536" s="125"/>
      <c r="E1536" s="269"/>
      <c r="F1536" s="270"/>
      <c r="G1536" s="271"/>
      <c r="H1536" s="224"/>
      <c r="I1536" s="272"/>
      <c r="J1536" s="11" t="s">
        <v>163</v>
      </c>
      <c r="K1536" s="88" t="s">
        <v>772</v>
      </c>
      <c r="L1536" s="7" t="s">
        <v>106</v>
      </c>
      <c r="M1536" s="59">
        <v>1</v>
      </c>
      <c r="N1536" s="273"/>
      <c r="O1536" s="322"/>
      <c r="P1536" s="224"/>
      <c r="Q1536" s="224"/>
      <c r="R1536" s="224"/>
      <c r="S1536" s="272"/>
      <c r="T1536" s="272"/>
      <c r="U1536" s="274"/>
      <c r="V1536" s="355"/>
      <c r="W1536" s="273"/>
      <c r="X1536" s="273"/>
      <c r="Y1536" s="355"/>
      <c r="Z1536" s="273"/>
      <c r="AA1536" s="273"/>
      <c r="AB1536" s="355"/>
      <c r="AC1536" s="273"/>
      <c r="AD1536" s="273"/>
      <c r="AE1536" s="273"/>
      <c r="AF1536" s="272"/>
      <c r="AG1536" s="273"/>
      <c r="AH1536" s="322"/>
      <c r="AI1536" s="322"/>
      <c r="AJ1536" s="272"/>
    </row>
    <row r="1537" spans="2:36" ht="68.7" customHeight="1" x14ac:dyDescent="0.3">
      <c r="B1537" s="252"/>
      <c r="C1537" s="228"/>
      <c r="D1537" s="96"/>
      <c r="E1537" s="269"/>
      <c r="F1537" s="270"/>
      <c r="G1537" s="271"/>
      <c r="H1537" s="225"/>
      <c r="I1537" s="272"/>
      <c r="J1537" s="11" t="s">
        <v>179</v>
      </c>
      <c r="K1537" s="88" t="s">
        <v>698</v>
      </c>
      <c r="L1537" s="7" t="s">
        <v>106</v>
      </c>
      <c r="M1537" s="7">
        <v>60</v>
      </c>
      <c r="N1537" s="273"/>
      <c r="O1537" s="323"/>
      <c r="P1537" s="225"/>
      <c r="Q1537" s="225"/>
      <c r="R1537" s="225"/>
      <c r="S1537" s="272"/>
      <c r="T1537" s="272"/>
      <c r="U1537" s="274"/>
      <c r="V1537" s="356"/>
      <c r="W1537" s="273"/>
      <c r="X1537" s="273"/>
      <c r="Y1537" s="356"/>
      <c r="Z1537" s="273"/>
      <c r="AA1537" s="273"/>
      <c r="AB1537" s="356"/>
      <c r="AC1537" s="273"/>
      <c r="AD1537" s="273"/>
      <c r="AE1537" s="273"/>
      <c r="AF1537" s="272"/>
      <c r="AG1537" s="273"/>
      <c r="AH1537" s="323"/>
      <c r="AI1537" s="323"/>
      <c r="AJ1537" s="272"/>
    </row>
    <row r="1538" spans="2:36" ht="68.7" customHeight="1" x14ac:dyDescent="0.3">
      <c r="B1538" s="223" t="s">
        <v>1182</v>
      </c>
      <c r="C1538" s="284" t="s">
        <v>844</v>
      </c>
      <c r="D1538" s="284" t="s">
        <v>67</v>
      </c>
      <c r="E1538" s="317" t="s">
        <v>68</v>
      </c>
      <c r="F1538" s="317" t="s">
        <v>184</v>
      </c>
      <c r="G1538" s="412" t="s">
        <v>764</v>
      </c>
      <c r="H1538" s="284" t="s">
        <v>71</v>
      </c>
      <c r="I1538" s="300" t="s">
        <v>135</v>
      </c>
      <c r="J1538" s="20" t="s">
        <v>165</v>
      </c>
      <c r="K1538" s="27" t="s">
        <v>166</v>
      </c>
      <c r="L1538" s="27" t="s">
        <v>167</v>
      </c>
      <c r="M1538" s="27">
        <v>3</v>
      </c>
      <c r="N1538" s="359" t="s">
        <v>767</v>
      </c>
      <c r="O1538" s="284" t="s">
        <v>852</v>
      </c>
      <c r="P1538" s="284" t="s">
        <v>76</v>
      </c>
      <c r="Q1538" s="284" t="s">
        <v>77</v>
      </c>
      <c r="R1538" s="284" t="s">
        <v>78</v>
      </c>
      <c r="S1538" s="300" t="s">
        <v>161</v>
      </c>
      <c r="T1538" s="299">
        <f>+V1538+Y1538</f>
        <v>227910</v>
      </c>
      <c r="U1538" s="318">
        <f>+T1538/M1539</f>
        <v>227910</v>
      </c>
      <c r="V1538" s="319">
        <v>193723.5</v>
      </c>
      <c r="W1538" s="282" t="s">
        <v>135</v>
      </c>
      <c r="X1538" s="282" t="s">
        <v>135</v>
      </c>
      <c r="Y1538" s="319">
        <v>34186.5</v>
      </c>
      <c r="Z1538" s="282" t="s">
        <v>135</v>
      </c>
      <c r="AA1538" s="282" t="s">
        <v>135</v>
      </c>
      <c r="AB1538" s="319">
        <v>19818.259999999998</v>
      </c>
      <c r="AC1538" s="282" t="s">
        <v>81</v>
      </c>
      <c r="AD1538" s="282" t="s">
        <v>135</v>
      </c>
      <c r="AE1538" s="366">
        <f>+V1538+Y1538</f>
        <v>227910</v>
      </c>
      <c r="AF1538" s="300" t="s">
        <v>135</v>
      </c>
      <c r="AG1538" s="282" t="s">
        <v>34</v>
      </c>
      <c r="AH1538" s="338" t="s">
        <v>212</v>
      </c>
      <c r="AI1538" s="338" t="s">
        <v>213</v>
      </c>
      <c r="AJ1538" s="300"/>
    </row>
    <row r="1539" spans="2:36" ht="129" customHeight="1" x14ac:dyDescent="0.3">
      <c r="B1539" s="224"/>
      <c r="C1539" s="285"/>
      <c r="D1539" s="285"/>
      <c r="E1539" s="317"/>
      <c r="F1539" s="317"/>
      <c r="G1539" s="412"/>
      <c r="H1539" s="285"/>
      <c r="I1539" s="300"/>
      <c r="J1539" s="20" t="s">
        <v>168</v>
      </c>
      <c r="K1539" s="27" t="s">
        <v>169</v>
      </c>
      <c r="L1539" s="27" t="s">
        <v>106</v>
      </c>
      <c r="M1539" s="27">
        <v>1</v>
      </c>
      <c r="N1539" s="359"/>
      <c r="O1539" s="285"/>
      <c r="P1539" s="285"/>
      <c r="Q1539" s="285"/>
      <c r="R1539" s="285"/>
      <c r="S1539" s="300"/>
      <c r="T1539" s="300"/>
      <c r="U1539" s="316"/>
      <c r="V1539" s="319"/>
      <c r="W1539" s="282"/>
      <c r="X1539" s="282"/>
      <c r="Y1539" s="319"/>
      <c r="Z1539" s="282"/>
      <c r="AA1539" s="282"/>
      <c r="AB1539" s="319"/>
      <c r="AC1539" s="282"/>
      <c r="AD1539" s="282"/>
      <c r="AE1539" s="282"/>
      <c r="AF1539" s="300"/>
      <c r="AG1539" s="282"/>
      <c r="AH1539" s="339"/>
      <c r="AI1539" s="339"/>
      <c r="AJ1539" s="300"/>
    </row>
    <row r="1540" spans="2:36" ht="68.7" customHeight="1" x14ac:dyDescent="0.3">
      <c r="B1540" s="224"/>
      <c r="C1540" s="285"/>
      <c r="D1540" s="285"/>
      <c r="E1540" s="317"/>
      <c r="F1540" s="317"/>
      <c r="G1540" s="412"/>
      <c r="H1540" s="285"/>
      <c r="I1540" s="300"/>
      <c r="J1540" s="20" t="s">
        <v>264</v>
      </c>
      <c r="K1540" s="27" t="s">
        <v>170</v>
      </c>
      <c r="L1540" s="27" t="s">
        <v>171</v>
      </c>
      <c r="M1540" s="27">
        <v>1</v>
      </c>
      <c r="N1540" s="359"/>
      <c r="O1540" s="285"/>
      <c r="P1540" s="285"/>
      <c r="Q1540" s="285"/>
      <c r="R1540" s="285"/>
      <c r="S1540" s="300"/>
      <c r="T1540" s="300"/>
      <c r="U1540" s="316"/>
      <c r="V1540" s="319"/>
      <c r="W1540" s="282"/>
      <c r="X1540" s="282"/>
      <c r="Y1540" s="319"/>
      <c r="Z1540" s="282"/>
      <c r="AA1540" s="282"/>
      <c r="AB1540" s="319"/>
      <c r="AC1540" s="282"/>
      <c r="AD1540" s="282"/>
      <c r="AE1540" s="282"/>
      <c r="AF1540" s="300"/>
      <c r="AG1540" s="282"/>
      <c r="AH1540" s="339"/>
      <c r="AI1540" s="339"/>
      <c r="AJ1540" s="300"/>
    </row>
    <row r="1541" spans="2:36" ht="68.7" customHeight="1" x14ac:dyDescent="0.3">
      <c r="B1541" s="225"/>
      <c r="C1541" s="286"/>
      <c r="D1541" s="286"/>
      <c r="E1541" s="317"/>
      <c r="F1541" s="317"/>
      <c r="G1541" s="412"/>
      <c r="H1541" s="286"/>
      <c r="I1541" s="300"/>
      <c r="J1541" s="20" t="s">
        <v>172</v>
      </c>
      <c r="K1541" s="27" t="s">
        <v>173</v>
      </c>
      <c r="L1541" s="27" t="s">
        <v>171</v>
      </c>
      <c r="M1541" s="27">
        <v>1</v>
      </c>
      <c r="N1541" s="359"/>
      <c r="O1541" s="286"/>
      <c r="P1541" s="286"/>
      <c r="Q1541" s="286"/>
      <c r="R1541" s="286"/>
      <c r="S1541" s="300"/>
      <c r="T1541" s="300"/>
      <c r="U1541" s="316"/>
      <c r="V1541" s="319"/>
      <c r="W1541" s="282"/>
      <c r="X1541" s="282"/>
      <c r="Y1541" s="319"/>
      <c r="Z1541" s="282"/>
      <c r="AA1541" s="282"/>
      <c r="AB1541" s="319"/>
      <c r="AC1541" s="282"/>
      <c r="AD1541" s="282"/>
      <c r="AE1541" s="282"/>
      <c r="AF1541" s="300"/>
      <c r="AG1541" s="282"/>
      <c r="AH1541" s="340"/>
      <c r="AI1541" s="340"/>
      <c r="AJ1541" s="300"/>
    </row>
    <row r="1542" spans="2:36" ht="133.19999999999999" customHeight="1" x14ac:dyDescent="0.3">
      <c r="B1542" s="223" t="s">
        <v>849</v>
      </c>
      <c r="C1542" s="223" t="s">
        <v>845</v>
      </c>
      <c r="D1542" s="223" t="s">
        <v>67</v>
      </c>
      <c r="E1542" s="248" t="s">
        <v>68</v>
      </c>
      <c r="F1542" s="270" t="s">
        <v>186</v>
      </c>
      <c r="G1542" s="271" t="s">
        <v>1071</v>
      </c>
      <c r="H1542" s="223" t="s">
        <v>71</v>
      </c>
      <c r="I1542" s="272" t="s">
        <v>135</v>
      </c>
      <c r="J1542" s="11" t="s">
        <v>769</v>
      </c>
      <c r="K1542" s="88" t="s">
        <v>770</v>
      </c>
      <c r="L1542" s="95" t="s">
        <v>775</v>
      </c>
      <c r="M1542" s="59">
        <v>40</v>
      </c>
      <c r="N1542" s="273" t="s">
        <v>767</v>
      </c>
      <c r="O1542" s="223" t="s">
        <v>853</v>
      </c>
      <c r="P1542" s="223" t="s">
        <v>76</v>
      </c>
      <c r="Q1542" s="223" t="s">
        <v>77</v>
      </c>
      <c r="R1542" s="223" t="s">
        <v>78</v>
      </c>
      <c r="S1542" s="272" t="s">
        <v>161</v>
      </c>
      <c r="T1542" s="274">
        <f>+V1542+Y1542</f>
        <v>134884.21000000002</v>
      </c>
      <c r="U1542" s="274">
        <f>+T1542/2</f>
        <v>67442.10500000001</v>
      </c>
      <c r="V1542" s="260">
        <v>114651.57</v>
      </c>
      <c r="W1542" s="273" t="s">
        <v>135</v>
      </c>
      <c r="X1542" s="273" t="s">
        <v>135</v>
      </c>
      <c r="Y1542" s="260">
        <v>20232.64</v>
      </c>
      <c r="Z1542" s="273" t="s">
        <v>135</v>
      </c>
      <c r="AA1542" s="273" t="s">
        <v>135</v>
      </c>
      <c r="AB1542" s="467">
        <v>11729.06</v>
      </c>
      <c r="AC1542" s="273" t="s">
        <v>204</v>
      </c>
      <c r="AD1542" s="273" t="s">
        <v>135</v>
      </c>
      <c r="AE1542" s="277">
        <f>+V1542+Y1542</f>
        <v>134884.21000000002</v>
      </c>
      <c r="AF1542" s="272" t="s">
        <v>135</v>
      </c>
      <c r="AG1542" s="273" t="s">
        <v>34</v>
      </c>
      <c r="AH1542" s="354" t="s">
        <v>212</v>
      </c>
      <c r="AI1542" s="354" t="s">
        <v>213</v>
      </c>
      <c r="AJ1542" s="272"/>
    </row>
    <row r="1543" spans="2:36" ht="68.7" customHeight="1" x14ac:dyDescent="0.3">
      <c r="B1543" s="224"/>
      <c r="C1543" s="224"/>
      <c r="D1543" s="224"/>
      <c r="E1543" s="248"/>
      <c r="F1543" s="270"/>
      <c r="G1543" s="271"/>
      <c r="H1543" s="224"/>
      <c r="I1543" s="272"/>
      <c r="J1543" s="11" t="s">
        <v>163</v>
      </c>
      <c r="K1543" s="88" t="s">
        <v>772</v>
      </c>
      <c r="L1543" s="7" t="s">
        <v>106</v>
      </c>
      <c r="M1543" s="59">
        <v>1</v>
      </c>
      <c r="N1543" s="273"/>
      <c r="O1543" s="224"/>
      <c r="P1543" s="224"/>
      <c r="Q1543" s="224"/>
      <c r="R1543" s="224"/>
      <c r="S1543" s="272"/>
      <c r="T1543" s="272"/>
      <c r="U1543" s="274"/>
      <c r="V1543" s="260"/>
      <c r="W1543" s="273"/>
      <c r="X1543" s="273"/>
      <c r="Y1543" s="260"/>
      <c r="Z1543" s="273"/>
      <c r="AA1543" s="273"/>
      <c r="AB1543" s="467"/>
      <c r="AC1543" s="273"/>
      <c r="AD1543" s="273"/>
      <c r="AE1543" s="273"/>
      <c r="AF1543" s="272"/>
      <c r="AG1543" s="273"/>
      <c r="AH1543" s="355"/>
      <c r="AI1543" s="355"/>
      <c r="AJ1543" s="272"/>
    </row>
    <row r="1544" spans="2:36" ht="68.7" customHeight="1" x14ac:dyDescent="0.3">
      <c r="B1544" s="225"/>
      <c r="C1544" s="225"/>
      <c r="D1544" s="225"/>
      <c r="E1544" s="249"/>
      <c r="F1544" s="270"/>
      <c r="G1544" s="271"/>
      <c r="H1544" s="225"/>
      <c r="I1544" s="272"/>
      <c r="J1544" s="11" t="s">
        <v>179</v>
      </c>
      <c r="K1544" s="88" t="s">
        <v>698</v>
      </c>
      <c r="L1544" s="7" t="s">
        <v>106</v>
      </c>
      <c r="M1544" s="7">
        <v>83</v>
      </c>
      <c r="N1544" s="273"/>
      <c r="O1544" s="225"/>
      <c r="P1544" s="225"/>
      <c r="Q1544" s="225"/>
      <c r="R1544" s="225"/>
      <c r="S1544" s="272"/>
      <c r="T1544" s="272"/>
      <c r="U1544" s="274"/>
      <c r="V1544" s="261"/>
      <c r="W1544" s="273"/>
      <c r="X1544" s="273"/>
      <c r="Y1544" s="261"/>
      <c r="Z1544" s="273"/>
      <c r="AA1544" s="273"/>
      <c r="AB1544" s="417"/>
      <c r="AC1544" s="273"/>
      <c r="AD1544" s="273"/>
      <c r="AE1544" s="273"/>
      <c r="AF1544" s="272"/>
      <c r="AG1544" s="273"/>
      <c r="AH1544" s="356"/>
      <c r="AI1544" s="356"/>
      <c r="AJ1544" s="272"/>
    </row>
    <row r="1545" spans="2:36" ht="122.1" customHeight="1" x14ac:dyDescent="0.3">
      <c r="B1545" s="223" t="s">
        <v>848</v>
      </c>
      <c r="C1545" s="223" t="s">
        <v>845</v>
      </c>
      <c r="D1545" s="223" t="s">
        <v>67</v>
      </c>
      <c r="E1545" s="247" t="s">
        <v>68</v>
      </c>
      <c r="F1545" s="270" t="s">
        <v>186</v>
      </c>
      <c r="G1545" s="271" t="s">
        <v>1071</v>
      </c>
      <c r="H1545" s="223" t="s">
        <v>71</v>
      </c>
      <c r="I1545" s="272" t="s">
        <v>135</v>
      </c>
      <c r="J1545" s="11" t="s">
        <v>769</v>
      </c>
      <c r="K1545" s="88" t="s">
        <v>770</v>
      </c>
      <c r="L1545" s="95" t="s">
        <v>775</v>
      </c>
      <c r="M1545" s="59">
        <v>40</v>
      </c>
      <c r="N1545" s="273" t="s">
        <v>767</v>
      </c>
      <c r="O1545" s="223" t="s">
        <v>853</v>
      </c>
      <c r="P1545" s="223" t="s">
        <v>76</v>
      </c>
      <c r="Q1545" s="223" t="s">
        <v>77</v>
      </c>
      <c r="R1545" s="223" t="s">
        <v>78</v>
      </c>
      <c r="S1545" s="272" t="s">
        <v>161</v>
      </c>
      <c r="T1545" s="274">
        <f>+V1545+Y1545</f>
        <v>213451.18</v>
      </c>
      <c r="U1545" s="274" t="s">
        <v>135</v>
      </c>
      <c r="V1545" s="296">
        <v>181433.52</v>
      </c>
      <c r="W1545" s="273" t="s">
        <v>135</v>
      </c>
      <c r="X1545" s="273" t="s">
        <v>135</v>
      </c>
      <c r="Y1545" s="296">
        <v>32017.66</v>
      </c>
      <c r="Z1545" s="273" t="s">
        <v>135</v>
      </c>
      <c r="AA1545" s="273" t="s">
        <v>135</v>
      </c>
      <c r="AB1545" s="296">
        <v>18561.91</v>
      </c>
      <c r="AC1545" s="273" t="s">
        <v>204</v>
      </c>
      <c r="AD1545" s="273" t="s">
        <v>135</v>
      </c>
      <c r="AE1545" s="277">
        <f>+V1545+Y1545</f>
        <v>213451.18</v>
      </c>
      <c r="AF1545" s="272" t="s">
        <v>135</v>
      </c>
      <c r="AG1545" s="273" t="s">
        <v>34</v>
      </c>
      <c r="AH1545" s="229" t="s">
        <v>215</v>
      </c>
      <c r="AI1545" s="229" t="s">
        <v>216</v>
      </c>
      <c r="AJ1545" s="272"/>
    </row>
    <row r="1546" spans="2:36" ht="68.7" customHeight="1" x14ac:dyDescent="0.3">
      <c r="B1546" s="224"/>
      <c r="C1546" s="224"/>
      <c r="D1546" s="224"/>
      <c r="E1546" s="248"/>
      <c r="F1546" s="270"/>
      <c r="G1546" s="271"/>
      <c r="H1546" s="224"/>
      <c r="I1546" s="272"/>
      <c r="J1546" s="11" t="s">
        <v>163</v>
      </c>
      <c r="K1546" s="88" t="s">
        <v>772</v>
      </c>
      <c r="L1546" s="7" t="s">
        <v>106</v>
      </c>
      <c r="M1546" s="59">
        <v>1</v>
      </c>
      <c r="N1546" s="273"/>
      <c r="O1546" s="224"/>
      <c r="P1546" s="224"/>
      <c r="Q1546" s="224"/>
      <c r="R1546" s="224"/>
      <c r="S1546" s="272"/>
      <c r="T1546" s="272"/>
      <c r="U1546" s="274"/>
      <c r="V1546" s="296"/>
      <c r="W1546" s="273"/>
      <c r="X1546" s="273"/>
      <c r="Y1546" s="296"/>
      <c r="Z1546" s="273"/>
      <c r="AA1546" s="273"/>
      <c r="AB1546" s="296"/>
      <c r="AC1546" s="273"/>
      <c r="AD1546" s="273"/>
      <c r="AE1546" s="273"/>
      <c r="AF1546" s="272"/>
      <c r="AG1546" s="273"/>
      <c r="AH1546" s="230"/>
      <c r="AI1546" s="230"/>
      <c r="AJ1546" s="272"/>
    </row>
    <row r="1547" spans="2:36" ht="68.7" customHeight="1" x14ac:dyDescent="0.3">
      <c r="B1547" s="224"/>
      <c r="C1547" s="224"/>
      <c r="D1547" s="224"/>
      <c r="E1547" s="248"/>
      <c r="F1547" s="270"/>
      <c r="G1547" s="271"/>
      <c r="H1547" s="225"/>
      <c r="I1547" s="272"/>
      <c r="J1547" s="11" t="s">
        <v>179</v>
      </c>
      <c r="K1547" s="88" t="s">
        <v>698</v>
      </c>
      <c r="L1547" s="7" t="s">
        <v>106</v>
      </c>
      <c r="M1547" s="7">
        <v>101</v>
      </c>
      <c r="N1547" s="273"/>
      <c r="O1547" s="225"/>
      <c r="P1547" s="225"/>
      <c r="Q1547" s="225"/>
      <c r="R1547" s="225"/>
      <c r="S1547" s="272"/>
      <c r="T1547" s="272"/>
      <c r="U1547" s="274"/>
      <c r="V1547" s="296"/>
      <c r="W1547" s="273"/>
      <c r="X1547" s="273"/>
      <c r="Y1547" s="296"/>
      <c r="Z1547" s="273"/>
      <c r="AA1547" s="273"/>
      <c r="AB1547" s="296"/>
      <c r="AC1547" s="273"/>
      <c r="AD1547" s="273"/>
      <c r="AE1547" s="273"/>
      <c r="AF1547" s="272"/>
      <c r="AG1547" s="273"/>
      <c r="AH1547" s="231"/>
      <c r="AI1547" s="231"/>
      <c r="AJ1547" s="272"/>
    </row>
    <row r="1548" spans="2:36" ht="138" customHeight="1" x14ac:dyDescent="0.3">
      <c r="B1548" s="284" t="s">
        <v>1183</v>
      </c>
      <c r="C1548" s="284" t="s">
        <v>846</v>
      </c>
      <c r="D1548" s="284" t="s">
        <v>67</v>
      </c>
      <c r="E1548" s="385" t="s">
        <v>68</v>
      </c>
      <c r="F1548" s="412" t="s">
        <v>186</v>
      </c>
      <c r="G1548" s="320" t="s">
        <v>1180</v>
      </c>
      <c r="H1548" s="284" t="s">
        <v>71</v>
      </c>
      <c r="I1548" s="300" t="s">
        <v>135</v>
      </c>
      <c r="J1548" s="20" t="s">
        <v>769</v>
      </c>
      <c r="K1548" s="82" t="s">
        <v>770</v>
      </c>
      <c r="L1548" s="99" t="s">
        <v>775</v>
      </c>
      <c r="M1548" s="66">
        <v>40</v>
      </c>
      <c r="N1548" s="282" t="s">
        <v>767</v>
      </c>
      <c r="O1548" s="284" t="s">
        <v>853</v>
      </c>
      <c r="P1548" s="284" t="s">
        <v>76</v>
      </c>
      <c r="Q1548" s="284" t="s">
        <v>77</v>
      </c>
      <c r="R1548" s="284" t="s">
        <v>78</v>
      </c>
      <c r="S1548" s="300" t="s">
        <v>161</v>
      </c>
      <c r="T1548" s="299">
        <f>+V1548+Y1548</f>
        <v>149800</v>
      </c>
      <c r="U1548" s="299">
        <f>+T1548/M1549</f>
        <v>149800</v>
      </c>
      <c r="V1548" s="319">
        <v>127330</v>
      </c>
      <c r="W1548" s="282" t="s">
        <v>135</v>
      </c>
      <c r="X1548" s="282" t="s">
        <v>135</v>
      </c>
      <c r="Y1548" s="370">
        <v>22470</v>
      </c>
      <c r="Z1548" s="282" t="s">
        <v>135</v>
      </c>
      <c r="AA1548" s="282" t="s">
        <v>135</v>
      </c>
      <c r="AB1548" s="370">
        <v>13026.09</v>
      </c>
      <c r="AC1548" s="282" t="s">
        <v>204</v>
      </c>
      <c r="AD1548" s="282" t="s">
        <v>135</v>
      </c>
      <c r="AE1548" s="366">
        <f>+V1548+Y1548</f>
        <v>149800</v>
      </c>
      <c r="AF1548" s="300" t="s">
        <v>135</v>
      </c>
      <c r="AG1548" s="282" t="s">
        <v>34</v>
      </c>
      <c r="AH1548" s="338" t="s">
        <v>215</v>
      </c>
      <c r="AI1548" s="338" t="s">
        <v>216</v>
      </c>
      <c r="AJ1548" s="300"/>
    </row>
    <row r="1549" spans="2:36" ht="68.7" customHeight="1" x14ac:dyDescent="0.3">
      <c r="B1549" s="285"/>
      <c r="C1549" s="285"/>
      <c r="D1549" s="285"/>
      <c r="E1549" s="386"/>
      <c r="F1549" s="412"/>
      <c r="G1549" s="320"/>
      <c r="H1549" s="285"/>
      <c r="I1549" s="300"/>
      <c r="J1549" s="20" t="s">
        <v>163</v>
      </c>
      <c r="K1549" s="82" t="s">
        <v>772</v>
      </c>
      <c r="L1549" s="27" t="s">
        <v>106</v>
      </c>
      <c r="M1549" s="66">
        <v>1</v>
      </c>
      <c r="N1549" s="282"/>
      <c r="O1549" s="285"/>
      <c r="P1549" s="285"/>
      <c r="Q1549" s="285"/>
      <c r="R1549" s="285"/>
      <c r="S1549" s="300"/>
      <c r="T1549" s="300"/>
      <c r="U1549" s="299"/>
      <c r="V1549" s="377"/>
      <c r="W1549" s="282"/>
      <c r="X1549" s="282"/>
      <c r="Y1549" s="377"/>
      <c r="Z1549" s="282"/>
      <c r="AA1549" s="282"/>
      <c r="AB1549" s="377"/>
      <c r="AC1549" s="282"/>
      <c r="AD1549" s="282"/>
      <c r="AE1549" s="282"/>
      <c r="AF1549" s="300"/>
      <c r="AG1549" s="282"/>
      <c r="AH1549" s="339"/>
      <c r="AI1549" s="339"/>
      <c r="AJ1549" s="300"/>
    </row>
    <row r="1550" spans="2:36" ht="68.7" customHeight="1" x14ac:dyDescent="0.3">
      <c r="B1550" s="286"/>
      <c r="C1550" s="286"/>
      <c r="D1550" s="286"/>
      <c r="E1550" s="387"/>
      <c r="F1550" s="412"/>
      <c r="G1550" s="320"/>
      <c r="H1550" s="286"/>
      <c r="I1550" s="300"/>
      <c r="J1550" s="20" t="s">
        <v>179</v>
      </c>
      <c r="K1550" s="82" t="s">
        <v>698</v>
      </c>
      <c r="L1550" s="27" t="s">
        <v>106</v>
      </c>
      <c r="M1550" s="27">
        <v>59</v>
      </c>
      <c r="N1550" s="282"/>
      <c r="O1550" s="286"/>
      <c r="P1550" s="286"/>
      <c r="Q1550" s="286"/>
      <c r="R1550" s="286"/>
      <c r="S1550" s="300"/>
      <c r="T1550" s="300"/>
      <c r="U1550" s="299"/>
      <c r="V1550" s="378"/>
      <c r="W1550" s="282"/>
      <c r="X1550" s="282"/>
      <c r="Y1550" s="378"/>
      <c r="Z1550" s="282"/>
      <c r="AA1550" s="282"/>
      <c r="AB1550" s="378"/>
      <c r="AC1550" s="282"/>
      <c r="AD1550" s="282"/>
      <c r="AE1550" s="282"/>
      <c r="AF1550" s="300"/>
      <c r="AG1550" s="282"/>
      <c r="AH1550" s="340"/>
      <c r="AI1550" s="340"/>
      <c r="AJ1550" s="300"/>
    </row>
    <row r="1551" spans="2:36" ht="125.1" customHeight="1" x14ac:dyDescent="0.3">
      <c r="B1551" s="223" t="s">
        <v>850</v>
      </c>
      <c r="C1551" s="223" t="s">
        <v>845</v>
      </c>
      <c r="D1551" s="223" t="s">
        <v>67</v>
      </c>
      <c r="E1551" s="247" t="s">
        <v>68</v>
      </c>
      <c r="F1551" s="270" t="s">
        <v>186</v>
      </c>
      <c r="G1551" s="271" t="s">
        <v>1071</v>
      </c>
      <c r="H1551" s="223" t="s">
        <v>71</v>
      </c>
      <c r="I1551" s="272" t="s">
        <v>135</v>
      </c>
      <c r="J1551" s="11" t="s">
        <v>769</v>
      </c>
      <c r="K1551" s="88" t="s">
        <v>770</v>
      </c>
      <c r="L1551" s="95" t="s">
        <v>775</v>
      </c>
      <c r="M1551" s="59">
        <v>40</v>
      </c>
      <c r="N1551" s="273" t="s">
        <v>767</v>
      </c>
      <c r="O1551" s="223" t="s">
        <v>853</v>
      </c>
      <c r="P1551" s="223" t="s">
        <v>76</v>
      </c>
      <c r="Q1551" s="223" t="s">
        <v>77</v>
      </c>
      <c r="R1551" s="223" t="s">
        <v>78</v>
      </c>
      <c r="S1551" s="272" t="s">
        <v>161</v>
      </c>
      <c r="T1551" s="274">
        <f>+V1551+Y1551</f>
        <v>183774.53</v>
      </c>
      <c r="U1551" s="274">
        <f>+T1551/M1552</f>
        <v>183774.53</v>
      </c>
      <c r="V1551" s="260">
        <v>156208.38</v>
      </c>
      <c r="W1551" s="273" t="s">
        <v>135</v>
      </c>
      <c r="X1551" s="273" t="s">
        <v>135</v>
      </c>
      <c r="Y1551" s="259">
        <v>27566.15</v>
      </c>
      <c r="Z1551" s="273" t="s">
        <v>135</v>
      </c>
      <c r="AA1551" s="273" t="s">
        <v>135</v>
      </c>
      <c r="AB1551" s="259">
        <v>15980.39</v>
      </c>
      <c r="AC1551" s="273" t="s">
        <v>204</v>
      </c>
      <c r="AD1551" s="273" t="s">
        <v>135</v>
      </c>
      <c r="AE1551" s="277">
        <f>+V1551+Y1551</f>
        <v>183774.53</v>
      </c>
      <c r="AF1551" s="272" t="s">
        <v>135</v>
      </c>
      <c r="AG1551" s="273" t="s">
        <v>34</v>
      </c>
      <c r="AH1551" s="229" t="s">
        <v>309</v>
      </c>
      <c r="AI1551" s="229" t="s">
        <v>221</v>
      </c>
      <c r="AJ1551" s="272"/>
    </row>
    <row r="1552" spans="2:36" ht="68.7" customHeight="1" x14ac:dyDescent="0.3">
      <c r="B1552" s="224"/>
      <c r="C1552" s="224"/>
      <c r="D1552" s="224"/>
      <c r="E1552" s="248"/>
      <c r="F1552" s="270"/>
      <c r="G1552" s="271"/>
      <c r="H1552" s="224"/>
      <c r="I1552" s="272"/>
      <c r="J1552" s="11" t="s">
        <v>163</v>
      </c>
      <c r="K1552" s="88" t="s">
        <v>772</v>
      </c>
      <c r="L1552" s="7" t="s">
        <v>106</v>
      </c>
      <c r="M1552" s="59">
        <v>1</v>
      </c>
      <c r="N1552" s="273"/>
      <c r="O1552" s="224"/>
      <c r="P1552" s="224"/>
      <c r="Q1552" s="224"/>
      <c r="R1552" s="224"/>
      <c r="S1552" s="272"/>
      <c r="T1552" s="272"/>
      <c r="U1552" s="274"/>
      <c r="V1552" s="260"/>
      <c r="W1552" s="273"/>
      <c r="X1552" s="273"/>
      <c r="Y1552" s="260"/>
      <c r="Z1552" s="273"/>
      <c r="AA1552" s="273"/>
      <c r="AB1552" s="260"/>
      <c r="AC1552" s="273"/>
      <c r="AD1552" s="273"/>
      <c r="AE1552" s="273"/>
      <c r="AF1552" s="272"/>
      <c r="AG1552" s="273"/>
      <c r="AH1552" s="230"/>
      <c r="AI1552" s="230"/>
      <c r="AJ1552" s="272"/>
    </row>
    <row r="1553" spans="2:36" ht="68.7" customHeight="1" x14ac:dyDescent="0.3">
      <c r="B1553" s="225"/>
      <c r="C1553" s="225"/>
      <c r="D1553" s="225"/>
      <c r="E1553" s="249"/>
      <c r="F1553" s="270"/>
      <c r="G1553" s="271"/>
      <c r="H1553" s="225"/>
      <c r="I1553" s="272"/>
      <c r="J1553" s="11" t="s">
        <v>179</v>
      </c>
      <c r="K1553" s="88" t="s">
        <v>698</v>
      </c>
      <c r="L1553" s="7" t="s">
        <v>106</v>
      </c>
      <c r="M1553" s="7">
        <v>86</v>
      </c>
      <c r="N1553" s="273"/>
      <c r="O1553" s="225"/>
      <c r="P1553" s="225"/>
      <c r="Q1553" s="225"/>
      <c r="R1553" s="225"/>
      <c r="S1553" s="272"/>
      <c r="T1553" s="272"/>
      <c r="U1553" s="274"/>
      <c r="V1553" s="261"/>
      <c r="W1553" s="273"/>
      <c r="X1553" s="273"/>
      <c r="Y1553" s="261"/>
      <c r="Z1553" s="273"/>
      <c r="AA1553" s="273"/>
      <c r="AB1553" s="261"/>
      <c r="AC1553" s="273"/>
      <c r="AD1553" s="273"/>
      <c r="AE1553" s="273"/>
      <c r="AF1553" s="272"/>
      <c r="AG1553" s="273"/>
      <c r="AH1553" s="231"/>
      <c r="AI1553" s="231"/>
      <c r="AJ1553" s="272"/>
    </row>
    <row r="1554" spans="2:36" ht="68.7" customHeight="1" x14ac:dyDescent="0.3">
      <c r="B1554" s="223" t="s">
        <v>851</v>
      </c>
      <c r="C1554" s="223" t="s">
        <v>847</v>
      </c>
      <c r="D1554" s="223" t="s">
        <v>67</v>
      </c>
      <c r="E1554" s="247" t="s">
        <v>68</v>
      </c>
      <c r="F1554" s="270" t="s">
        <v>186</v>
      </c>
      <c r="G1554" s="271" t="s">
        <v>1071</v>
      </c>
      <c r="H1554" s="223" t="s">
        <v>71</v>
      </c>
      <c r="I1554" s="272" t="s">
        <v>135</v>
      </c>
      <c r="J1554" s="11" t="s">
        <v>769</v>
      </c>
      <c r="K1554" s="88" t="s">
        <v>770</v>
      </c>
      <c r="L1554" s="95" t="s">
        <v>775</v>
      </c>
      <c r="M1554" s="59">
        <v>40</v>
      </c>
      <c r="N1554" s="273" t="s">
        <v>767</v>
      </c>
      <c r="O1554" s="223" t="s">
        <v>853</v>
      </c>
      <c r="P1554" s="223" t="s">
        <v>76</v>
      </c>
      <c r="Q1554" s="223" t="s">
        <v>77</v>
      </c>
      <c r="R1554" s="223" t="s">
        <v>78</v>
      </c>
      <c r="S1554" s="272" t="s">
        <v>161</v>
      </c>
      <c r="T1554" s="274">
        <f>+V1554+Y1554</f>
        <v>200021.3</v>
      </c>
      <c r="U1554" s="274">
        <f>+T1554/M1555</f>
        <v>200021.3</v>
      </c>
      <c r="V1554" s="259">
        <v>170018.11</v>
      </c>
      <c r="W1554" s="273" t="s">
        <v>135</v>
      </c>
      <c r="X1554" s="273" t="s">
        <v>135</v>
      </c>
      <c r="Y1554" s="259">
        <v>30003.19</v>
      </c>
      <c r="Z1554" s="273" t="s">
        <v>135</v>
      </c>
      <c r="AA1554" s="273" t="s">
        <v>135</v>
      </c>
      <c r="AB1554" s="259">
        <v>17393.150000000001</v>
      </c>
      <c r="AC1554" s="273" t="s">
        <v>204</v>
      </c>
      <c r="AD1554" s="273" t="s">
        <v>135</v>
      </c>
      <c r="AE1554" s="277">
        <f>+V1554+Y1554</f>
        <v>200021.3</v>
      </c>
      <c r="AF1554" s="272" t="s">
        <v>135</v>
      </c>
      <c r="AG1554" s="273" t="s">
        <v>34</v>
      </c>
      <c r="AH1554" s="273" t="s">
        <v>854</v>
      </c>
      <c r="AI1554" s="273" t="s">
        <v>221</v>
      </c>
      <c r="AJ1554" s="272"/>
    </row>
    <row r="1555" spans="2:36" ht="71.7" customHeight="1" x14ac:dyDescent="0.3">
      <c r="B1555" s="224"/>
      <c r="C1555" s="224"/>
      <c r="D1555" s="224"/>
      <c r="E1555" s="248"/>
      <c r="F1555" s="270"/>
      <c r="G1555" s="271"/>
      <c r="H1555" s="224"/>
      <c r="I1555" s="272"/>
      <c r="J1555" s="11" t="s">
        <v>163</v>
      </c>
      <c r="K1555" s="88" t="s">
        <v>772</v>
      </c>
      <c r="L1555" s="7" t="s">
        <v>106</v>
      </c>
      <c r="M1555" s="59">
        <v>1</v>
      </c>
      <c r="N1555" s="273"/>
      <c r="O1555" s="224"/>
      <c r="P1555" s="224"/>
      <c r="Q1555" s="224"/>
      <c r="R1555" s="224"/>
      <c r="S1555" s="272"/>
      <c r="T1555" s="272"/>
      <c r="U1555" s="274"/>
      <c r="V1555" s="260"/>
      <c r="W1555" s="273"/>
      <c r="X1555" s="273"/>
      <c r="Y1555" s="260"/>
      <c r="Z1555" s="273"/>
      <c r="AA1555" s="273"/>
      <c r="AB1555" s="260"/>
      <c r="AC1555" s="273"/>
      <c r="AD1555" s="273"/>
      <c r="AE1555" s="273"/>
      <c r="AF1555" s="272"/>
      <c r="AG1555" s="273"/>
      <c r="AH1555" s="273"/>
      <c r="AI1555" s="273"/>
      <c r="AJ1555" s="272"/>
    </row>
    <row r="1556" spans="2:36" ht="68.7" customHeight="1" x14ac:dyDescent="0.3">
      <c r="B1556" s="224"/>
      <c r="C1556" s="224"/>
      <c r="D1556" s="224"/>
      <c r="E1556" s="248"/>
      <c r="F1556" s="302"/>
      <c r="G1556" s="303"/>
      <c r="H1556" s="225"/>
      <c r="I1556" s="223"/>
      <c r="J1556" s="28" t="s">
        <v>179</v>
      </c>
      <c r="K1556" s="60" t="s">
        <v>698</v>
      </c>
      <c r="L1556" s="14" t="s">
        <v>106</v>
      </c>
      <c r="M1556" s="14">
        <v>95</v>
      </c>
      <c r="N1556" s="229"/>
      <c r="O1556" s="224"/>
      <c r="P1556" s="224"/>
      <c r="Q1556" s="224"/>
      <c r="R1556" s="224"/>
      <c r="S1556" s="223"/>
      <c r="T1556" s="223"/>
      <c r="U1556" s="235"/>
      <c r="V1556" s="260"/>
      <c r="W1556" s="229"/>
      <c r="X1556" s="229"/>
      <c r="Y1556" s="260"/>
      <c r="Z1556" s="229"/>
      <c r="AA1556" s="229"/>
      <c r="AB1556" s="260"/>
      <c r="AC1556" s="229"/>
      <c r="AD1556" s="229"/>
      <c r="AE1556" s="229"/>
      <c r="AF1556" s="223"/>
      <c r="AG1556" s="229"/>
      <c r="AH1556" s="273"/>
      <c r="AI1556" s="273"/>
      <c r="AJ1556" s="223"/>
    </row>
    <row r="1557" spans="2:36" ht="68.7" customHeight="1" x14ac:dyDescent="0.3">
      <c r="B1557" s="284" t="s">
        <v>1281</v>
      </c>
      <c r="C1557" s="284" t="s">
        <v>844</v>
      </c>
      <c r="D1557" s="284" t="s">
        <v>67</v>
      </c>
      <c r="E1557" s="317" t="s">
        <v>68</v>
      </c>
      <c r="F1557" s="317" t="s">
        <v>184</v>
      </c>
      <c r="G1557" s="412" t="s">
        <v>764</v>
      </c>
      <c r="H1557" s="284" t="s">
        <v>71</v>
      </c>
      <c r="I1557" s="300" t="s">
        <v>135</v>
      </c>
      <c r="J1557" s="20" t="s">
        <v>165</v>
      </c>
      <c r="K1557" s="27" t="s">
        <v>166</v>
      </c>
      <c r="L1557" s="27" t="s">
        <v>167</v>
      </c>
      <c r="M1557" s="27">
        <v>3</v>
      </c>
      <c r="N1557" s="359" t="s">
        <v>767</v>
      </c>
      <c r="O1557" s="284" t="s">
        <v>852</v>
      </c>
      <c r="P1557" s="284" t="s">
        <v>76</v>
      </c>
      <c r="Q1557" s="284" t="s">
        <v>77</v>
      </c>
      <c r="R1557" s="284" t="s">
        <v>78</v>
      </c>
      <c r="S1557" s="300" t="s">
        <v>161</v>
      </c>
      <c r="T1557" s="299">
        <f>+V1557+Y1557</f>
        <v>227910</v>
      </c>
      <c r="U1557" s="318">
        <f>+T1557/M1558</f>
        <v>227910</v>
      </c>
      <c r="V1557" s="319">
        <v>193723.5</v>
      </c>
      <c r="W1557" s="282" t="s">
        <v>135</v>
      </c>
      <c r="X1557" s="282" t="s">
        <v>135</v>
      </c>
      <c r="Y1557" s="319">
        <v>34186.5</v>
      </c>
      <c r="Z1557" s="282" t="s">
        <v>135</v>
      </c>
      <c r="AA1557" s="282" t="s">
        <v>135</v>
      </c>
      <c r="AB1557" s="319">
        <v>19818.259999999998</v>
      </c>
      <c r="AC1557" s="282" t="s">
        <v>81</v>
      </c>
      <c r="AD1557" s="282" t="s">
        <v>135</v>
      </c>
      <c r="AE1557" s="366">
        <f>+V1557+Y1557</f>
        <v>227910</v>
      </c>
      <c r="AF1557" s="300" t="s">
        <v>135</v>
      </c>
      <c r="AG1557" s="282" t="s">
        <v>34</v>
      </c>
      <c r="AH1557" s="338" t="s">
        <v>215</v>
      </c>
      <c r="AI1557" s="338" t="s">
        <v>216</v>
      </c>
      <c r="AJ1557" s="300"/>
    </row>
    <row r="1558" spans="2:36" ht="68.7" customHeight="1" x14ac:dyDescent="0.3">
      <c r="B1558" s="285"/>
      <c r="C1558" s="285"/>
      <c r="D1558" s="285"/>
      <c r="E1558" s="317"/>
      <c r="F1558" s="317"/>
      <c r="G1558" s="412"/>
      <c r="H1558" s="285"/>
      <c r="I1558" s="300"/>
      <c r="J1558" s="20" t="s">
        <v>168</v>
      </c>
      <c r="K1558" s="27" t="s">
        <v>169</v>
      </c>
      <c r="L1558" s="27" t="s">
        <v>106</v>
      </c>
      <c r="M1558" s="27">
        <v>1</v>
      </c>
      <c r="N1558" s="359"/>
      <c r="O1558" s="285"/>
      <c r="P1558" s="285"/>
      <c r="Q1558" s="285"/>
      <c r="R1558" s="285"/>
      <c r="S1558" s="300"/>
      <c r="T1558" s="300"/>
      <c r="U1558" s="316"/>
      <c r="V1558" s="319"/>
      <c r="W1558" s="282"/>
      <c r="X1558" s="282"/>
      <c r="Y1558" s="319"/>
      <c r="Z1558" s="282"/>
      <c r="AA1558" s="282"/>
      <c r="AB1558" s="319"/>
      <c r="AC1558" s="282"/>
      <c r="AD1558" s="282"/>
      <c r="AE1558" s="282"/>
      <c r="AF1558" s="300"/>
      <c r="AG1558" s="282"/>
      <c r="AH1558" s="339"/>
      <c r="AI1558" s="339"/>
      <c r="AJ1558" s="300"/>
    </row>
    <row r="1559" spans="2:36" ht="68.7" customHeight="1" x14ac:dyDescent="0.3">
      <c r="B1559" s="285"/>
      <c r="C1559" s="285"/>
      <c r="D1559" s="285"/>
      <c r="E1559" s="317"/>
      <c r="F1559" s="317"/>
      <c r="G1559" s="412"/>
      <c r="H1559" s="285"/>
      <c r="I1559" s="300"/>
      <c r="J1559" s="20" t="s">
        <v>264</v>
      </c>
      <c r="K1559" s="27" t="s">
        <v>170</v>
      </c>
      <c r="L1559" s="27" t="s">
        <v>171</v>
      </c>
      <c r="M1559" s="27">
        <v>1</v>
      </c>
      <c r="N1559" s="359"/>
      <c r="O1559" s="285"/>
      <c r="P1559" s="285"/>
      <c r="Q1559" s="285"/>
      <c r="R1559" s="285"/>
      <c r="S1559" s="300"/>
      <c r="T1559" s="300"/>
      <c r="U1559" s="316"/>
      <c r="V1559" s="319"/>
      <c r="W1559" s="282"/>
      <c r="X1559" s="282"/>
      <c r="Y1559" s="319"/>
      <c r="Z1559" s="282"/>
      <c r="AA1559" s="282"/>
      <c r="AB1559" s="319"/>
      <c r="AC1559" s="282"/>
      <c r="AD1559" s="282"/>
      <c r="AE1559" s="282"/>
      <c r="AF1559" s="300"/>
      <c r="AG1559" s="282"/>
      <c r="AH1559" s="339"/>
      <c r="AI1559" s="339"/>
      <c r="AJ1559" s="300"/>
    </row>
    <row r="1560" spans="2:36" ht="68.7" customHeight="1" x14ac:dyDescent="0.3">
      <c r="B1560" s="286"/>
      <c r="C1560" s="286"/>
      <c r="D1560" s="286"/>
      <c r="E1560" s="317"/>
      <c r="F1560" s="317"/>
      <c r="G1560" s="412"/>
      <c r="H1560" s="286"/>
      <c r="I1560" s="300"/>
      <c r="J1560" s="20" t="s">
        <v>172</v>
      </c>
      <c r="K1560" s="27" t="s">
        <v>173</v>
      </c>
      <c r="L1560" s="27" t="s">
        <v>171</v>
      </c>
      <c r="M1560" s="27">
        <v>1</v>
      </c>
      <c r="N1560" s="359"/>
      <c r="O1560" s="286"/>
      <c r="P1560" s="286"/>
      <c r="Q1560" s="286"/>
      <c r="R1560" s="286"/>
      <c r="S1560" s="300"/>
      <c r="T1560" s="300"/>
      <c r="U1560" s="316"/>
      <c r="V1560" s="319"/>
      <c r="W1560" s="282"/>
      <c r="X1560" s="282"/>
      <c r="Y1560" s="319"/>
      <c r="Z1560" s="282"/>
      <c r="AA1560" s="282"/>
      <c r="AB1560" s="319"/>
      <c r="AC1560" s="282"/>
      <c r="AD1560" s="282"/>
      <c r="AE1560" s="282"/>
      <c r="AF1560" s="300"/>
      <c r="AG1560" s="282"/>
      <c r="AH1560" s="340"/>
      <c r="AI1560" s="340"/>
      <c r="AJ1560" s="300"/>
    </row>
    <row r="1561" spans="2:36" ht="96.6" customHeight="1" x14ac:dyDescent="0.3">
      <c r="B1561" s="223" t="s">
        <v>1050</v>
      </c>
      <c r="C1561" s="223" t="s">
        <v>847</v>
      </c>
      <c r="D1561" s="223" t="s">
        <v>67</v>
      </c>
      <c r="E1561" s="247" t="s">
        <v>68</v>
      </c>
      <c r="F1561" s="270" t="s">
        <v>186</v>
      </c>
      <c r="G1561" s="271" t="s">
        <v>1071</v>
      </c>
      <c r="H1561" s="223" t="s">
        <v>71</v>
      </c>
      <c r="I1561" s="272" t="s">
        <v>135</v>
      </c>
      <c r="J1561" s="11" t="s">
        <v>769</v>
      </c>
      <c r="K1561" s="88" t="s">
        <v>770</v>
      </c>
      <c r="L1561" s="95" t="s">
        <v>775</v>
      </c>
      <c r="M1561" s="59">
        <v>40</v>
      </c>
      <c r="N1561" s="273" t="s">
        <v>767</v>
      </c>
      <c r="O1561" s="223" t="s">
        <v>853</v>
      </c>
      <c r="P1561" s="223" t="s">
        <v>76</v>
      </c>
      <c r="Q1561" s="223" t="s">
        <v>77</v>
      </c>
      <c r="R1561" s="223" t="s">
        <v>78</v>
      </c>
      <c r="S1561" s="272" t="s">
        <v>161</v>
      </c>
      <c r="T1561" s="274">
        <f>+V1561+Y1561</f>
        <v>149800</v>
      </c>
      <c r="U1561" s="274">
        <f>+T1561/M1562</f>
        <v>149800</v>
      </c>
      <c r="V1561" s="259">
        <v>127330</v>
      </c>
      <c r="W1561" s="273" t="s">
        <v>135</v>
      </c>
      <c r="X1561" s="273" t="s">
        <v>135</v>
      </c>
      <c r="Y1561" s="259">
        <v>22470</v>
      </c>
      <c r="Z1561" s="273" t="s">
        <v>135</v>
      </c>
      <c r="AA1561" s="273" t="s">
        <v>135</v>
      </c>
      <c r="AB1561" s="259">
        <v>13026.09</v>
      </c>
      <c r="AC1561" s="273" t="s">
        <v>204</v>
      </c>
      <c r="AD1561" s="273" t="s">
        <v>135</v>
      </c>
      <c r="AE1561" s="277">
        <f>+V1561+Y1561</f>
        <v>149800</v>
      </c>
      <c r="AF1561" s="272" t="s">
        <v>135</v>
      </c>
      <c r="AG1561" s="273" t="s">
        <v>34</v>
      </c>
      <c r="AH1561" s="273" t="s">
        <v>411</v>
      </c>
      <c r="AI1561" s="273" t="s">
        <v>302</v>
      </c>
      <c r="AJ1561" s="272"/>
    </row>
    <row r="1562" spans="2:36" ht="71.7" customHeight="1" x14ac:dyDescent="0.3">
      <c r="B1562" s="224"/>
      <c r="C1562" s="224"/>
      <c r="D1562" s="224"/>
      <c r="E1562" s="248"/>
      <c r="F1562" s="270"/>
      <c r="G1562" s="271"/>
      <c r="H1562" s="224"/>
      <c r="I1562" s="272"/>
      <c r="J1562" s="11" t="s">
        <v>163</v>
      </c>
      <c r="K1562" s="88" t="s">
        <v>772</v>
      </c>
      <c r="L1562" s="7" t="s">
        <v>106</v>
      </c>
      <c r="M1562" s="59">
        <v>1</v>
      </c>
      <c r="N1562" s="273"/>
      <c r="O1562" s="224"/>
      <c r="P1562" s="224"/>
      <c r="Q1562" s="224"/>
      <c r="R1562" s="224"/>
      <c r="S1562" s="272"/>
      <c r="T1562" s="272"/>
      <c r="U1562" s="274"/>
      <c r="V1562" s="260"/>
      <c r="W1562" s="273"/>
      <c r="X1562" s="273"/>
      <c r="Y1562" s="260"/>
      <c r="Z1562" s="273"/>
      <c r="AA1562" s="273"/>
      <c r="AB1562" s="260"/>
      <c r="AC1562" s="273"/>
      <c r="AD1562" s="273"/>
      <c r="AE1562" s="273"/>
      <c r="AF1562" s="272"/>
      <c r="AG1562" s="273"/>
      <c r="AH1562" s="273"/>
      <c r="AI1562" s="273"/>
      <c r="AJ1562" s="272"/>
    </row>
    <row r="1563" spans="2:36" ht="53.1" customHeight="1" x14ac:dyDescent="0.3">
      <c r="B1563" s="225"/>
      <c r="C1563" s="225"/>
      <c r="D1563" s="225"/>
      <c r="E1563" s="249"/>
      <c r="F1563" s="270"/>
      <c r="G1563" s="271"/>
      <c r="H1563" s="225"/>
      <c r="I1563" s="272"/>
      <c r="J1563" s="11" t="s">
        <v>179</v>
      </c>
      <c r="K1563" s="88" t="s">
        <v>698</v>
      </c>
      <c r="L1563" s="7" t="s">
        <v>106</v>
      </c>
      <c r="M1563" s="7">
        <v>70</v>
      </c>
      <c r="N1563" s="273"/>
      <c r="O1563" s="225"/>
      <c r="P1563" s="225"/>
      <c r="Q1563" s="225"/>
      <c r="R1563" s="225"/>
      <c r="S1563" s="272"/>
      <c r="T1563" s="272"/>
      <c r="U1563" s="274"/>
      <c r="V1563" s="261"/>
      <c r="W1563" s="273"/>
      <c r="X1563" s="273"/>
      <c r="Y1563" s="261"/>
      <c r="Z1563" s="273"/>
      <c r="AA1563" s="273"/>
      <c r="AB1563" s="261"/>
      <c r="AC1563" s="273"/>
      <c r="AD1563" s="273"/>
      <c r="AE1563" s="273"/>
      <c r="AF1563" s="272"/>
      <c r="AG1563" s="273"/>
      <c r="AH1563" s="273"/>
      <c r="AI1563" s="273"/>
      <c r="AJ1563" s="272"/>
    </row>
    <row r="1564" spans="2:36" ht="125.1" customHeight="1" x14ac:dyDescent="0.3">
      <c r="B1564" s="223" t="s">
        <v>1051</v>
      </c>
      <c r="C1564" s="223" t="s">
        <v>845</v>
      </c>
      <c r="D1564" s="223" t="s">
        <v>67</v>
      </c>
      <c r="E1564" s="247" t="s">
        <v>68</v>
      </c>
      <c r="F1564" s="270" t="s">
        <v>186</v>
      </c>
      <c r="G1564" s="271" t="s">
        <v>1071</v>
      </c>
      <c r="H1564" s="223" t="s">
        <v>71</v>
      </c>
      <c r="I1564" s="272" t="s">
        <v>135</v>
      </c>
      <c r="J1564" s="11" t="s">
        <v>769</v>
      </c>
      <c r="K1564" s="88" t="s">
        <v>770</v>
      </c>
      <c r="L1564" s="95" t="s">
        <v>775</v>
      </c>
      <c r="M1564" s="59">
        <v>40</v>
      </c>
      <c r="N1564" s="273" t="s">
        <v>767</v>
      </c>
      <c r="O1564" s="223" t="s">
        <v>853</v>
      </c>
      <c r="P1564" s="223" t="s">
        <v>76</v>
      </c>
      <c r="Q1564" s="223" t="s">
        <v>77</v>
      </c>
      <c r="R1564" s="223" t="s">
        <v>78</v>
      </c>
      <c r="S1564" s="272" t="s">
        <v>161</v>
      </c>
      <c r="T1564" s="274">
        <f>+V1564+Y1564</f>
        <v>73392.06</v>
      </c>
      <c r="U1564" s="274" t="s">
        <v>135</v>
      </c>
      <c r="V1564" s="260">
        <v>62383.26</v>
      </c>
      <c r="W1564" s="273" t="s">
        <v>135</v>
      </c>
      <c r="X1564" s="273" t="s">
        <v>135</v>
      </c>
      <c r="Y1564" s="259">
        <v>11008.8</v>
      </c>
      <c r="Z1564" s="273" t="s">
        <v>135</v>
      </c>
      <c r="AA1564" s="273" t="s">
        <v>135</v>
      </c>
      <c r="AB1564" s="259">
        <v>6382.24</v>
      </c>
      <c r="AC1564" s="273" t="s">
        <v>204</v>
      </c>
      <c r="AD1564" s="273" t="s">
        <v>135</v>
      </c>
      <c r="AE1564" s="277">
        <f>+V1564+Y1564</f>
        <v>73392.06</v>
      </c>
      <c r="AF1564" s="272" t="s">
        <v>135</v>
      </c>
      <c r="AG1564" s="273" t="s">
        <v>34</v>
      </c>
      <c r="AH1564" s="229" t="s">
        <v>411</v>
      </c>
      <c r="AI1564" s="229" t="s">
        <v>302</v>
      </c>
      <c r="AJ1564" s="272"/>
    </row>
    <row r="1565" spans="2:36" ht="68.7" customHeight="1" x14ac:dyDescent="0.3">
      <c r="B1565" s="224"/>
      <c r="C1565" s="224"/>
      <c r="D1565" s="224"/>
      <c r="E1565" s="248"/>
      <c r="F1565" s="270"/>
      <c r="G1565" s="271"/>
      <c r="H1565" s="224"/>
      <c r="I1565" s="272"/>
      <c r="J1565" s="11" t="s">
        <v>163</v>
      </c>
      <c r="K1565" s="88" t="s">
        <v>772</v>
      </c>
      <c r="L1565" s="7" t="s">
        <v>106</v>
      </c>
      <c r="M1565" s="59">
        <v>1</v>
      </c>
      <c r="N1565" s="273"/>
      <c r="O1565" s="224"/>
      <c r="P1565" s="224"/>
      <c r="Q1565" s="224"/>
      <c r="R1565" s="224"/>
      <c r="S1565" s="272"/>
      <c r="T1565" s="272"/>
      <c r="U1565" s="274"/>
      <c r="V1565" s="260"/>
      <c r="W1565" s="273"/>
      <c r="X1565" s="273"/>
      <c r="Y1565" s="260"/>
      <c r="Z1565" s="273"/>
      <c r="AA1565" s="273"/>
      <c r="AB1565" s="260"/>
      <c r="AC1565" s="273"/>
      <c r="AD1565" s="273"/>
      <c r="AE1565" s="273"/>
      <c r="AF1565" s="272"/>
      <c r="AG1565" s="273"/>
      <c r="AH1565" s="230"/>
      <c r="AI1565" s="230"/>
      <c r="AJ1565" s="272"/>
    </row>
    <row r="1566" spans="2:36" ht="68.7" customHeight="1" x14ac:dyDescent="0.3">
      <c r="B1566" s="225"/>
      <c r="C1566" s="225"/>
      <c r="D1566" s="225"/>
      <c r="E1566" s="249"/>
      <c r="F1566" s="270"/>
      <c r="G1566" s="271"/>
      <c r="H1566" s="225"/>
      <c r="I1566" s="272"/>
      <c r="J1566" s="11" t="s">
        <v>179</v>
      </c>
      <c r="K1566" s="88" t="s">
        <v>698</v>
      </c>
      <c r="L1566" s="7" t="s">
        <v>106</v>
      </c>
      <c r="M1566" s="7">
        <v>35</v>
      </c>
      <c r="N1566" s="273"/>
      <c r="O1566" s="225"/>
      <c r="P1566" s="225"/>
      <c r="Q1566" s="225"/>
      <c r="R1566" s="225"/>
      <c r="S1566" s="272"/>
      <c r="T1566" s="272"/>
      <c r="U1566" s="274"/>
      <c r="V1566" s="261"/>
      <c r="W1566" s="273"/>
      <c r="X1566" s="273"/>
      <c r="Y1566" s="261"/>
      <c r="Z1566" s="273"/>
      <c r="AA1566" s="273"/>
      <c r="AB1566" s="261"/>
      <c r="AC1566" s="273"/>
      <c r="AD1566" s="273"/>
      <c r="AE1566" s="273"/>
      <c r="AF1566" s="272"/>
      <c r="AG1566" s="273"/>
      <c r="AH1566" s="231"/>
      <c r="AI1566" s="231"/>
      <c r="AJ1566" s="272"/>
    </row>
    <row r="1567" spans="2:36" ht="68.7" customHeight="1" x14ac:dyDescent="0.3">
      <c r="B1567" s="223" t="s">
        <v>1278</v>
      </c>
      <c r="C1567" s="223" t="s">
        <v>844</v>
      </c>
      <c r="D1567" s="223" t="s">
        <v>67</v>
      </c>
      <c r="E1567" s="269" t="s">
        <v>68</v>
      </c>
      <c r="F1567" s="269" t="s">
        <v>184</v>
      </c>
      <c r="G1567" s="270" t="s">
        <v>764</v>
      </c>
      <c r="H1567" s="223" t="s">
        <v>71</v>
      </c>
      <c r="I1567" s="272" t="s">
        <v>135</v>
      </c>
      <c r="J1567" s="11" t="s">
        <v>165</v>
      </c>
      <c r="K1567" s="7" t="s">
        <v>166</v>
      </c>
      <c r="L1567" s="7" t="s">
        <v>167</v>
      </c>
      <c r="M1567" s="7">
        <v>3</v>
      </c>
      <c r="N1567" s="301" t="s">
        <v>767</v>
      </c>
      <c r="O1567" s="223" t="s">
        <v>852</v>
      </c>
      <c r="P1567" s="223" t="s">
        <v>76</v>
      </c>
      <c r="Q1567" s="223" t="s">
        <v>77</v>
      </c>
      <c r="R1567" s="223" t="s">
        <v>78</v>
      </c>
      <c r="S1567" s="272" t="s">
        <v>161</v>
      </c>
      <c r="T1567" s="274">
        <f>+V1567+Y1567</f>
        <v>227910</v>
      </c>
      <c r="U1567" s="298">
        <f>+T1567/M1568</f>
        <v>227910</v>
      </c>
      <c r="V1567" s="296">
        <v>193723.5</v>
      </c>
      <c r="W1567" s="273" t="s">
        <v>135</v>
      </c>
      <c r="X1567" s="273" t="s">
        <v>135</v>
      </c>
      <c r="Y1567" s="296">
        <v>34186.5</v>
      </c>
      <c r="Z1567" s="273" t="s">
        <v>135</v>
      </c>
      <c r="AA1567" s="273" t="s">
        <v>135</v>
      </c>
      <c r="AB1567" s="296">
        <v>19818.259999999998</v>
      </c>
      <c r="AC1567" s="273" t="s">
        <v>81</v>
      </c>
      <c r="AD1567" s="273" t="s">
        <v>135</v>
      </c>
      <c r="AE1567" s="277">
        <f>+V1567+Y1567</f>
        <v>227910</v>
      </c>
      <c r="AF1567" s="272" t="s">
        <v>135</v>
      </c>
      <c r="AG1567" s="273" t="s">
        <v>34</v>
      </c>
      <c r="AH1567" s="229" t="s">
        <v>288</v>
      </c>
      <c r="AI1567" s="229" t="s">
        <v>463</v>
      </c>
      <c r="AJ1567" s="272"/>
    </row>
    <row r="1568" spans="2:36" ht="68.7" customHeight="1" x14ac:dyDescent="0.3">
      <c r="B1568" s="224"/>
      <c r="C1568" s="224"/>
      <c r="D1568" s="224"/>
      <c r="E1568" s="269"/>
      <c r="F1568" s="269"/>
      <c r="G1568" s="270"/>
      <c r="H1568" s="224"/>
      <c r="I1568" s="272"/>
      <c r="J1568" s="11" t="s">
        <v>168</v>
      </c>
      <c r="K1568" s="7" t="s">
        <v>169</v>
      </c>
      <c r="L1568" s="7" t="s">
        <v>106</v>
      </c>
      <c r="M1568" s="7">
        <v>1</v>
      </c>
      <c r="N1568" s="301"/>
      <c r="O1568" s="224"/>
      <c r="P1568" s="224"/>
      <c r="Q1568" s="224"/>
      <c r="R1568" s="224"/>
      <c r="S1568" s="272"/>
      <c r="T1568" s="272"/>
      <c r="U1568" s="267"/>
      <c r="V1568" s="296"/>
      <c r="W1568" s="273"/>
      <c r="X1568" s="273"/>
      <c r="Y1568" s="296"/>
      <c r="Z1568" s="273"/>
      <c r="AA1568" s="273"/>
      <c r="AB1568" s="296"/>
      <c r="AC1568" s="273"/>
      <c r="AD1568" s="273"/>
      <c r="AE1568" s="273"/>
      <c r="AF1568" s="272"/>
      <c r="AG1568" s="273"/>
      <c r="AH1568" s="230"/>
      <c r="AI1568" s="230"/>
      <c r="AJ1568" s="272"/>
    </row>
    <row r="1569" spans="2:36" ht="68.7" customHeight="1" x14ac:dyDescent="0.3">
      <c r="B1569" s="224"/>
      <c r="C1569" s="224"/>
      <c r="D1569" s="224"/>
      <c r="E1569" s="269"/>
      <c r="F1569" s="269"/>
      <c r="G1569" s="270"/>
      <c r="H1569" s="224"/>
      <c r="I1569" s="272"/>
      <c r="J1569" s="11" t="s">
        <v>264</v>
      </c>
      <c r="K1569" s="7" t="s">
        <v>170</v>
      </c>
      <c r="L1569" s="7" t="s">
        <v>171</v>
      </c>
      <c r="M1569" s="7">
        <v>1</v>
      </c>
      <c r="N1569" s="301"/>
      <c r="O1569" s="224"/>
      <c r="P1569" s="224"/>
      <c r="Q1569" s="224"/>
      <c r="R1569" s="224"/>
      <c r="S1569" s="272"/>
      <c r="T1569" s="272"/>
      <c r="U1569" s="267"/>
      <c r="V1569" s="296"/>
      <c r="W1569" s="273"/>
      <c r="X1569" s="273"/>
      <c r="Y1569" s="296"/>
      <c r="Z1569" s="273"/>
      <c r="AA1569" s="273"/>
      <c r="AB1569" s="296"/>
      <c r="AC1569" s="273"/>
      <c r="AD1569" s="273"/>
      <c r="AE1569" s="273"/>
      <c r="AF1569" s="272"/>
      <c r="AG1569" s="273"/>
      <c r="AH1569" s="230"/>
      <c r="AI1569" s="230"/>
      <c r="AJ1569" s="272"/>
    </row>
    <row r="1570" spans="2:36" ht="68.7" customHeight="1" x14ac:dyDescent="0.3">
      <c r="B1570" s="225"/>
      <c r="C1570" s="225"/>
      <c r="D1570" s="225"/>
      <c r="E1570" s="269"/>
      <c r="F1570" s="269"/>
      <c r="G1570" s="270"/>
      <c r="H1570" s="225"/>
      <c r="I1570" s="272"/>
      <c r="J1570" s="11" t="s">
        <v>172</v>
      </c>
      <c r="K1570" s="7" t="s">
        <v>173</v>
      </c>
      <c r="L1570" s="7" t="s">
        <v>171</v>
      </c>
      <c r="M1570" s="7">
        <v>1</v>
      </c>
      <c r="N1570" s="301"/>
      <c r="O1570" s="225"/>
      <c r="P1570" s="225"/>
      <c r="Q1570" s="225"/>
      <c r="R1570" s="225"/>
      <c r="S1570" s="272"/>
      <c r="T1570" s="272"/>
      <c r="U1570" s="267"/>
      <c r="V1570" s="296"/>
      <c r="W1570" s="273"/>
      <c r="X1570" s="273"/>
      <c r="Y1570" s="296"/>
      <c r="Z1570" s="273"/>
      <c r="AA1570" s="273"/>
      <c r="AB1570" s="296"/>
      <c r="AC1570" s="273"/>
      <c r="AD1570" s="273"/>
      <c r="AE1570" s="273"/>
      <c r="AF1570" s="272"/>
      <c r="AG1570" s="273"/>
      <c r="AH1570" s="231"/>
      <c r="AI1570" s="231"/>
      <c r="AJ1570" s="272"/>
    </row>
    <row r="1571" spans="2:36" ht="96.6" customHeight="1" x14ac:dyDescent="0.3">
      <c r="B1571" s="223" t="s">
        <v>1279</v>
      </c>
      <c r="C1571" s="223" t="s">
        <v>847</v>
      </c>
      <c r="D1571" s="223" t="s">
        <v>67</v>
      </c>
      <c r="E1571" s="247" t="s">
        <v>68</v>
      </c>
      <c r="F1571" s="270" t="s">
        <v>186</v>
      </c>
      <c r="G1571" s="271" t="s">
        <v>1071</v>
      </c>
      <c r="H1571" s="223" t="s">
        <v>71</v>
      </c>
      <c r="I1571" s="272" t="s">
        <v>135</v>
      </c>
      <c r="J1571" s="11" t="s">
        <v>769</v>
      </c>
      <c r="K1571" s="88" t="s">
        <v>770</v>
      </c>
      <c r="L1571" s="95" t="s">
        <v>775</v>
      </c>
      <c r="M1571" s="59">
        <v>40</v>
      </c>
      <c r="N1571" s="273" t="s">
        <v>767</v>
      </c>
      <c r="O1571" s="223" t="s">
        <v>853</v>
      </c>
      <c r="P1571" s="223" t="s">
        <v>76</v>
      </c>
      <c r="Q1571" s="223" t="s">
        <v>77</v>
      </c>
      <c r="R1571" s="223" t="s">
        <v>78</v>
      </c>
      <c r="S1571" s="272" t="s">
        <v>161</v>
      </c>
      <c r="T1571" s="274">
        <f>+V1571+Y1571</f>
        <v>100128.77</v>
      </c>
      <c r="U1571" s="274" t="s">
        <v>135</v>
      </c>
      <c r="V1571" s="259">
        <v>85109.46</v>
      </c>
      <c r="W1571" s="273" t="s">
        <v>135</v>
      </c>
      <c r="X1571" s="273" t="s">
        <v>135</v>
      </c>
      <c r="Y1571" s="259">
        <v>15019.31</v>
      </c>
      <c r="Z1571" s="273" t="s">
        <v>135</v>
      </c>
      <c r="AA1571" s="273" t="s">
        <v>135</v>
      </c>
      <c r="AB1571" s="259">
        <v>8706.84</v>
      </c>
      <c r="AC1571" s="273" t="s">
        <v>204</v>
      </c>
      <c r="AD1571" s="273" t="s">
        <v>135</v>
      </c>
      <c r="AE1571" s="277">
        <f>+V1571+Y1571</f>
        <v>100128.77</v>
      </c>
      <c r="AF1571" s="272" t="s">
        <v>135</v>
      </c>
      <c r="AG1571" s="273" t="s">
        <v>34</v>
      </c>
      <c r="AH1571" s="273" t="s">
        <v>288</v>
      </c>
      <c r="AI1571" s="273" t="s">
        <v>463</v>
      </c>
      <c r="AJ1571" s="272"/>
    </row>
    <row r="1572" spans="2:36" ht="71.7" customHeight="1" x14ac:dyDescent="0.3">
      <c r="B1572" s="224"/>
      <c r="C1572" s="224"/>
      <c r="D1572" s="224"/>
      <c r="E1572" s="248"/>
      <c r="F1572" s="270"/>
      <c r="G1572" s="271"/>
      <c r="H1572" s="224"/>
      <c r="I1572" s="272"/>
      <c r="J1572" s="11" t="s">
        <v>163</v>
      </c>
      <c r="K1572" s="88" t="s">
        <v>772</v>
      </c>
      <c r="L1572" s="7" t="s">
        <v>106</v>
      </c>
      <c r="M1572" s="59">
        <v>1</v>
      </c>
      <c r="N1572" s="273"/>
      <c r="O1572" s="224"/>
      <c r="P1572" s="224"/>
      <c r="Q1572" s="224"/>
      <c r="R1572" s="224"/>
      <c r="S1572" s="272"/>
      <c r="T1572" s="272"/>
      <c r="U1572" s="274"/>
      <c r="V1572" s="260"/>
      <c r="W1572" s="273"/>
      <c r="X1572" s="273"/>
      <c r="Y1572" s="260"/>
      <c r="Z1572" s="273"/>
      <c r="AA1572" s="273"/>
      <c r="AB1572" s="260"/>
      <c r="AC1572" s="273"/>
      <c r="AD1572" s="273"/>
      <c r="AE1572" s="273"/>
      <c r="AF1572" s="272"/>
      <c r="AG1572" s="273"/>
      <c r="AH1572" s="273"/>
      <c r="AI1572" s="273"/>
      <c r="AJ1572" s="272"/>
    </row>
    <row r="1573" spans="2:36" ht="53.1" customHeight="1" x14ac:dyDescent="0.3">
      <c r="B1573" s="225"/>
      <c r="C1573" s="225"/>
      <c r="D1573" s="225"/>
      <c r="E1573" s="249"/>
      <c r="F1573" s="270"/>
      <c r="G1573" s="271"/>
      <c r="H1573" s="225"/>
      <c r="I1573" s="272"/>
      <c r="J1573" s="11" t="s">
        <v>179</v>
      </c>
      <c r="K1573" s="88" t="s">
        <v>698</v>
      </c>
      <c r="L1573" s="7" t="s">
        <v>106</v>
      </c>
      <c r="M1573" s="7">
        <v>51</v>
      </c>
      <c r="N1573" s="273"/>
      <c r="O1573" s="225"/>
      <c r="P1573" s="225"/>
      <c r="Q1573" s="225"/>
      <c r="R1573" s="225"/>
      <c r="S1573" s="272"/>
      <c r="T1573" s="272"/>
      <c r="U1573" s="274"/>
      <c r="V1573" s="261"/>
      <c r="W1573" s="273"/>
      <c r="X1573" s="273"/>
      <c r="Y1573" s="261"/>
      <c r="Z1573" s="273"/>
      <c r="AA1573" s="273"/>
      <c r="AB1573" s="261"/>
      <c r="AC1573" s="273"/>
      <c r="AD1573" s="273"/>
      <c r="AE1573" s="273"/>
      <c r="AF1573" s="272"/>
      <c r="AG1573" s="273"/>
      <c r="AH1573" s="273"/>
      <c r="AI1573" s="273"/>
      <c r="AJ1573" s="272"/>
    </row>
    <row r="1574" spans="2:36" ht="125.1" customHeight="1" x14ac:dyDescent="0.3">
      <c r="B1574" s="223" t="s">
        <v>1280</v>
      </c>
      <c r="C1574" s="223" t="s">
        <v>845</v>
      </c>
      <c r="D1574" s="223" t="s">
        <v>67</v>
      </c>
      <c r="E1574" s="247" t="s">
        <v>68</v>
      </c>
      <c r="F1574" s="270" t="s">
        <v>186</v>
      </c>
      <c r="G1574" s="271" t="s">
        <v>1071</v>
      </c>
      <c r="H1574" s="223" t="s">
        <v>71</v>
      </c>
      <c r="I1574" s="272" t="s">
        <v>135</v>
      </c>
      <c r="J1574" s="11" t="s">
        <v>769</v>
      </c>
      <c r="K1574" s="88" t="s">
        <v>770</v>
      </c>
      <c r="L1574" s="95" t="s">
        <v>775</v>
      </c>
      <c r="M1574" s="59">
        <v>40</v>
      </c>
      <c r="N1574" s="273" t="s">
        <v>767</v>
      </c>
      <c r="O1574" s="223" t="s">
        <v>853</v>
      </c>
      <c r="P1574" s="223" t="s">
        <v>76</v>
      </c>
      <c r="Q1574" s="223" t="s">
        <v>77</v>
      </c>
      <c r="R1574" s="223" t="s">
        <v>78</v>
      </c>
      <c r="S1574" s="272" t="s">
        <v>161</v>
      </c>
      <c r="T1574" s="274">
        <f>+V1574+Y1574</f>
        <v>53452.240000000005</v>
      </c>
      <c r="U1574" s="274" t="s">
        <v>135</v>
      </c>
      <c r="V1574" s="260">
        <v>45434.41</v>
      </c>
      <c r="W1574" s="273" t="s">
        <v>135</v>
      </c>
      <c r="X1574" s="273" t="s">
        <v>135</v>
      </c>
      <c r="Y1574" s="259">
        <v>8017.83</v>
      </c>
      <c r="Z1574" s="273" t="s">
        <v>135</v>
      </c>
      <c r="AA1574" s="273" t="s">
        <v>135</v>
      </c>
      <c r="AB1574" s="259">
        <v>4648.0200000000004</v>
      </c>
      <c r="AC1574" s="273" t="s">
        <v>204</v>
      </c>
      <c r="AD1574" s="273" t="s">
        <v>135</v>
      </c>
      <c r="AE1574" s="277">
        <f>+V1574+Y1574</f>
        <v>53452.240000000005</v>
      </c>
      <c r="AF1574" s="272" t="s">
        <v>135</v>
      </c>
      <c r="AG1574" s="273" t="s">
        <v>34</v>
      </c>
      <c r="AH1574" s="273" t="s">
        <v>288</v>
      </c>
      <c r="AI1574" s="273" t="s">
        <v>463</v>
      </c>
      <c r="AJ1574" s="272"/>
    </row>
    <row r="1575" spans="2:36" ht="68.7" customHeight="1" x14ac:dyDescent="0.3">
      <c r="B1575" s="224"/>
      <c r="C1575" s="224"/>
      <c r="D1575" s="224"/>
      <c r="E1575" s="248"/>
      <c r="F1575" s="270"/>
      <c r="G1575" s="271"/>
      <c r="H1575" s="224"/>
      <c r="I1575" s="272"/>
      <c r="J1575" s="11" t="s">
        <v>163</v>
      </c>
      <c r="K1575" s="88" t="s">
        <v>772</v>
      </c>
      <c r="L1575" s="7" t="s">
        <v>106</v>
      </c>
      <c r="M1575" s="59">
        <v>1</v>
      </c>
      <c r="N1575" s="273"/>
      <c r="O1575" s="224"/>
      <c r="P1575" s="224"/>
      <c r="Q1575" s="224"/>
      <c r="R1575" s="224"/>
      <c r="S1575" s="272"/>
      <c r="T1575" s="272"/>
      <c r="U1575" s="274"/>
      <c r="V1575" s="260"/>
      <c r="W1575" s="273"/>
      <c r="X1575" s="273"/>
      <c r="Y1575" s="260"/>
      <c r="Z1575" s="273"/>
      <c r="AA1575" s="273"/>
      <c r="AB1575" s="260"/>
      <c r="AC1575" s="273"/>
      <c r="AD1575" s="273"/>
      <c r="AE1575" s="273"/>
      <c r="AF1575" s="272"/>
      <c r="AG1575" s="273"/>
      <c r="AH1575" s="273"/>
      <c r="AI1575" s="273"/>
      <c r="AJ1575" s="272"/>
    </row>
    <row r="1576" spans="2:36" ht="68.7" customHeight="1" x14ac:dyDescent="0.3">
      <c r="B1576" s="225"/>
      <c r="C1576" s="225"/>
      <c r="D1576" s="225"/>
      <c r="E1576" s="249"/>
      <c r="F1576" s="270"/>
      <c r="G1576" s="271"/>
      <c r="H1576" s="225"/>
      <c r="I1576" s="272"/>
      <c r="J1576" s="11" t="s">
        <v>179</v>
      </c>
      <c r="K1576" s="88" t="s">
        <v>698</v>
      </c>
      <c r="L1576" s="7" t="s">
        <v>106</v>
      </c>
      <c r="M1576" s="7">
        <v>27</v>
      </c>
      <c r="N1576" s="273"/>
      <c r="O1576" s="225"/>
      <c r="P1576" s="225"/>
      <c r="Q1576" s="225"/>
      <c r="R1576" s="225"/>
      <c r="S1576" s="272"/>
      <c r="T1576" s="272"/>
      <c r="U1576" s="274"/>
      <c r="V1576" s="261"/>
      <c r="W1576" s="273"/>
      <c r="X1576" s="273"/>
      <c r="Y1576" s="261"/>
      <c r="Z1576" s="273"/>
      <c r="AA1576" s="273"/>
      <c r="AB1576" s="261"/>
      <c r="AC1576" s="273"/>
      <c r="AD1576" s="273"/>
      <c r="AE1576" s="273"/>
      <c r="AF1576" s="272"/>
      <c r="AG1576" s="273"/>
      <c r="AH1576" s="273"/>
      <c r="AI1576" s="273"/>
      <c r="AJ1576" s="272"/>
    </row>
    <row r="1577" spans="2:36" ht="68.7" customHeight="1" x14ac:dyDescent="0.3">
      <c r="B1577" s="297" t="s">
        <v>947</v>
      </c>
      <c r="C1577" s="223" t="s">
        <v>948</v>
      </c>
      <c r="D1577" s="223" t="s">
        <v>125</v>
      </c>
      <c r="E1577" s="247" t="s">
        <v>68</v>
      </c>
      <c r="F1577" s="270" t="s">
        <v>186</v>
      </c>
      <c r="G1577" s="271" t="s">
        <v>1071</v>
      </c>
      <c r="H1577" s="223" t="s">
        <v>71</v>
      </c>
      <c r="I1577" s="272" t="s">
        <v>135</v>
      </c>
      <c r="J1577" s="11" t="s">
        <v>769</v>
      </c>
      <c r="K1577" s="88" t="s">
        <v>770</v>
      </c>
      <c r="L1577" s="95" t="s">
        <v>775</v>
      </c>
      <c r="M1577" s="59">
        <v>40</v>
      </c>
      <c r="N1577" s="273" t="s">
        <v>767</v>
      </c>
      <c r="O1577" s="223" t="s">
        <v>343</v>
      </c>
      <c r="P1577" s="223" t="s">
        <v>76</v>
      </c>
      <c r="Q1577" s="223" t="s">
        <v>77</v>
      </c>
      <c r="R1577" s="223" t="s">
        <v>78</v>
      </c>
      <c r="S1577" s="272" t="s">
        <v>161</v>
      </c>
      <c r="T1577" s="274">
        <f>+V1577+Y1577</f>
        <v>370000</v>
      </c>
      <c r="U1577" s="274" t="s">
        <v>135</v>
      </c>
      <c r="V1577" s="273">
        <v>314500</v>
      </c>
      <c r="W1577" s="273" t="s">
        <v>135</v>
      </c>
      <c r="X1577" s="273" t="s">
        <v>135</v>
      </c>
      <c r="Y1577" s="229">
        <v>55500</v>
      </c>
      <c r="Z1577" s="273" t="s">
        <v>135</v>
      </c>
      <c r="AA1577" s="273" t="s">
        <v>135</v>
      </c>
      <c r="AB1577" s="229">
        <v>30000</v>
      </c>
      <c r="AC1577" s="273" t="s">
        <v>204</v>
      </c>
      <c r="AD1577" s="273" t="s">
        <v>135</v>
      </c>
      <c r="AE1577" s="277">
        <f>+V1577+Y1577</f>
        <v>370000</v>
      </c>
      <c r="AF1577" s="272" t="s">
        <v>135</v>
      </c>
      <c r="AG1577" s="273" t="s">
        <v>34</v>
      </c>
      <c r="AH1577" s="229" t="s">
        <v>231</v>
      </c>
      <c r="AI1577" s="229" t="s">
        <v>1010</v>
      </c>
      <c r="AJ1577" s="272"/>
    </row>
    <row r="1578" spans="2:36" ht="68.7" customHeight="1" x14ac:dyDescent="0.3">
      <c r="B1578" s="297"/>
      <c r="C1578" s="224"/>
      <c r="D1578" s="224"/>
      <c r="E1578" s="248"/>
      <c r="F1578" s="270"/>
      <c r="G1578" s="271"/>
      <c r="H1578" s="224"/>
      <c r="I1578" s="272"/>
      <c r="J1578" s="11" t="s">
        <v>163</v>
      </c>
      <c r="K1578" s="88" t="s">
        <v>772</v>
      </c>
      <c r="L1578" s="7" t="s">
        <v>106</v>
      </c>
      <c r="M1578" s="59">
        <v>4</v>
      </c>
      <c r="N1578" s="273"/>
      <c r="O1578" s="224"/>
      <c r="P1578" s="224"/>
      <c r="Q1578" s="224"/>
      <c r="R1578" s="224"/>
      <c r="S1578" s="272"/>
      <c r="T1578" s="272"/>
      <c r="U1578" s="274"/>
      <c r="V1578" s="273"/>
      <c r="W1578" s="273"/>
      <c r="X1578" s="273"/>
      <c r="Y1578" s="230"/>
      <c r="Z1578" s="273"/>
      <c r="AA1578" s="273"/>
      <c r="AB1578" s="230"/>
      <c r="AC1578" s="273"/>
      <c r="AD1578" s="273"/>
      <c r="AE1578" s="273"/>
      <c r="AF1578" s="272"/>
      <c r="AG1578" s="273"/>
      <c r="AH1578" s="230"/>
      <c r="AI1578" s="230"/>
      <c r="AJ1578" s="272"/>
    </row>
    <row r="1579" spans="2:36" ht="68.7" customHeight="1" x14ac:dyDescent="0.3">
      <c r="B1579" s="297"/>
      <c r="C1579" s="225"/>
      <c r="D1579" s="225"/>
      <c r="E1579" s="248"/>
      <c r="F1579" s="302"/>
      <c r="G1579" s="303"/>
      <c r="H1579" s="225"/>
      <c r="I1579" s="223"/>
      <c r="J1579" s="28" t="s">
        <v>179</v>
      </c>
      <c r="K1579" s="60" t="s">
        <v>698</v>
      </c>
      <c r="L1579" s="14" t="s">
        <v>106</v>
      </c>
      <c r="M1579" s="7">
        <v>175</v>
      </c>
      <c r="N1579" s="229"/>
      <c r="O1579" s="224"/>
      <c r="P1579" s="224"/>
      <c r="Q1579" s="224"/>
      <c r="R1579" s="224"/>
      <c r="S1579" s="223"/>
      <c r="T1579" s="223"/>
      <c r="U1579" s="235"/>
      <c r="V1579" s="273"/>
      <c r="W1579" s="229"/>
      <c r="X1579" s="229"/>
      <c r="Y1579" s="230"/>
      <c r="Z1579" s="229"/>
      <c r="AA1579" s="229"/>
      <c r="AB1579" s="230"/>
      <c r="AC1579" s="229"/>
      <c r="AD1579" s="229"/>
      <c r="AE1579" s="229"/>
      <c r="AF1579" s="223"/>
      <c r="AG1579" s="229"/>
      <c r="AH1579" s="230"/>
      <c r="AI1579" s="230"/>
      <c r="AJ1579" s="223"/>
    </row>
    <row r="1580" spans="2:36" ht="68.7" customHeight="1" x14ac:dyDescent="0.3">
      <c r="B1580" s="252" t="s">
        <v>949</v>
      </c>
      <c r="C1580" s="272" t="s">
        <v>950</v>
      </c>
      <c r="D1580" s="223" t="s">
        <v>67</v>
      </c>
      <c r="E1580" s="223" t="s">
        <v>68</v>
      </c>
      <c r="F1580" s="269" t="s">
        <v>184</v>
      </c>
      <c r="G1580" s="270" t="s">
        <v>764</v>
      </c>
      <c r="H1580" s="223" t="s">
        <v>71</v>
      </c>
      <c r="I1580" s="272" t="s">
        <v>135</v>
      </c>
      <c r="J1580" s="11" t="s">
        <v>165</v>
      </c>
      <c r="K1580" s="7" t="s">
        <v>166</v>
      </c>
      <c r="L1580" s="7" t="s">
        <v>167</v>
      </c>
      <c r="M1580" s="7">
        <v>5</v>
      </c>
      <c r="N1580" s="301" t="s">
        <v>767</v>
      </c>
      <c r="O1580" s="223" t="s">
        <v>348</v>
      </c>
      <c r="P1580" s="223" t="s">
        <v>76</v>
      </c>
      <c r="Q1580" s="223" t="s">
        <v>77</v>
      </c>
      <c r="R1580" s="223" t="s">
        <v>78</v>
      </c>
      <c r="S1580" s="272" t="s">
        <v>161</v>
      </c>
      <c r="T1580" s="274">
        <f>+V1580+Y1580</f>
        <v>255000</v>
      </c>
      <c r="U1580" s="298" t="s">
        <v>135</v>
      </c>
      <c r="V1580" s="273">
        <v>216750</v>
      </c>
      <c r="W1580" s="273" t="s">
        <v>135</v>
      </c>
      <c r="X1580" s="273" t="s">
        <v>135</v>
      </c>
      <c r="Y1580" s="229">
        <v>38250</v>
      </c>
      <c r="Z1580" s="273" t="s">
        <v>135</v>
      </c>
      <c r="AA1580" s="273" t="s">
        <v>135</v>
      </c>
      <c r="AB1580" s="229">
        <v>45000</v>
      </c>
      <c r="AC1580" s="273" t="s">
        <v>81</v>
      </c>
      <c r="AD1580" s="273" t="s">
        <v>135</v>
      </c>
      <c r="AE1580" s="277">
        <f>+V1580+Y1580</f>
        <v>255000</v>
      </c>
      <c r="AF1580" s="272" t="s">
        <v>135</v>
      </c>
      <c r="AG1580" s="273" t="s">
        <v>34</v>
      </c>
      <c r="AH1580" s="229" t="s">
        <v>215</v>
      </c>
      <c r="AI1580" s="229" t="s">
        <v>234</v>
      </c>
      <c r="AJ1580" s="272"/>
    </row>
    <row r="1581" spans="2:36" ht="68.7" customHeight="1" x14ac:dyDescent="0.3">
      <c r="B1581" s="252"/>
      <c r="C1581" s="272"/>
      <c r="D1581" s="224"/>
      <c r="E1581" s="224"/>
      <c r="F1581" s="269"/>
      <c r="G1581" s="270"/>
      <c r="H1581" s="224"/>
      <c r="I1581" s="272"/>
      <c r="J1581" s="11" t="s">
        <v>168</v>
      </c>
      <c r="K1581" s="7" t="s">
        <v>169</v>
      </c>
      <c r="L1581" s="7" t="s">
        <v>106</v>
      </c>
      <c r="M1581" s="7">
        <v>5</v>
      </c>
      <c r="N1581" s="301"/>
      <c r="O1581" s="224"/>
      <c r="P1581" s="224"/>
      <c r="Q1581" s="224"/>
      <c r="R1581" s="224"/>
      <c r="S1581" s="272"/>
      <c r="T1581" s="272"/>
      <c r="U1581" s="267"/>
      <c r="V1581" s="273"/>
      <c r="W1581" s="273"/>
      <c r="X1581" s="273"/>
      <c r="Y1581" s="230"/>
      <c r="Z1581" s="273"/>
      <c r="AA1581" s="273"/>
      <c r="AB1581" s="230"/>
      <c r="AC1581" s="273"/>
      <c r="AD1581" s="273"/>
      <c r="AE1581" s="273"/>
      <c r="AF1581" s="272"/>
      <c r="AG1581" s="273"/>
      <c r="AH1581" s="230"/>
      <c r="AI1581" s="230"/>
      <c r="AJ1581" s="272"/>
    </row>
    <row r="1582" spans="2:36" ht="68.7" customHeight="1" x14ac:dyDescent="0.3">
      <c r="B1582" s="297"/>
      <c r="C1582" s="272"/>
      <c r="D1582" s="224"/>
      <c r="E1582" s="224"/>
      <c r="F1582" s="269"/>
      <c r="G1582" s="270"/>
      <c r="H1582" s="224"/>
      <c r="I1582" s="272"/>
      <c r="J1582" s="11" t="s">
        <v>264</v>
      </c>
      <c r="K1582" s="7" t="s">
        <v>170</v>
      </c>
      <c r="L1582" s="7" t="s">
        <v>171</v>
      </c>
      <c r="M1582" s="7">
        <v>5</v>
      </c>
      <c r="N1582" s="301"/>
      <c r="O1582" s="224"/>
      <c r="P1582" s="224"/>
      <c r="Q1582" s="224"/>
      <c r="R1582" s="224"/>
      <c r="S1582" s="272"/>
      <c r="T1582" s="272"/>
      <c r="U1582" s="267"/>
      <c r="V1582" s="273"/>
      <c r="W1582" s="273"/>
      <c r="X1582" s="273"/>
      <c r="Y1582" s="230"/>
      <c r="Z1582" s="273"/>
      <c r="AA1582" s="273"/>
      <c r="AB1582" s="230"/>
      <c r="AC1582" s="273"/>
      <c r="AD1582" s="273"/>
      <c r="AE1582" s="273"/>
      <c r="AF1582" s="272"/>
      <c r="AG1582" s="273"/>
      <c r="AH1582" s="230"/>
      <c r="AI1582" s="230"/>
      <c r="AJ1582" s="272"/>
    </row>
    <row r="1583" spans="2:36" ht="68.7" customHeight="1" x14ac:dyDescent="0.3">
      <c r="B1583" s="297"/>
      <c r="C1583" s="272"/>
      <c r="D1583" s="225"/>
      <c r="E1583" s="225"/>
      <c r="F1583" s="269"/>
      <c r="G1583" s="270"/>
      <c r="H1583" s="225"/>
      <c r="I1583" s="272"/>
      <c r="J1583" s="11" t="s">
        <v>172</v>
      </c>
      <c r="K1583" s="7" t="s">
        <v>173</v>
      </c>
      <c r="L1583" s="7" t="s">
        <v>171</v>
      </c>
      <c r="M1583" s="7">
        <v>5</v>
      </c>
      <c r="N1583" s="301"/>
      <c r="O1583" s="225"/>
      <c r="P1583" s="225"/>
      <c r="Q1583" s="225"/>
      <c r="R1583" s="225"/>
      <c r="S1583" s="272"/>
      <c r="T1583" s="272"/>
      <c r="U1583" s="267"/>
      <c r="V1583" s="273"/>
      <c r="W1583" s="273"/>
      <c r="X1583" s="273"/>
      <c r="Y1583" s="231"/>
      <c r="Z1583" s="273"/>
      <c r="AA1583" s="273"/>
      <c r="AB1583" s="231"/>
      <c r="AC1583" s="273"/>
      <c r="AD1583" s="273"/>
      <c r="AE1583" s="273"/>
      <c r="AF1583" s="272"/>
      <c r="AG1583" s="273"/>
      <c r="AH1583" s="231"/>
      <c r="AI1583" s="231"/>
      <c r="AJ1583" s="272"/>
    </row>
    <row r="1584" spans="2:36" ht="82.8" x14ac:dyDescent="0.3">
      <c r="B1584" s="491" t="s">
        <v>951</v>
      </c>
      <c r="C1584" s="290" t="s">
        <v>952</v>
      </c>
      <c r="D1584" s="293" t="s">
        <v>125</v>
      </c>
      <c r="E1584" s="247" t="s">
        <v>68</v>
      </c>
      <c r="F1584" s="270" t="s">
        <v>186</v>
      </c>
      <c r="G1584" s="271" t="s">
        <v>1071</v>
      </c>
      <c r="H1584" s="223" t="s">
        <v>71</v>
      </c>
      <c r="I1584" s="272" t="s">
        <v>135</v>
      </c>
      <c r="J1584" s="11" t="s">
        <v>769</v>
      </c>
      <c r="K1584" s="88" t="s">
        <v>770</v>
      </c>
      <c r="L1584" s="95" t="s">
        <v>775</v>
      </c>
      <c r="M1584" s="59">
        <v>40</v>
      </c>
      <c r="N1584" s="273" t="s">
        <v>767</v>
      </c>
      <c r="O1584" s="290" t="s">
        <v>343</v>
      </c>
      <c r="P1584" s="223" t="s">
        <v>76</v>
      </c>
      <c r="Q1584" s="223" t="s">
        <v>77</v>
      </c>
      <c r="R1584" s="223" t="s">
        <v>78</v>
      </c>
      <c r="S1584" s="272" t="s">
        <v>161</v>
      </c>
      <c r="T1584" s="274">
        <f>+V1584+Y1584</f>
        <v>277500</v>
      </c>
      <c r="U1584" s="274" t="s">
        <v>135</v>
      </c>
      <c r="V1584" s="453">
        <v>235875</v>
      </c>
      <c r="W1584" s="273" t="s">
        <v>135</v>
      </c>
      <c r="X1584" s="273" t="s">
        <v>135</v>
      </c>
      <c r="Y1584" s="453">
        <v>41625</v>
      </c>
      <c r="Z1584" s="273" t="s">
        <v>135</v>
      </c>
      <c r="AA1584" s="273" t="s">
        <v>135</v>
      </c>
      <c r="AB1584" s="453">
        <v>22500</v>
      </c>
      <c r="AC1584" s="273" t="s">
        <v>204</v>
      </c>
      <c r="AD1584" s="273" t="s">
        <v>135</v>
      </c>
      <c r="AE1584" s="277">
        <f>+V1584+Y1584</f>
        <v>277500</v>
      </c>
      <c r="AF1584" s="272" t="s">
        <v>135</v>
      </c>
      <c r="AG1584" s="273" t="s">
        <v>34</v>
      </c>
      <c r="AH1584" s="367" t="s">
        <v>350</v>
      </c>
      <c r="AI1584" s="367" t="s">
        <v>411</v>
      </c>
      <c r="AJ1584" s="272"/>
    </row>
    <row r="1585" spans="2:36" ht="68.7" customHeight="1" x14ac:dyDescent="0.3">
      <c r="B1585" s="492"/>
      <c r="C1585" s="291"/>
      <c r="D1585" s="294"/>
      <c r="E1585" s="248"/>
      <c r="F1585" s="270"/>
      <c r="G1585" s="271"/>
      <c r="H1585" s="224"/>
      <c r="I1585" s="272"/>
      <c r="J1585" s="11" t="s">
        <v>163</v>
      </c>
      <c r="K1585" s="88" t="s">
        <v>772</v>
      </c>
      <c r="L1585" s="7" t="s">
        <v>106</v>
      </c>
      <c r="M1585" s="134">
        <v>1</v>
      </c>
      <c r="N1585" s="273"/>
      <c r="O1585" s="291"/>
      <c r="P1585" s="224"/>
      <c r="Q1585" s="224"/>
      <c r="R1585" s="224"/>
      <c r="S1585" s="272"/>
      <c r="T1585" s="272"/>
      <c r="U1585" s="274"/>
      <c r="V1585" s="454"/>
      <c r="W1585" s="273"/>
      <c r="X1585" s="273"/>
      <c r="Y1585" s="454"/>
      <c r="Z1585" s="273"/>
      <c r="AA1585" s="273"/>
      <c r="AB1585" s="454"/>
      <c r="AC1585" s="273"/>
      <c r="AD1585" s="273"/>
      <c r="AE1585" s="273"/>
      <c r="AF1585" s="272"/>
      <c r="AG1585" s="273"/>
      <c r="AH1585" s="368"/>
      <c r="AI1585" s="368"/>
      <c r="AJ1585" s="272"/>
    </row>
    <row r="1586" spans="2:36" ht="68.7" customHeight="1" x14ac:dyDescent="0.3">
      <c r="B1586" s="493"/>
      <c r="C1586" s="292"/>
      <c r="D1586" s="295"/>
      <c r="E1586" s="248"/>
      <c r="F1586" s="302"/>
      <c r="G1586" s="303"/>
      <c r="H1586" s="225"/>
      <c r="I1586" s="223"/>
      <c r="J1586" s="28" t="s">
        <v>179</v>
      </c>
      <c r="K1586" s="60" t="s">
        <v>698</v>
      </c>
      <c r="L1586" s="14" t="s">
        <v>106</v>
      </c>
      <c r="M1586" s="134">
        <v>130</v>
      </c>
      <c r="N1586" s="229"/>
      <c r="O1586" s="292"/>
      <c r="P1586" s="224"/>
      <c r="Q1586" s="224"/>
      <c r="R1586" s="224"/>
      <c r="S1586" s="223"/>
      <c r="T1586" s="223"/>
      <c r="U1586" s="235"/>
      <c r="V1586" s="455"/>
      <c r="W1586" s="229"/>
      <c r="X1586" s="229"/>
      <c r="Y1586" s="455"/>
      <c r="Z1586" s="229"/>
      <c r="AA1586" s="229"/>
      <c r="AB1586" s="455"/>
      <c r="AC1586" s="229"/>
      <c r="AD1586" s="229"/>
      <c r="AE1586" s="229"/>
      <c r="AF1586" s="223"/>
      <c r="AG1586" s="229"/>
      <c r="AH1586" s="369"/>
      <c r="AI1586" s="369"/>
      <c r="AJ1586" s="223"/>
    </row>
    <row r="1587" spans="2:36" ht="68.7" customHeight="1" x14ac:dyDescent="0.3">
      <c r="B1587" s="252" t="s">
        <v>1085</v>
      </c>
      <c r="C1587" s="272" t="s">
        <v>950</v>
      </c>
      <c r="D1587" s="223" t="s">
        <v>67</v>
      </c>
      <c r="E1587" s="223" t="s">
        <v>68</v>
      </c>
      <c r="F1587" s="269" t="s">
        <v>184</v>
      </c>
      <c r="G1587" s="270" t="s">
        <v>764</v>
      </c>
      <c r="H1587" s="223" t="s">
        <v>71</v>
      </c>
      <c r="I1587" s="272" t="s">
        <v>135</v>
      </c>
      <c r="J1587" s="11" t="s">
        <v>165</v>
      </c>
      <c r="K1587" s="7" t="s">
        <v>166</v>
      </c>
      <c r="L1587" s="7" t="s">
        <v>167</v>
      </c>
      <c r="M1587" s="7">
        <v>2</v>
      </c>
      <c r="N1587" s="301" t="s">
        <v>767</v>
      </c>
      <c r="O1587" s="223" t="s">
        <v>348</v>
      </c>
      <c r="P1587" s="223" t="s">
        <v>76</v>
      </c>
      <c r="Q1587" s="223" t="s">
        <v>77</v>
      </c>
      <c r="R1587" s="223" t="s">
        <v>78</v>
      </c>
      <c r="S1587" s="272" t="s">
        <v>161</v>
      </c>
      <c r="T1587" s="274">
        <f>+V1587+Y1587</f>
        <v>102000</v>
      </c>
      <c r="U1587" s="471" t="s">
        <v>135</v>
      </c>
      <c r="V1587" s="277">
        <v>86700</v>
      </c>
      <c r="W1587" s="277" t="s">
        <v>135</v>
      </c>
      <c r="X1587" s="277" t="s">
        <v>135</v>
      </c>
      <c r="Y1587" s="241">
        <v>15300</v>
      </c>
      <c r="Z1587" s="277" t="s">
        <v>135</v>
      </c>
      <c r="AA1587" s="277" t="s">
        <v>135</v>
      </c>
      <c r="AB1587" s="241">
        <v>18000</v>
      </c>
      <c r="AC1587" s="273" t="s">
        <v>81</v>
      </c>
      <c r="AD1587" s="273" t="s">
        <v>135</v>
      </c>
      <c r="AE1587" s="277">
        <f>+V1587+Y1587</f>
        <v>102000</v>
      </c>
      <c r="AF1587" s="272" t="s">
        <v>135</v>
      </c>
      <c r="AG1587" s="273" t="s">
        <v>34</v>
      </c>
      <c r="AH1587" s="229" t="s">
        <v>306</v>
      </c>
      <c r="AI1587" s="229" t="s">
        <v>308</v>
      </c>
      <c r="AJ1587" s="272"/>
    </row>
    <row r="1588" spans="2:36" ht="68.7" customHeight="1" x14ac:dyDescent="0.3">
      <c r="B1588" s="252"/>
      <c r="C1588" s="272"/>
      <c r="D1588" s="224"/>
      <c r="E1588" s="224"/>
      <c r="F1588" s="269"/>
      <c r="G1588" s="270"/>
      <c r="H1588" s="224"/>
      <c r="I1588" s="272"/>
      <c r="J1588" s="11" t="s">
        <v>168</v>
      </c>
      <c r="K1588" s="7" t="s">
        <v>169</v>
      </c>
      <c r="L1588" s="7" t="s">
        <v>106</v>
      </c>
      <c r="M1588" s="7">
        <v>2</v>
      </c>
      <c r="N1588" s="301"/>
      <c r="O1588" s="224"/>
      <c r="P1588" s="224"/>
      <c r="Q1588" s="224"/>
      <c r="R1588" s="224"/>
      <c r="S1588" s="272"/>
      <c r="T1588" s="274"/>
      <c r="U1588" s="471"/>
      <c r="V1588" s="277"/>
      <c r="W1588" s="277"/>
      <c r="X1588" s="277"/>
      <c r="Y1588" s="242"/>
      <c r="Z1588" s="277"/>
      <c r="AA1588" s="277"/>
      <c r="AB1588" s="242"/>
      <c r="AC1588" s="273"/>
      <c r="AD1588" s="273"/>
      <c r="AE1588" s="273"/>
      <c r="AF1588" s="272"/>
      <c r="AG1588" s="273"/>
      <c r="AH1588" s="230"/>
      <c r="AI1588" s="230"/>
      <c r="AJ1588" s="272"/>
    </row>
    <row r="1589" spans="2:36" ht="68.7" customHeight="1" x14ac:dyDescent="0.3">
      <c r="B1589" s="297"/>
      <c r="C1589" s="272"/>
      <c r="D1589" s="224"/>
      <c r="E1589" s="224"/>
      <c r="F1589" s="269"/>
      <c r="G1589" s="270"/>
      <c r="H1589" s="224"/>
      <c r="I1589" s="272"/>
      <c r="J1589" s="11" t="s">
        <v>264</v>
      </c>
      <c r="K1589" s="7" t="s">
        <v>170</v>
      </c>
      <c r="L1589" s="7" t="s">
        <v>171</v>
      </c>
      <c r="M1589" s="7">
        <v>2</v>
      </c>
      <c r="N1589" s="301"/>
      <c r="O1589" s="224"/>
      <c r="P1589" s="224"/>
      <c r="Q1589" s="224"/>
      <c r="R1589" s="224"/>
      <c r="S1589" s="272"/>
      <c r="T1589" s="274"/>
      <c r="U1589" s="471"/>
      <c r="V1589" s="277"/>
      <c r="W1589" s="277"/>
      <c r="X1589" s="277"/>
      <c r="Y1589" s="242"/>
      <c r="Z1589" s="277"/>
      <c r="AA1589" s="277"/>
      <c r="AB1589" s="242"/>
      <c r="AC1589" s="273"/>
      <c r="AD1589" s="273"/>
      <c r="AE1589" s="273"/>
      <c r="AF1589" s="272"/>
      <c r="AG1589" s="273"/>
      <c r="AH1589" s="230"/>
      <c r="AI1589" s="230"/>
      <c r="AJ1589" s="272"/>
    </row>
    <row r="1590" spans="2:36" ht="68.7" customHeight="1" x14ac:dyDescent="0.3">
      <c r="B1590" s="297"/>
      <c r="C1590" s="272"/>
      <c r="D1590" s="225"/>
      <c r="E1590" s="225"/>
      <c r="F1590" s="269"/>
      <c r="G1590" s="270"/>
      <c r="H1590" s="225"/>
      <c r="I1590" s="272"/>
      <c r="J1590" s="11" t="s">
        <v>172</v>
      </c>
      <c r="K1590" s="7" t="s">
        <v>173</v>
      </c>
      <c r="L1590" s="7" t="s">
        <v>171</v>
      </c>
      <c r="M1590" s="7">
        <v>2</v>
      </c>
      <c r="N1590" s="301"/>
      <c r="O1590" s="225"/>
      <c r="P1590" s="225"/>
      <c r="Q1590" s="225"/>
      <c r="R1590" s="225"/>
      <c r="S1590" s="272"/>
      <c r="T1590" s="274"/>
      <c r="U1590" s="471"/>
      <c r="V1590" s="277"/>
      <c r="W1590" s="277"/>
      <c r="X1590" s="277"/>
      <c r="Y1590" s="243"/>
      <c r="Z1590" s="277"/>
      <c r="AA1590" s="277"/>
      <c r="AB1590" s="243"/>
      <c r="AC1590" s="273"/>
      <c r="AD1590" s="273"/>
      <c r="AE1590" s="273"/>
      <c r="AF1590" s="272"/>
      <c r="AG1590" s="273"/>
      <c r="AH1590" s="231"/>
      <c r="AI1590" s="231"/>
      <c r="AJ1590" s="272"/>
    </row>
    <row r="1591" spans="2:36" ht="68.7" customHeight="1" x14ac:dyDescent="0.3">
      <c r="B1591" s="252" t="s">
        <v>1228</v>
      </c>
      <c r="C1591" s="272" t="s">
        <v>950</v>
      </c>
      <c r="D1591" s="223" t="s">
        <v>67</v>
      </c>
      <c r="E1591" s="223" t="s">
        <v>68</v>
      </c>
      <c r="F1591" s="269" t="s">
        <v>184</v>
      </c>
      <c r="G1591" s="270" t="s">
        <v>764</v>
      </c>
      <c r="H1591" s="223" t="s">
        <v>71</v>
      </c>
      <c r="I1591" s="272" t="s">
        <v>135</v>
      </c>
      <c r="J1591" s="11" t="s">
        <v>165</v>
      </c>
      <c r="K1591" s="7" t="s">
        <v>166</v>
      </c>
      <c r="L1591" s="7" t="s">
        <v>167</v>
      </c>
      <c r="M1591" s="7">
        <v>3</v>
      </c>
      <c r="N1591" s="301" t="s">
        <v>767</v>
      </c>
      <c r="O1591" s="223" t="s">
        <v>348</v>
      </c>
      <c r="P1591" s="223" t="s">
        <v>76</v>
      </c>
      <c r="Q1591" s="223" t="s">
        <v>77</v>
      </c>
      <c r="R1591" s="223" t="s">
        <v>78</v>
      </c>
      <c r="S1591" s="272" t="s">
        <v>161</v>
      </c>
      <c r="T1591" s="274">
        <f>+V1591+Y1591</f>
        <v>153086.39999999999</v>
      </c>
      <c r="U1591" s="298" t="s">
        <v>135</v>
      </c>
      <c r="V1591" s="273">
        <v>130123.45</v>
      </c>
      <c r="W1591" s="273" t="s">
        <v>135</v>
      </c>
      <c r="X1591" s="273" t="s">
        <v>135</v>
      </c>
      <c r="Y1591" s="229">
        <v>22962.95</v>
      </c>
      <c r="Z1591" s="273" t="s">
        <v>135</v>
      </c>
      <c r="AA1591" s="273" t="s">
        <v>135</v>
      </c>
      <c r="AB1591" s="229">
        <v>27015.25</v>
      </c>
      <c r="AC1591" s="273" t="s">
        <v>81</v>
      </c>
      <c r="AD1591" s="273" t="s">
        <v>135</v>
      </c>
      <c r="AE1591" s="277">
        <f>+V1591+Y1591</f>
        <v>153086.39999999999</v>
      </c>
      <c r="AF1591" s="272" t="s">
        <v>135</v>
      </c>
      <c r="AG1591" s="273" t="s">
        <v>34</v>
      </c>
      <c r="AH1591" s="229" t="s">
        <v>222</v>
      </c>
      <c r="AI1591" s="229" t="s">
        <v>288</v>
      </c>
      <c r="AJ1591" s="272"/>
    </row>
    <row r="1592" spans="2:36" ht="68.7" customHeight="1" x14ac:dyDescent="0.3">
      <c r="B1592" s="252"/>
      <c r="C1592" s="272"/>
      <c r="D1592" s="224"/>
      <c r="E1592" s="224"/>
      <c r="F1592" s="269"/>
      <c r="G1592" s="270"/>
      <c r="H1592" s="224"/>
      <c r="I1592" s="272"/>
      <c r="J1592" s="11" t="s">
        <v>168</v>
      </c>
      <c r="K1592" s="7" t="s">
        <v>169</v>
      </c>
      <c r="L1592" s="7" t="s">
        <v>106</v>
      </c>
      <c r="M1592" s="7">
        <v>3</v>
      </c>
      <c r="N1592" s="301"/>
      <c r="O1592" s="224"/>
      <c r="P1592" s="224"/>
      <c r="Q1592" s="224"/>
      <c r="R1592" s="224"/>
      <c r="S1592" s="272"/>
      <c r="T1592" s="272"/>
      <c r="U1592" s="267"/>
      <c r="V1592" s="273"/>
      <c r="W1592" s="273"/>
      <c r="X1592" s="273"/>
      <c r="Y1592" s="230"/>
      <c r="Z1592" s="273"/>
      <c r="AA1592" s="273"/>
      <c r="AB1592" s="230"/>
      <c r="AC1592" s="273"/>
      <c r="AD1592" s="273"/>
      <c r="AE1592" s="273"/>
      <c r="AF1592" s="272"/>
      <c r="AG1592" s="273"/>
      <c r="AH1592" s="230"/>
      <c r="AI1592" s="230"/>
      <c r="AJ1592" s="272"/>
    </row>
    <row r="1593" spans="2:36" ht="68.7" customHeight="1" x14ac:dyDescent="0.3">
      <c r="B1593" s="297"/>
      <c r="C1593" s="272"/>
      <c r="D1593" s="224"/>
      <c r="E1593" s="224"/>
      <c r="F1593" s="269"/>
      <c r="G1593" s="270"/>
      <c r="H1593" s="224"/>
      <c r="I1593" s="272"/>
      <c r="J1593" s="11" t="s">
        <v>264</v>
      </c>
      <c r="K1593" s="7" t="s">
        <v>170</v>
      </c>
      <c r="L1593" s="7" t="s">
        <v>171</v>
      </c>
      <c r="M1593" s="7">
        <v>3</v>
      </c>
      <c r="N1593" s="301"/>
      <c r="O1593" s="224"/>
      <c r="P1593" s="224"/>
      <c r="Q1593" s="224"/>
      <c r="R1593" s="224"/>
      <c r="S1593" s="272"/>
      <c r="T1593" s="272"/>
      <c r="U1593" s="267"/>
      <c r="V1593" s="273"/>
      <c r="W1593" s="273"/>
      <c r="X1593" s="273"/>
      <c r="Y1593" s="230"/>
      <c r="Z1593" s="273"/>
      <c r="AA1593" s="273"/>
      <c r="AB1593" s="230"/>
      <c r="AC1593" s="273"/>
      <c r="AD1593" s="273"/>
      <c r="AE1593" s="273"/>
      <c r="AF1593" s="272"/>
      <c r="AG1593" s="273"/>
      <c r="AH1593" s="230"/>
      <c r="AI1593" s="230"/>
      <c r="AJ1593" s="272"/>
    </row>
    <row r="1594" spans="2:36" ht="68.7" customHeight="1" x14ac:dyDescent="0.3">
      <c r="B1594" s="297"/>
      <c r="C1594" s="272"/>
      <c r="D1594" s="225"/>
      <c r="E1594" s="225"/>
      <c r="F1594" s="269"/>
      <c r="G1594" s="270"/>
      <c r="H1594" s="225"/>
      <c r="I1594" s="272"/>
      <c r="J1594" s="11" t="s">
        <v>172</v>
      </c>
      <c r="K1594" s="7" t="s">
        <v>173</v>
      </c>
      <c r="L1594" s="7" t="s">
        <v>171</v>
      </c>
      <c r="M1594" s="7">
        <v>3</v>
      </c>
      <c r="N1594" s="301"/>
      <c r="O1594" s="225"/>
      <c r="P1594" s="225"/>
      <c r="Q1594" s="225"/>
      <c r="R1594" s="225"/>
      <c r="S1594" s="272"/>
      <c r="T1594" s="272"/>
      <c r="U1594" s="267"/>
      <c r="V1594" s="273"/>
      <c r="W1594" s="273"/>
      <c r="X1594" s="273"/>
      <c r="Y1594" s="231"/>
      <c r="Z1594" s="273"/>
      <c r="AA1594" s="273"/>
      <c r="AB1594" s="231"/>
      <c r="AC1594" s="273"/>
      <c r="AD1594" s="273"/>
      <c r="AE1594" s="273"/>
      <c r="AF1594" s="272"/>
      <c r="AG1594" s="273"/>
      <c r="AH1594" s="231"/>
      <c r="AI1594" s="231"/>
      <c r="AJ1594" s="272"/>
    </row>
    <row r="1595" spans="2:36" ht="68.7" customHeight="1" x14ac:dyDescent="0.3">
      <c r="B1595" s="297" t="s">
        <v>1229</v>
      </c>
      <c r="C1595" s="223" t="s">
        <v>948</v>
      </c>
      <c r="D1595" s="223" t="s">
        <v>125</v>
      </c>
      <c r="E1595" s="247" t="s">
        <v>68</v>
      </c>
      <c r="F1595" s="270" t="s">
        <v>186</v>
      </c>
      <c r="G1595" s="271" t="s">
        <v>1071</v>
      </c>
      <c r="H1595" s="223" t="s">
        <v>71</v>
      </c>
      <c r="I1595" s="272" t="s">
        <v>135</v>
      </c>
      <c r="J1595" s="11" t="s">
        <v>769</v>
      </c>
      <c r="K1595" s="88" t="s">
        <v>770</v>
      </c>
      <c r="L1595" s="95" t="s">
        <v>775</v>
      </c>
      <c r="M1595" s="59">
        <v>40</v>
      </c>
      <c r="N1595" s="273" t="s">
        <v>767</v>
      </c>
      <c r="O1595" s="223" t="s">
        <v>343</v>
      </c>
      <c r="P1595" s="223" t="s">
        <v>76</v>
      </c>
      <c r="Q1595" s="223" t="s">
        <v>77</v>
      </c>
      <c r="R1595" s="223" t="s">
        <v>78</v>
      </c>
      <c r="S1595" s="272" t="s">
        <v>161</v>
      </c>
      <c r="T1595" s="274">
        <f>+V1595+Y1595</f>
        <v>122009.23999999999</v>
      </c>
      <c r="U1595" s="274" t="s">
        <v>135</v>
      </c>
      <c r="V1595" s="273">
        <v>103707.87</v>
      </c>
      <c r="W1595" s="273" t="s">
        <v>135</v>
      </c>
      <c r="X1595" s="273" t="s">
        <v>135</v>
      </c>
      <c r="Y1595" s="229">
        <v>18301.37</v>
      </c>
      <c r="Z1595" s="273" t="s">
        <v>135</v>
      </c>
      <c r="AA1595" s="273" t="s">
        <v>135</v>
      </c>
      <c r="AB1595" s="229">
        <v>9892.64</v>
      </c>
      <c r="AC1595" s="273" t="s">
        <v>204</v>
      </c>
      <c r="AD1595" s="273" t="s">
        <v>135</v>
      </c>
      <c r="AE1595" s="277">
        <f>+V1595+Y1595</f>
        <v>122009.23999999999</v>
      </c>
      <c r="AF1595" s="272" t="s">
        <v>135</v>
      </c>
      <c r="AG1595" s="273" t="s">
        <v>34</v>
      </c>
      <c r="AH1595" s="229" t="s">
        <v>222</v>
      </c>
      <c r="AI1595" s="229" t="s">
        <v>1261</v>
      </c>
      <c r="AJ1595" s="272"/>
    </row>
    <row r="1596" spans="2:36" ht="68.7" customHeight="1" x14ac:dyDescent="0.3">
      <c r="B1596" s="297"/>
      <c r="C1596" s="224"/>
      <c r="D1596" s="224"/>
      <c r="E1596" s="248"/>
      <c r="F1596" s="270"/>
      <c r="G1596" s="271"/>
      <c r="H1596" s="224"/>
      <c r="I1596" s="272"/>
      <c r="J1596" s="11" t="s">
        <v>163</v>
      </c>
      <c r="K1596" s="88" t="s">
        <v>772</v>
      </c>
      <c r="L1596" s="7" t="s">
        <v>106</v>
      </c>
      <c r="M1596" s="59">
        <v>2</v>
      </c>
      <c r="N1596" s="273"/>
      <c r="O1596" s="224"/>
      <c r="P1596" s="224"/>
      <c r="Q1596" s="224"/>
      <c r="R1596" s="224"/>
      <c r="S1596" s="272"/>
      <c r="T1596" s="272"/>
      <c r="U1596" s="274"/>
      <c r="V1596" s="273"/>
      <c r="W1596" s="273"/>
      <c r="X1596" s="273"/>
      <c r="Y1596" s="230"/>
      <c r="Z1596" s="273"/>
      <c r="AA1596" s="273"/>
      <c r="AB1596" s="230"/>
      <c r="AC1596" s="273"/>
      <c r="AD1596" s="273"/>
      <c r="AE1596" s="273"/>
      <c r="AF1596" s="272"/>
      <c r="AG1596" s="273"/>
      <c r="AH1596" s="230"/>
      <c r="AI1596" s="230"/>
      <c r="AJ1596" s="272"/>
    </row>
    <row r="1597" spans="2:36" ht="68.7" customHeight="1" x14ac:dyDescent="0.3">
      <c r="B1597" s="297"/>
      <c r="C1597" s="225"/>
      <c r="D1597" s="225"/>
      <c r="E1597" s="248"/>
      <c r="F1597" s="302"/>
      <c r="G1597" s="303"/>
      <c r="H1597" s="225"/>
      <c r="I1597" s="223"/>
      <c r="J1597" s="28" t="s">
        <v>179</v>
      </c>
      <c r="K1597" s="60" t="s">
        <v>698</v>
      </c>
      <c r="L1597" s="14" t="s">
        <v>106</v>
      </c>
      <c r="M1597" s="7">
        <v>55</v>
      </c>
      <c r="N1597" s="229"/>
      <c r="O1597" s="224"/>
      <c r="P1597" s="224"/>
      <c r="Q1597" s="224"/>
      <c r="R1597" s="224"/>
      <c r="S1597" s="223"/>
      <c r="T1597" s="223"/>
      <c r="U1597" s="235"/>
      <c r="V1597" s="273"/>
      <c r="W1597" s="229"/>
      <c r="X1597" s="229"/>
      <c r="Y1597" s="230"/>
      <c r="Z1597" s="229"/>
      <c r="AA1597" s="229"/>
      <c r="AB1597" s="230"/>
      <c r="AC1597" s="229"/>
      <c r="AD1597" s="229"/>
      <c r="AE1597" s="229"/>
      <c r="AF1597" s="223"/>
      <c r="AG1597" s="229"/>
      <c r="AH1597" s="230"/>
      <c r="AI1597" s="230"/>
      <c r="AJ1597" s="223"/>
    </row>
    <row r="1598" spans="2:36" ht="68.7" customHeight="1" x14ac:dyDescent="0.3">
      <c r="B1598" s="464" t="s">
        <v>877</v>
      </c>
      <c r="C1598" s="223" t="s">
        <v>882</v>
      </c>
      <c r="D1598" s="223" t="s">
        <v>67</v>
      </c>
      <c r="E1598" s="247" t="s">
        <v>68</v>
      </c>
      <c r="F1598" s="270" t="s">
        <v>186</v>
      </c>
      <c r="G1598" s="271" t="s">
        <v>1071</v>
      </c>
      <c r="H1598" s="223" t="s">
        <v>71</v>
      </c>
      <c r="I1598" s="272" t="s">
        <v>135</v>
      </c>
      <c r="J1598" s="11" t="s">
        <v>769</v>
      </c>
      <c r="K1598" s="88" t="s">
        <v>770</v>
      </c>
      <c r="L1598" s="95" t="s">
        <v>775</v>
      </c>
      <c r="M1598" s="7">
        <v>40</v>
      </c>
      <c r="N1598" s="273" t="s">
        <v>767</v>
      </c>
      <c r="O1598" s="223" t="s">
        <v>880</v>
      </c>
      <c r="P1598" s="223" t="s">
        <v>76</v>
      </c>
      <c r="Q1598" s="223" t="s">
        <v>77</v>
      </c>
      <c r="R1598" s="223" t="s">
        <v>78</v>
      </c>
      <c r="S1598" s="272" t="s">
        <v>161</v>
      </c>
      <c r="T1598" s="274">
        <f>+V1598+Y1598</f>
        <v>337730.91000000003</v>
      </c>
      <c r="U1598" s="235">
        <f>+T1598/M1599</f>
        <v>42216.363750000004</v>
      </c>
      <c r="V1598" s="321">
        <v>287071.27</v>
      </c>
      <c r="W1598" s="273" t="s">
        <v>135</v>
      </c>
      <c r="X1598" s="273" t="s">
        <v>135</v>
      </c>
      <c r="Y1598" s="354">
        <v>50659.64</v>
      </c>
      <c r="Z1598" s="273" t="s">
        <v>135</v>
      </c>
      <c r="AA1598" s="273" t="s">
        <v>135</v>
      </c>
      <c r="AB1598" s="321">
        <v>59646.32</v>
      </c>
      <c r="AC1598" s="229" t="s">
        <v>204</v>
      </c>
      <c r="AD1598" s="273" t="s">
        <v>135</v>
      </c>
      <c r="AE1598" s="277">
        <f>+V1598+Y1598</f>
        <v>337730.91000000003</v>
      </c>
      <c r="AF1598" s="272" t="s">
        <v>135</v>
      </c>
      <c r="AG1598" s="273" t="s">
        <v>34</v>
      </c>
      <c r="AH1598" s="358" t="s">
        <v>213</v>
      </c>
      <c r="AI1598" s="358" t="s">
        <v>231</v>
      </c>
      <c r="AJ1598" s="223"/>
    </row>
    <row r="1599" spans="2:36" ht="68.7" customHeight="1" x14ac:dyDescent="0.3">
      <c r="B1599" s="462"/>
      <c r="C1599" s="224"/>
      <c r="D1599" s="224"/>
      <c r="E1599" s="248"/>
      <c r="F1599" s="270"/>
      <c r="G1599" s="271"/>
      <c r="H1599" s="224"/>
      <c r="I1599" s="272"/>
      <c r="J1599" s="11" t="s">
        <v>163</v>
      </c>
      <c r="K1599" s="88" t="s">
        <v>772</v>
      </c>
      <c r="L1599" s="7" t="s">
        <v>106</v>
      </c>
      <c r="M1599" s="7">
        <v>8</v>
      </c>
      <c r="N1599" s="273"/>
      <c r="O1599" s="224"/>
      <c r="P1599" s="224"/>
      <c r="Q1599" s="224"/>
      <c r="R1599" s="224"/>
      <c r="S1599" s="272"/>
      <c r="T1599" s="272"/>
      <c r="U1599" s="236"/>
      <c r="V1599" s="322"/>
      <c r="W1599" s="273"/>
      <c r="X1599" s="273"/>
      <c r="Y1599" s="355"/>
      <c r="Z1599" s="273"/>
      <c r="AA1599" s="273"/>
      <c r="AB1599" s="322"/>
      <c r="AC1599" s="230"/>
      <c r="AD1599" s="273"/>
      <c r="AE1599" s="273"/>
      <c r="AF1599" s="272"/>
      <c r="AG1599" s="273"/>
      <c r="AH1599" s="358"/>
      <c r="AI1599" s="358"/>
      <c r="AJ1599" s="224"/>
    </row>
    <row r="1600" spans="2:36" ht="68.7" customHeight="1" x14ac:dyDescent="0.3">
      <c r="B1600" s="463"/>
      <c r="C1600" s="225"/>
      <c r="D1600" s="225"/>
      <c r="E1600" s="248"/>
      <c r="F1600" s="302"/>
      <c r="G1600" s="271"/>
      <c r="H1600" s="225"/>
      <c r="I1600" s="272"/>
      <c r="J1600" s="11" t="s">
        <v>179</v>
      </c>
      <c r="K1600" s="88" t="s">
        <v>698</v>
      </c>
      <c r="L1600" s="7" t="s">
        <v>106</v>
      </c>
      <c r="M1600" s="7">
        <v>226</v>
      </c>
      <c r="N1600" s="273"/>
      <c r="O1600" s="225"/>
      <c r="P1600" s="224"/>
      <c r="Q1600" s="224"/>
      <c r="R1600" s="224"/>
      <c r="S1600" s="223"/>
      <c r="T1600" s="223"/>
      <c r="U1600" s="237"/>
      <c r="V1600" s="323"/>
      <c r="W1600" s="229"/>
      <c r="X1600" s="229"/>
      <c r="Y1600" s="356"/>
      <c r="Z1600" s="229"/>
      <c r="AA1600" s="229"/>
      <c r="AB1600" s="323"/>
      <c r="AC1600" s="231"/>
      <c r="AD1600" s="229"/>
      <c r="AE1600" s="229"/>
      <c r="AF1600" s="223"/>
      <c r="AG1600" s="229"/>
      <c r="AH1600" s="358"/>
      <c r="AI1600" s="358"/>
      <c r="AJ1600" s="225"/>
    </row>
    <row r="1601" spans="1:36" ht="68.7" customHeight="1" x14ac:dyDescent="0.3">
      <c r="B1601" s="226" t="s">
        <v>1184</v>
      </c>
      <c r="C1601" s="284" t="s">
        <v>883</v>
      </c>
      <c r="D1601" s="284" t="s">
        <v>67</v>
      </c>
      <c r="E1601" s="385" t="s">
        <v>68</v>
      </c>
      <c r="F1601" s="412" t="s">
        <v>186</v>
      </c>
      <c r="G1601" s="320" t="s">
        <v>1180</v>
      </c>
      <c r="H1601" s="284" t="s">
        <v>71</v>
      </c>
      <c r="I1601" s="300" t="s">
        <v>135</v>
      </c>
      <c r="J1601" s="20" t="s">
        <v>769</v>
      </c>
      <c r="K1601" s="82" t="s">
        <v>770</v>
      </c>
      <c r="L1601" s="99" t="s">
        <v>775</v>
      </c>
      <c r="M1601" s="73">
        <v>40</v>
      </c>
      <c r="N1601" s="282" t="s">
        <v>767</v>
      </c>
      <c r="O1601" s="284" t="s">
        <v>880</v>
      </c>
      <c r="P1601" s="284" t="s">
        <v>76</v>
      </c>
      <c r="Q1601" s="284" t="s">
        <v>77</v>
      </c>
      <c r="R1601" s="284" t="s">
        <v>78</v>
      </c>
      <c r="S1601" s="300" t="s">
        <v>161</v>
      </c>
      <c r="T1601" s="299">
        <f>+V1601+Y1601</f>
        <v>64200</v>
      </c>
      <c r="U1601" s="330">
        <f>+T1601/M1602</f>
        <v>12840</v>
      </c>
      <c r="V1601" s="456">
        <v>54570</v>
      </c>
      <c r="W1601" s="282" t="s">
        <v>135</v>
      </c>
      <c r="X1601" s="282" t="s">
        <v>135</v>
      </c>
      <c r="Y1601" s="456">
        <v>9630</v>
      </c>
      <c r="Z1601" s="282" t="s">
        <v>135</v>
      </c>
      <c r="AA1601" s="282" t="s">
        <v>135</v>
      </c>
      <c r="AB1601" s="456">
        <v>11338.298623367455</v>
      </c>
      <c r="AC1601" s="338" t="s">
        <v>204</v>
      </c>
      <c r="AD1601" s="282" t="s">
        <v>135</v>
      </c>
      <c r="AE1601" s="366">
        <f>+V1601+Y1601</f>
        <v>64200</v>
      </c>
      <c r="AF1601" s="300" t="s">
        <v>135</v>
      </c>
      <c r="AG1601" s="338" t="s">
        <v>34</v>
      </c>
      <c r="AH1601" s="652" t="s">
        <v>213</v>
      </c>
      <c r="AI1601" s="652" t="s">
        <v>231</v>
      </c>
      <c r="AJ1601" s="223"/>
    </row>
    <row r="1602" spans="1:36" ht="68.7" customHeight="1" x14ac:dyDescent="0.3">
      <c r="B1602" s="462"/>
      <c r="C1602" s="285"/>
      <c r="D1602" s="285"/>
      <c r="E1602" s="386"/>
      <c r="F1602" s="412"/>
      <c r="G1602" s="320"/>
      <c r="H1602" s="285"/>
      <c r="I1602" s="300"/>
      <c r="J1602" s="20" t="s">
        <v>163</v>
      </c>
      <c r="K1602" s="82" t="s">
        <v>772</v>
      </c>
      <c r="L1602" s="27" t="s">
        <v>106</v>
      </c>
      <c r="M1602" s="65">
        <v>5</v>
      </c>
      <c r="N1602" s="282"/>
      <c r="O1602" s="285"/>
      <c r="P1602" s="285"/>
      <c r="Q1602" s="285"/>
      <c r="R1602" s="285"/>
      <c r="S1602" s="300"/>
      <c r="T1602" s="300"/>
      <c r="U1602" s="331"/>
      <c r="V1602" s="457"/>
      <c r="W1602" s="282"/>
      <c r="X1602" s="282"/>
      <c r="Y1602" s="457"/>
      <c r="Z1602" s="282"/>
      <c r="AA1602" s="282"/>
      <c r="AB1602" s="457"/>
      <c r="AC1602" s="339"/>
      <c r="AD1602" s="282"/>
      <c r="AE1602" s="282"/>
      <c r="AF1602" s="300"/>
      <c r="AG1602" s="339"/>
      <c r="AH1602" s="652"/>
      <c r="AI1602" s="652"/>
      <c r="AJ1602" s="224"/>
    </row>
    <row r="1603" spans="1:36" ht="68.7" customHeight="1" x14ac:dyDescent="0.3">
      <c r="B1603" s="463"/>
      <c r="C1603" s="286"/>
      <c r="D1603" s="286"/>
      <c r="E1603" s="386"/>
      <c r="F1603" s="472"/>
      <c r="G1603" s="320"/>
      <c r="H1603" s="286"/>
      <c r="I1603" s="300"/>
      <c r="J1603" s="20" t="s">
        <v>179</v>
      </c>
      <c r="K1603" s="82" t="s">
        <v>698</v>
      </c>
      <c r="L1603" s="27" t="s">
        <v>106</v>
      </c>
      <c r="M1603" s="65">
        <v>50</v>
      </c>
      <c r="N1603" s="282"/>
      <c r="O1603" s="286"/>
      <c r="P1603" s="285"/>
      <c r="Q1603" s="285"/>
      <c r="R1603" s="285"/>
      <c r="S1603" s="284"/>
      <c r="T1603" s="284"/>
      <c r="U1603" s="332"/>
      <c r="V1603" s="458"/>
      <c r="W1603" s="338"/>
      <c r="X1603" s="338"/>
      <c r="Y1603" s="458"/>
      <c r="Z1603" s="338"/>
      <c r="AA1603" s="338"/>
      <c r="AB1603" s="458"/>
      <c r="AC1603" s="340"/>
      <c r="AD1603" s="338"/>
      <c r="AE1603" s="338"/>
      <c r="AF1603" s="284"/>
      <c r="AG1603" s="340"/>
      <c r="AH1603" s="652"/>
      <c r="AI1603" s="652"/>
      <c r="AJ1603" s="225"/>
    </row>
    <row r="1604" spans="1:36" ht="68.7" customHeight="1" x14ac:dyDescent="0.3">
      <c r="B1604" s="464" t="s">
        <v>878</v>
      </c>
      <c r="C1604" s="223" t="s">
        <v>884</v>
      </c>
      <c r="D1604" s="223" t="s">
        <v>67</v>
      </c>
      <c r="E1604" s="269" t="s">
        <v>68</v>
      </c>
      <c r="F1604" s="269" t="s">
        <v>184</v>
      </c>
      <c r="G1604" s="270" t="s">
        <v>764</v>
      </c>
      <c r="H1604" s="223" t="s">
        <v>71</v>
      </c>
      <c r="I1604" s="272" t="s">
        <v>135</v>
      </c>
      <c r="J1604" s="11" t="s">
        <v>165</v>
      </c>
      <c r="K1604" s="7" t="s">
        <v>166</v>
      </c>
      <c r="L1604" s="7" t="s">
        <v>167</v>
      </c>
      <c r="M1604" s="14">
        <v>4</v>
      </c>
      <c r="N1604" s="229" t="s">
        <v>767</v>
      </c>
      <c r="O1604" s="272" t="s">
        <v>881</v>
      </c>
      <c r="P1604" s="223" t="s">
        <v>76</v>
      </c>
      <c r="Q1604" s="223" t="s">
        <v>77</v>
      </c>
      <c r="R1604" s="223" t="s">
        <v>78</v>
      </c>
      <c r="S1604" s="223" t="s">
        <v>161</v>
      </c>
      <c r="T1604" s="235">
        <f>+V1604+Y1604</f>
        <v>226534.28000000003</v>
      </c>
      <c r="U1604" s="235">
        <f>T1604/M1605</f>
        <v>56633.570000000007</v>
      </c>
      <c r="V1604" s="229">
        <v>192554.14</v>
      </c>
      <c r="W1604" s="229" t="s">
        <v>135</v>
      </c>
      <c r="X1604" s="229" t="s">
        <v>135</v>
      </c>
      <c r="Y1604" s="229">
        <v>33980.14</v>
      </c>
      <c r="Z1604" s="229" t="s">
        <v>135</v>
      </c>
      <c r="AA1604" s="229" t="s">
        <v>135</v>
      </c>
      <c r="AB1604" s="392">
        <v>40007.998859865867</v>
      </c>
      <c r="AC1604" s="229" t="s">
        <v>81</v>
      </c>
      <c r="AD1604" s="223" t="s">
        <v>135</v>
      </c>
      <c r="AE1604" s="241">
        <f>+V1604+Y1604</f>
        <v>226534.28000000003</v>
      </c>
      <c r="AF1604" s="223" t="s">
        <v>135</v>
      </c>
      <c r="AG1604" s="229" t="s">
        <v>34</v>
      </c>
      <c r="AH1604" s="321" t="s">
        <v>958</v>
      </c>
      <c r="AI1604" s="321" t="s">
        <v>231</v>
      </c>
      <c r="AJ1604" s="223"/>
    </row>
    <row r="1605" spans="1:36" ht="68.7" customHeight="1" x14ac:dyDescent="0.3">
      <c r="B1605" s="462"/>
      <c r="C1605" s="224"/>
      <c r="D1605" s="224"/>
      <c r="E1605" s="269"/>
      <c r="F1605" s="269"/>
      <c r="G1605" s="270"/>
      <c r="H1605" s="224"/>
      <c r="I1605" s="272"/>
      <c r="J1605" s="11" t="s">
        <v>168</v>
      </c>
      <c r="K1605" s="7" t="s">
        <v>169</v>
      </c>
      <c r="L1605" s="7" t="s">
        <v>106</v>
      </c>
      <c r="M1605" s="14">
        <v>4</v>
      </c>
      <c r="N1605" s="230"/>
      <c r="O1605" s="272"/>
      <c r="P1605" s="224"/>
      <c r="Q1605" s="224"/>
      <c r="R1605" s="224"/>
      <c r="S1605" s="224"/>
      <c r="T1605" s="236"/>
      <c r="U1605" s="236"/>
      <c r="V1605" s="230"/>
      <c r="W1605" s="230"/>
      <c r="X1605" s="230"/>
      <c r="Y1605" s="230"/>
      <c r="Z1605" s="230"/>
      <c r="AA1605" s="230"/>
      <c r="AB1605" s="393"/>
      <c r="AC1605" s="230"/>
      <c r="AD1605" s="224"/>
      <c r="AE1605" s="242"/>
      <c r="AF1605" s="224"/>
      <c r="AG1605" s="230"/>
      <c r="AH1605" s="322"/>
      <c r="AI1605" s="322"/>
      <c r="AJ1605" s="224"/>
    </row>
    <row r="1606" spans="1:36" ht="68.7" customHeight="1" x14ac:dyDescent="0.3">
      <c r="B1606" s="462"/>
      <c r="C1606" s="224"/>
      <c r="D1606" s="224"/>
      <c r="E1606" s="269"/>
      <c r="F1606" s="269"/>
      <c r="G1606" s="270"/>
      <c r="H1606" s="224"/>
      <c r="I1606" s="272"/>
      <c r="J1606" s="11" t="s">
        <v>264</v>
      </c>
      <c r="K1606" s="7" t="s">
        <v>170</v>
      </c>
      <c r="L1606" s="7" t="s">
        <v>171</v>
      </c>
      <c r="M1606" s="14">
        <v>4</v>
      </c>
      <c r="N1606" s="230"/>
      <c r="O1606" s="272"/>
      <c r="P1606" s="224"/>
      <c r="Q1606" s="224"/>
      <c r="R1606" s="224"/>
      <c r="S1606" s="224"/>
      <c r="T1606" s="236"/>
      <c r="U1606" s="236"/>
      <c r="V1606" s="230"/>
      <c r="W1606" s="230"/>
      <c r="X1606" s="230"/>
      <c r="Y1606" s="230"/>
      <c r="Z1606" s="230"/>
      <c r="AA1606" s="230"/>
      <c r="AB1606" s="393"/>
      <c r="AC1606" s="230"/>
      <c r="AD1606" s="224"/>
      <c r="AE1606" s="242"/>
      <c r="AF1606" s="224"/>
      <c r="AG1606" s="230"/>
      <c r="AH1606" s="322"/>
      <c r="AI1606" s="322"/>
      <c r="AJ1606" s="224"/>
    </row>
    <row r="1607" spans="1:36" ht="68.7" customHeight="1" x14ac:dyDescent="0.3">
      <c r="A1607" s="101"/>
      <c r="B1607" s="463"/>
      <c r="C1607" s="225"/>
      <c r="D1607" s="225"/>
      <c r="E1607" s="269"/>
      <c r="F1607" s="269"/>
      <c r="G1607" s="270"/>
      <c r="H1607" s="225"/>
      <c r="I1607" s="272"/>
      <c r="J1607" s="11" t="s">
        <v>172</v>
      </c>
      <c r="K1607" s="7" t="s">
        <v>173</v>
      </c>
      <c r="L1607" s="7" t="s">
        <v>171</v>
      </c>
      <c r="M1607" s="14">
        <v>4</v>
      </c>
      <c r="N1607" s="231"/>
      <c r="O1607" s="272"/>
      <c r="P1607" s="225"/>
      <c r="Q1607" s="225"/>
      <c r="R1607" s="225"/>
      <c r="S1607" s="225"/>
      <c r="T1607" s="237"/>
      <c r="U1607" s="237"/>
      <c r="V1607" s="231"/>
      <c r="W1607" s="231"/>
      <c r="X1607" s="231"/>
      <c r="Y1607" s="231"/>
      <c r="Z1607" s="231"/>
      <c r="AA1607" s="231"/>
      <c r="AB1607" s="394"/>
      <c r="AC1607" s="231"/>
      <c r="AD1607" s="225"/>
      <c r="AE1607" s="243"/>
      <c r="AF1607" s="225"/>
      <c r="AG1607" s="231"/>
      <c r="AH1607" s="323"/>
      <c r="AI1607" s="323"/>
      <c r="AJ1607" s="225"/>
    </row>
    <row r="1608" spans="1:36" ht="68.7" customHeight="1" x14ac:dyDescent="0.3">
      <c r="B1608" s="461" t="s">
        <v>879</v>
      </c>
      <c r="C1608" s="272" t="s">
        <v>885</v>
      </c>
      <c r="D1608" s="272" t="s">
        <v>67</v>
      </c>
      <c r="E1608" s="269" t="s">
        <v>68</v>
      </c>
      <c r="F1608" s="270" t="s">
        <v>186</v>
      </c>
      <c r="G1608" s="271" t="s">
        <v>1071</v>
      </c>
      <c r="H1608" s="272" t="s">
        <v>71</v>
      </c>
      <c r="I1608" s="272" t="s">
        <v>135</v>
      </c>
      <c r="J1608" s="11" t="s">
        <v>769</v>
      </c>
      <c r="K1608" s="88" t="s">
        <v>770</v>
      </c>
      <c r="L1608" s="95" t="s">
        <v>775</v>
      </c>
      <c r="M1608" s="7">
        <v>40</v>
      </c>
      <c r="N1608" s="273" t="s">
        <v>767</v>
      </c>
      <c r="O1608" s="272" t="s">
        <v>880</v>
      </c>
      <c r="P1608" s="272" t="s">
        <v>76</v>
      </c>
      <c r="Q1608" s="272" t="s">
        <v>77</v>
      </c>
      <c r="R1608" s="272" t="s">
        <v>78</v>
      </c>
      <c r="S1608" s="272" t="s">
        <v>161</v>
      </c>
      <c r="T1608" s="274">
        <f>+V1608+Y1608</f>
        <v>126649.09</v>
      </c>
      <c r="U1608" s="274">
        <f>+T1608/M1609</f>
        <v>42216.363333333335</v>
      </c>
      <c r="V1608" s="273">
        <v>107651.73</v>
      </c>
      <c r="W1608" s="273" t="s">
        <v>135</v>
      </c>
      <c r="X1608" s="273" t="s">
        <v>135</v>
      </c>
      <c r="Y1608" s="273">
        <v>18997.36</v>
      </c>
      <c r="Z1608" s="273" t="s">
        <v>135</v>
      </c>
      <c r="AA1608" s="273" t="s">
        <v>135</v>
      </c>
      <c r="AB1608" s="327">
        <v>22367.37</v>
      </c>
      <c r="AC1608" s="273" t="s">
        <v>204</v>
      </c>
      <c r="AD1608" s="272" t="s">
        <v>135</v>
      </c>
      <c r="AE1608" s="277">
        <f>+V1608+Y1608</f>
        <v>126649.09</v>
      </c>
      <c r="AF1608" s="272" t="s">
        <v>135</v>
      </c>
      <c r="AG1608" s="273" t="s">
        <v>34</v>
      </c>
      <c r="AH1608" s="358" t="s">
        <v>288</v>
      </c>
      <c r="AI1608" s="358" t="s">
        <v>463</v>
      </c>
      <c r="AJ1608" s="272"/>
    </row>
    <row r="1609" spans="1:36" ht="68.7" customHeight="1" x14ac:dyDescent="0.3">
      <c r="B1609" s="462"/>
      <c r="C1609" s="224"/>
      <c r="D1609" s="224"/>
      <c r="E1609" s="249"/>
      <c r="F1609" s="489"/>
      <c r="G1609" s="477"/>
      <c r="H1609" s="224"/>
      <c r="I1609" s="225"/>
      <c r="J1609" s="80" t="s">
        <v>163</v>
      </c>
      <c r="K1609" s="63" t="s">
        <v>772</v>
      </c>
      <c r="L1609" s="22" t="s">
        <v>106</v>
      </c>
      <c r="M1609" s="16">
        <v>3</v>
      </c>
      <c r="N1609" s="231"/>
      <c r="O1609" s="224"/>
      <c r="P1609" s="224"/>
      <c r="Q1609" s="224"/>
      <c r="R1609" s="224"/>
      <c r="S1609" s="224"/>
      <c r="T1609" s="236"/>
      <c r="U1609" s="236"/>
      <c r="V1609" s="230"/>
      <c r="W1609" s="231"/>
      <c r="X1609" s="231"/>
      <c r="Y1609" s="230"/>
      <c r="Z1609" s="231"/>
      <c r="AA1609" s="231"/>
      <c r="AB1609" s="393"/>
      <c r="AC1609" s="230"/>
      <c r="AD1609" s="224"/>
      <c r="AE1609" s="231"/>
      <c r="AF1609" s="224"/>
      <c r="AG1609" s="230"/>
      <c r="AH1609" s="460"/>
      <c r="AI1609" s="460"/>
      <c r="AJ1609" s="224"/>
    </row>
    <row r="1610" spans="1:36" ht="68.7" customHeight="1" x14ac:dyDescent="0.3">
      <c r="B1610" s="463"/>
      <c r="C1610" s="225"/>
      <c r="D1610" s="225"/>
      <c r="E1610" s="269"/>
      <c r="F1610" s="302"/>
      <c r="G1610" s="271"/>
      <c r="H1610" s="225"/>
      <c r="I1610" s="272"/>
      <c r="J1610" s="11" t="s">
        <v>179</v>
      </c>
      <c r="K1610" s="88" t="s">
        <v>698</v>
      </c>
      <c r="L1610" s="7" t="s">
        <v>106</v>
      </c>
      <c r="M1610" s="14">
        <v>84</v>
      </c>
      <c r="N1610" s="273"/>
      <c r="O1610" s="225"/>
      <c r="P1610" s="225"/>
      <c r="Q1610" s="225"/>
      <c r="R1610" s="225"/>
      <c r="S1610" s="225"/>
      <c r="T1610" s="237"/>
      <c r="U1610" s="237"/>
      <c r="V1610" s="231"/>
      <c r="W1610" s="229"/>
      <c r="X1610" s="229"/>
      <c r="Y1610" s="231"/>
      <c r="Z1610" s="229"/>
      <c r="AA1610" s="229"/>
      <c r="AB1610" s="394"/>
      <c r="AC1610" s="231"/>
      <c r="AD1610" s="225"/>
      <c r="AE1610" s="229"/>
      <c r="AF1610" s="225"/>
      <c r="AG1610" s="231"/>
      <c r="AH1610" s="358"/>
      <c r="AI1610" s="358"/>
      <c r="AJ1610" s="225"/>
    </row>
    <row r="1611" spans="1:36" ht="128.1" customHeight="1" x14ac:dyDescent="0.3">
      <c r="B1611" s="464" t="s">
        <v>1020</v>
      </c>
      <c r="C1611" s="223" t="s">
        <v>883</v>
      </c>
      <c r="D1611" s="223" t="s">
        <v>67</v>
      </c>
      <c r="E1611" s="247" t="s">
        <v>68</v>
      </c>
      <c r="F1611" s="270" t="s">
        <v>186</v>
      </c>
      <c r="G1611" s="271" t="s">
        <v>1071</v>
      </c>
      <c r="H1611" s="223" t="s">
        <v>71</v>
      </c>
      <c r="I1611" s="272" t="s">
        <v>135</v>
      </c>
      <c r="J1611" s="11" t="s">
        <v>769</v>
      </c>
      <c r="K1611" s="88" t="s">
        <v>770</v>
      </c>
      <c r="L1611" s="95" t="s">
        <v>775</v>
      </c>
      <c r="M1611" s="16">
        <v>40</v>
      </c>
      <c r="N1611" s="273" t="s">
        <v>767</v>
      </c>
      <c r="O1611" s="223" t="s">
        <v>880</v>
      </c>
      <c r="P1611" s="223" t="s">
        <v>76</v>
      </c>
      <c r="Q1611" s="223" t="s">
        <v>77</v>
      </c>
      <c r="R1611" s="223" t="s">
        <v>78</v>
      </c>
      <c r="S1611" s="272" t="s">
        <v>161</v>
      </c>
      <c r="T1611" s="274">
        <f>+V1611+Y1611</f>
        <v>64200</v>
      </c>
      <c r="U1611" s="235">
        <f>+T1611/M1612</f>
        <v>12840</v>
      </c>
      <c r="V1611" s="392">
        <v>54570</v>
      </c>
      <c r="W1611" s="273" t="s">
        <v>135</v>
      </c>
      <c r="X1611" s="273" t="s">
        <v>135</v>
      </c>
      <c r="Y1611" s="392">
        <v>9630</v>
      </c>
      <c r="Z1611" s="273" t="s">
        <v>135</v>
      </c>
      <c r="AA1611" s="273" t="s">
        <v>135</v>
      </c>
      <c r="AB1611" s="392">
        <v>11338.298623367455</v>
      </c>
      <c r="AC1611" s="229" t="s">
        <v>204</v>
      </c>
      <c r="AD1611" s="273" t="s">
        <v>135</v>
      </c>
      <c r="AE1611" s="277">
        <f>+V1611+Y1611</f>
        <v>64200</v>
      </c>
      <c r="AF1611" s="272" t="s">
        <v>135</v>
      </c>
      <c r="AG1611" s="229" t="s">
        <v>34</v>
      </c>
      <c r="AH1611" s="358" t="s">
        <v>215</v>
      </c>
      <c r="AI1611" s="358" t="s">
        <v>216</v>
      </c>
      <c r="AJ1611" s="223"/>
    </row>
    <row r="1612" spans="1:36" ht="68.7" customHeight="1" x14ac:dyDescent="0.3">
      <c r="B1612" s="462"/>
      <c r="C1612" s="224"/>
      <c r="D1612" s="224"/>
      <c r="E1612" s="248"/>
      <c r="F1612" s="270"/>
      <c r="G1612" s="271"/>
      <c r="H1612" s="224"/>
      <c r="I1612" s="272"/>
      <c r="J1612" s="11" t="s">
        <v>163</v>
      </c>
      <c r="K1612" s="88" t="s">
        <v>772</v>
      </c>
      <c r="L1612" s="7" t="s">
        <v>106</v>
      </c>
      <c r="M1612" s="14">
        <v>5</v>
      </c>
      <c r="N1612" s="273"/>
      <c r="O1612" s="224"/>
      <c r="P1612" s="224"/>
      <c r="Q1612" s="224"/>
      <c r="R1612" s="224"/>
      <c r="S1612" s="272"/>
      <c r="T1612" s="272"/>
      <c r="U1612" s="236"/>
      <c r="V1612" s="393"/>
      <c r="W1612" s="273"/>
      <c r="X1612" s="273"/>
      <c r="Y1612" s="393"/>
      <c r="Z1612" s="273"/>
      <c r="AA1612" s="273"/>
      <c r="AB1612" s="393"/>
      <c r="AC1612" s="230"/>
      <c r="AD1612" s="273"/>
      <c r="AE1612" s="273"/>
      <c r="AF1612" s="272"/>
      <c r="AG1612" s="230"/>
      <c r="AH1612" s="358"/>
      <c r="AI1612" s="358"/>
      <c r="AJ1612" s="224"/>
    </row>
    <row r="1613" spans="1:36" ht="68.7" customHeight="1" x14ac:dyDescent="0.3">
      <c r="B1613" s="463"/>
      <c r="C1613" s="225"/>
      <c r="D1613" s="225"/>
      <c r="E1613" s="248"/>
      <c r="F1613" s="302"/>
      <c r="G1613" s="271"/>
      <c r="H1613" s="225"/>
      <c r="I1613" s="272"/>
      <c r="J1613" s="11" t="s">
        <v>179</v>
      </c>
      <c r="K1613" s="88" t="s">
        <v>698</v>
      </c>
      <c r="L1613" s="7" t="s">
        <v>106</v>
      </c>
      <c r="M1613" s="14">
        <v>50</v>
      </c>
      <c r="N1613" s="273"/>
      <c r="O1613" s="225"/>
      <c r="P1613" s="224"/>
      <c r="Q1613" s="224"/>
      <c r="R1613" s="224"/>
      <c r="S1613" s="223"/>
      <c r="T1613" s="223"/>
      <c r="U1613" s="237"/>
      <c r="V1613" s="394"/>
      <c r="W1613" s="229"/>
      <c r="X1613" s="229"/>
      <c r="Y1613" s="394"/>
      <c r="Z1613" s="229"/>
      <c r="AA1613" s="229"/>
      <c r="AB1613" s="394"/>
      <c r="AC1613" s="231"/>
      <c r="AD1613" s="229"/>
      <c r="AE1613" s="229"/>
      <c r="AF1613" s="223"/>
      <c r="AG1613" s="231"/>
      <c r="AH1613" s="358"/>
      <c r="AI1613" s="358"/>
      <c r="AJ1613" s="225"/>
    </row>
    <row r="1614" spans="1:36" ht="68.7" customHeight="1" x14ac:dyDescent="0.3">
      <c r="B1614" s="464" t="s">
        <v>1086</v>
      </c>
      <c r="C1614" s="223" t="s">
        <v>882</v>
      </c>
      <c r="D1614" s="223" t="s">
        <v>67</v>
      </c>
      <c r="E1614" s="247" t="s">
        <v>68</v>
      </c>
      <c r="F1614" s="270" t="s">
        <v>186</v>
      </c>
      <c r="G1614" s="271" t="s">
        <v>1071</v>
      </c>
      <c r="H1614" s="223" t="s">
        <v>71</v>
      </c>
      <c r="I1614" s="272" t="s">
        <v>135</v>
      </c>
      <c r="J1614" s="11" t="s">
        <v>769</v>
      </c>
      <c r="K1614" s="88" t="s">
        <v>770</v>
      </c>
      <c r="L1614" s="95" t="s">
        <v>775</v>
      </c>
      <c r="M1614" s="7">
        <v>40</v>
      </c>
      <c r="N1614" s="273" t="s">
        <v>767</v>
      </c>
      <c r="O1614" s="223" t="s">
        <v>880</v>
      </c>
      <c r="P1614" s="223" t="s">
        <v>76</v>
      </c>
      <c r="Q1614" s="223" t="s">
        <v>77</v>
      </c>
      <c r="R1614" s="223" t="s">
        <v>78</v>
      </c>
      <c r="S1614" s="272" t="s">
        <v>161</v>
      </c>
      <c r="T1614" s="274">
        <f>+V1614+Y1614</f>
        <v>167639.62000000002</v>
      </c>
      <c r="U1614" s="235">
        <f>+T1614/M1615</f>
        <v>55879.873333333344</v>
      </c>
      <c r="V1614" s="321">
        <v>142493.67000000001</v>
      </c>
      <c r="W1614" s="273" t="s">
        <v>135</v>
      </c>
      <c r="X1614" s="273" t="s">
        <v>135</v>
      </c>
      <c r="Y1614" s="354">
        <v>25145.95</v>
      </c>
      <c r="Z1614" s="273" t="s">
        <v>135</v>
      </c>
      <c r="AA1614" s="273" t="s">
        <v>135</v>
      </c>
      <c r="AB1614" s="321">
        <v>29606.639999999999</v>
      </c>
      <c r="AC1614" s="229" t="s">
        <v>204</v>
      </c>
      <c r="AD1614" s="273" t="s">
        <v>135</v>
      </c>
      <c r="AE1614" s="277">
        <f>+V1614+Y1614</f>
        <v>167639.62000000002</v>
      </c>
      <c r="AF1614" s="272" t="s">
        <v>135</v>
      </c>
      <c r="AG1614" s="273" t="s">
        <v>34</v>
      </c>
      <c r="AH1614" s="357" t="s">
        <v>778</v>
      </c>
      <c r="AI1614" s="358" t="s">
        <v>309</v>
      </c>
      <c r="AJ1614" s="223"/>
    </row>
    <row r="1615" spans="1:36" ht="68.7" customHeight="1" x14ac:dyDescent="0.3">
      <c r="B1615" s="462"/>
      <c r="C1615" s="224"/>
      <c r="D1615" s="224"/>
      <c r="E1615" s="248"/>
      <c r="F1615" s="270"/>
      <c r="G1615" s="271"/>
      <c r="H1615" s="224"/>
      <c r="I1615" s="272"/>
      <c r="J1615" s="11" t="s">
        <v>163</v>
      </c>
      <c r="K1615" s="88" t="s">
        <v>772</v>
      </c>
      <c r="L1615" s="7" t="s">
        <v>106</v>
      </c>
      <c r="M1615" s="7">
        <v>3</v>
      </c>
      <c r="N1615" s="273"/>
      <c r="O1615" s="224"/>
      <c r="P1615" s="224"/>
      <c r="Q1615" s="224"/>
      <c r="R1615" s="224"/>
      <c r="S1615" s="272"/>
      <c r="T1615" s="272"/>
      <c r="U1615" s="236"/>
      <c r="V1615" s="322"/>
      <c r="W1615" s="273"/>
      <c r="X1615" s="273"/>
      <c r="Y1615" s="355"/>
      <c r="Z1615" s="273"/>
      <c r="AA1615" s="273"/>
      <c r="AB1615" s="322"/>
      <c r="AC1615" s="230"/>
      <c r="AD1615" s="273"/>
      <c r="AE1615" s="273"/>
      <c r="AF1615" s="272"/>
      <c r="AG1615" s="273"/>
      <c r="AH1615" s="358"/>
      <c r="AI1615" s="358"/>
      <c r="AJ1615" s="224"/>
    </row>
    <row r="1616" spans="1:36" ht="68.7" customHeight="1" x14ac:dyDescent="0.3">
      <c r="B1616" s="463"/>
      <c r="C1616" s="225"/>
      <c r="D1616" s="225"/>
      <c r="E1616" s="248"/>
      <c r="F1616" s="302"/>
      <c r="G1616" s="271"/>
      <c r="H1616" s="225"/>
      <c r="I1616" s="272"/>
      <c r="J1616" s="11" t="s">
        <v>179</v>
      </c>
      <c r="K1616" s="88" t="s">
        <v>698</v>
      </c>
      <c r="L1616" s="7" t="s">
        <v>106</v>
      </c>
      <c r="M1616" s="7">
        <v>84</v>
      </c>
      <c r="N1616" s="273"/>
      <c r="O1616" s="225"/>
      <c r="P1616" s="224"/>
      <c r="Q1616" s="224"/>
      <c r="R1616" s="224"/>
      <c r="S1616" s="223"/>
      <c r="T1616" s="223"/>
      <c r="U1616" s="237"/>
      <c r="V1616" s="323"/>
      <c r="W1616" s="229"/>
      <c r="X1616" s="229"/>
      <c r="Y1616" s="356"/>
      <c r="Z1616" s="229"/>
      <c r="AA1616" s="229"/>
      <c r="AB1616" s="323"/>
      <c r="AC1616" s="231"/>
      <c r="AD1616" s="229"/>
      <c r="AE1616" s="229"/>
      <c r="AF1616" s="223"/>
      <c r="AG1616" s="229"/>
      <c r="AH1616" s="358"/>
      <c r="AI1616" s="358"/>
      <c r="AJ1616" s="225"/>
    </row>
    <row r="1617" spans="2:36" ht="130.19999999999999" customHeight="1" x14ac:dyDescent="0.3">
      <c r="B1617" s="252" t="s">
        <v>865</v>
      </c>
      <c r="C1617" s="224" t="s">
        <v>867</v>
      </c>
      <c r="D1617" s="224" t="s">
        <v>125</v>
      </c>
      <c r="E1617" s="248" t="s">
        <v>68</v>
      </c>
      <c r="F1617" s="270" t="s">
        <v>186</v>
      </c>
      <c r="G1617" s="271" t="s">
        <v>1071</v>
      </c>
      <c r="H1617" s="223" t="s">
        <v>71</v>
      </c>
      <c r="I1617" s="272" t="s">
        <v>135</v>
      </c>
      <c r="J1617" s="11" t="s">
        <v>769</v>
      </c>
      <c r="K1617" s="88" t="s">
        <v>770</v>
      </c>
      <c r="L1617" s="95" t="s">
        <v>775</v>
      </c>
      <c r="M1617" s="59">
        <v>40</v>
      </c>
      <c r="N1617" s="273" t="s">
        <v>767</v>
      </c>
      <c r="O1617" s="223" t="s">
        <v>868</v>
      </c>
      <c r="P1617" s="223" t="s">
        <v>76</v>
      </c>
      <c r="Q1617" s="223" t="s">
        <v>77</v>
      </c>
      <c r="R1617" s="223" t="s">
        <v>78</v>
      </c>
      <c r="S1617" s="272" t="s">
        <v>161</v>
      </c>
      <c r="T1617" s="274">
        <f>+V1617+Y1617</f>
        <v>344540</v>
      </c>
      <c r="U1617" s="272" t="s">
        <v>135</v>
      </c>
      <c r="V1617" s="277">
        <v>292859</v>
      </c>
      <c r="W1617" s="277" t="s">
        <v>135</v>
      </c>
      <c r="X1617" s="277" t="s">
        <v>135</v>
      </c>
      <c r="Y1617" s="277">
        <v>51681</v>
      </c>
      <c r="Z1617" s="277" t="s">
        <v>135</v>
      </c>
      <c r="AA1617" s="273" t="s">
        <v>135</v>
      </c>
      <c r="AB1617" s="273">
        <v>27935.68</v>
      </c>
      <c r="AC1617" s="273" t="s">
        <v>204</v>
      </c>
      <c r="AD1617" s="273" t="s">
        <v>135</v>
      </c>
      <c r="AE1617" s="277">
        <f>+V1617+Y1617</f>
        <v>344540</v>
      </c>
      <c r="AF1617" s="273" t="s">
        <v>135</v>
      </c>
      <c r="AG1617" s="273" t="s">
        <v>34</v>
      </c>
      <c r="AH1617" s="229" t="s">
        <v>213</v>
      </c>
      <c r="AI1617" s="229" t="s">
        <v>215</v>
      </c>
      <c r="AJ1617" s="273"/>
    </row>
    <row r="1618" spans="2:36" ht="68.7" customHeight="1" x14ac:dyDescent="0.3">
      <c r="B1618" s="297"/>
      <c r="C1618" s="224"/>
      <c r="D1618" s="224"/>
      <c r="E1618" s="248"/>
      <c r="F1618" s="270"/>
      <c r="G1618" s="271"/>
      <c r="H1618" s="224"/>
      <c r="I1618" s="272"/>
      <c r="J1618" s="11" t="s">
        <v>163</v>
      </c>
      <c r="K1618" s="88" t="s">
        <v>772</v>
      </c>
      <c r="L1618" s="7" t="s">
        <v>106</v>
      </c>
      <c r="M1618" s="59">
        <v>4</v>
      </c>
      <c r="N1618" s="273"/>
      <c r="O1618" s="224"/>
      <c r="P1618" s="224"/>
      <c r="Q1618" s="224"/>
      <c r="R1618" s="224"/>
      <c r="S1618" s="272"/>
      <c r="T1618" s="272"/>
      <c r="U1618" s="272"/>
      <c r="V1618" s="277"/>
      <c r="W1618" s="277"/>
      <c r="X1618" s="277"/>
      <c r="Y1618" s="277"/>
      <c r="Z1618" s="277"/>
      <c r="AA1618" s="273"/>
      <c r="AB1618" s="273"/>
      <c r="AC1618" s="273"/>
      <c r="AD1618" s="273"/>
      <c r="AE1618" s="273"/>
      <c r="AF1618" s="273"/>
      <c r="AG1618" s="273"/>
      <c r="AH1618" s="230"/>
      <c r="AI1618" s="230"/>
      <c r="AJ1618" s="273"/>
    </row>
    <row r="1619" spans="2:36" ht="89.1" customHeight="1" x14ac:dyDescent="0.3">
      <c r="B1619" s="297"/>
      <c r="C1619" s="225"/>
      <c r="D1619" s="225"/>
      <c r="E1619" s="249"/>
      <c r="F1619" s="270"/>
      <c r="G1619" s="271"/>
      <c r="H1619" s="225"/>
      <c r="I1619" s="272"/>
      <c r="J1619" s="11" t="s">
        <v>179</v>
      </c>
      <c r="K1619" s="88" t="s">
        <v>698</v>
      </c>
      <c r="L1619" s="7" t="s">
        <v>106</v>
      </c>
      <c r="M1619" s="7">
        <v>192</v>
      </c>
      <c r="N1619" s="273"/>
      <c r="O1619" s="225"/>
      <c r="P1619" s="224"/>
      <c r="Q1619" s="224"/>
      <c r="R1619" s="224"/>
      <c r="S1619" s="223"/>
      <c r="T1619" s="223"/>
      <c r="U1619" s="223"/>
      <c r="V1619" s="241"/>
      <c r="W1619" s="241"/>
      <c r="X1619" s="241"/>
      <c r="Y1619" s="241"/>
      <c r="Z1619" s="241"/>
      <c r="AA1619" s="229"/>
      <c r="AB1619" s="229"/>
      <c r="AC1619" s="229"/>
      <c r="AD1619" s="229"/>
      <c r="AE1619" s="229"/>
      <c r="AF1619" s="229"/>
      <c r="AG1619" s="229"/>
      <c r="AH1619" s="230"/>
      <c r="AI1619" s="230"/>
      <c r="AJ1619" s="229"/>
    </row>
    <row r="1620" spans="2:36" ht="56.1" customHeight="1" x14ac:dyDescent="0.3">
      <c r="B1620" s="272" t="s">
        <v>866</v>
      </c>
      <c r="C1620" s="223" t="s">
        <v>869</v>
      </c>
      <c r="D1620" s="223" t="s">
        <v>125</v>
      </c>
      <c r="E1620" s="247" t="s">
        <v>68</v>
      </c>
      <c r="F1620" s="270" t="s">
        <v>186</v>
      </c>
      <c r="G1620" s="271" t="s">
        <v>1071</v>
      </c>
      <c r="H1620" s="223" t="s">
        <v>71</v>
      </c>
      <c r="I1620" s="272" t="s">
        <v>135</v>
      </c>
      <c r="J1620" s="11" t="s">
        <v>769</v>
      </c>
      <c r="K1620" s="88" t="s">
        <v>770</v>
      </c>
      <c r="L1620" s="95" t="s">
        <v>775</v>
      </c>
      <c r="M1620" s="59">
        <v>40</v>
      </c>
      <c r="N1620" s="273" t="s">
        <v>767</v>
      </c>
      <c r="O1620" s="223" t="s">
        <v>868</v>
      </c>
      <c r="P1620" s="223" t="s">
        <v>76</v>
      </c>
      <c r="Q1620" s="223" t="s">
        <v>77</v>
      </c>
      <c r="R1620" s="223" t="s">
        <v>78</v>
      </c>
      <c r="S1620" s="272" t="s">
        <v>161</v>
      </c>
      <c r="T1620" s="274">
        <f>+V1620+Y1620</f>
        <v>278200</v>
      </c>
      <c r="U1620" s="272" t="s">
        <v>135</v>
      </c>
      <c r="V1620" s="277">
        <v>236470</v>
      </c>
      <c r="W1620" s="273" t="s">
        <v>135</v>
      </c>
      <c r="X1620" s="273" t="s">
        <v>135</v>
      </c>
      <c r="Y1620" s="277">
        <v>41730</v>
      </c>
      <c r="Z1620" s="273" t="s">
        <v>135</v>
      </c>
      <c r="AA1620" s="273" t="s">
        <v>135</v>
      </c>
      <c r="AB1620" s="277">
        <v>22556.76</v>
      </c>
      <c r="AC1620" s="277" t="s">
        <v>204</v>
      </c>
      <c r="AD1620" s="273" t="s">
        <v>135</v>
      </c>
      <c r="AE1620" s="277">
        <f>+V1620+Y1620</f>
        <v>278200</v>
      </c>
      <c r="AF1620" s="273" t="s">
        <v>135</v>
      </c>
      <c r="AG1620" s="277" t="s">
        <v>34</v>
      </c>
      <c r="AH1620" s="277" t="s">
        <v>213</v>
      </c>
      <c r="AI1620" s="277" t="s">
        <v>215</v>
      </c>
      <c r="AJ1620" s="274"/>
    </row>
    <row r="1621" spans="2:36" ht="81" customHeight="1" x14ac:dyDescent="0.3">
      <c r="B1621" s="297"/>
      <c r="C1621" s="224"/>
      <c r="D1621" s="224"/>
      <c r="E1621" s="248"/>
      <c r="F1621" s="270"/>
      <c r="G1621" s="271"/>
      <c r="H1621" s="224"/>
      <c r="I1621" s="272"/>
      <c r="J1621" s="11" t="s">
        <v>163</v>
      </c>
      <c r="K1621" s="88" t="s">
        <v>772</v>
      </c>
      <c r="L1621" s="7" t="s">
        <v>106</v>
      </c>
      <c r="M1621" s="59">
        <v>4</v>
      </c>
      <c r="N1621" s="273"/>
      <c r="O1621" s="224"/>
      <c r="P1621" s="224"/>
      <c r="Q1621" s="224"/>
      <c r="R1621" s="224"/>
      <c r="S1621" s="272"/>
      <c r="T1621" s="272"/>
      <c r="U1621" s="272"/>
      <c r="V1621" s="273"/>
      <c r="W1621" s="273"/>
      <c r="X1621" s="273"/>
      <c r="Y1621" s="273"/>
      <c r="Z1621" s="273"/>
      <c r="AA1621" s="273"/>
      <c r="AB1621" s="273"/>
      <c r="AC1621" s="273"/>
      <c r="AD1621" s="273"/>
      <c r="AE1621" s="273"/>
      <c r="AF1621" s="273"/>
      <c r="AG1621" s="273"/>
      <c r="AH1621" s="273"/>
      <c r="AI1621" s="273"/>
      <c r="AJ1621" s="272"/>
    </row>
    <row r="1622" spans="2:36" ht="73.5" customHeight="1" x14ac:dyDescent="0.3">
      <c r="B1622" s="297"/>
      <c r="C1622" s="225"/>
      <c r="D1622" s="225"/>
      <c r="E1622" s="249"/>
      <c r="F1622" s="270"/>
      <c r="G1622" s="271"/>
      <c r="H1622" s="225"/>
      <c r="I1622" s="272"/>
      <c r="J1622" s="11" t="s">
        <v>179</v>
      </c>
      <c r="K1622" s="88" t="s">
        <v>698</v>
      </c>
      <c r="L1622" s="7" t="s">
        <v>106</v>
      </c>
      <c r="M1622" s="7">
        <v>150</v>
      </c>
      <c r="N1622" s="273"/>
      <c r="O1622" s="225"/>
      <c r="P1622" s="224"/>
      <c r="Q1622" s="224"/>
      <c r="R1622" s="224"/>
      <c r="S1622" s="223"/>
      <c r="T1622" s="223"/>
      <c r="U1622" s="223"/>
      <c r="V1622" s="229"/>
      <c r="W1622" s="229"/>
      <c r="X1622" s="229"/>
      <c r="Y1622" s="229"/>
      <c r="Z1622" s="229"/>
      <c r="AA1622" s="229"/>
      <c r="AB1622" s="229"/>
      <c r="AC1622" s="229"/>
      <c r="AD1622" s="229"/>
      <c r="AE1622" s="229"/>
      <c r="AF1622" s="229"/>
      <c r="AG1622" s="229"/>
      <c r="AH1622" s="229"/>
      <c r="AI1622" s="229"/>
      <c r="AJ1622" s="223"/>
    </row>
    <row r="1623" spans="2:36" ht="47.7" customHeight="1" x14ac:dyDescent="0.3">
      <c r="B1623" s="316" t="s">
        <v>1185</v>
      </c>
      <c r="C1623" s="300" t="s">
        <v>871</v>
      </c>
      <c r="D1623" s="284" t="s">
        <v>67</v>
      </c>
      <c r="E1623" s="317" t="s">
        <v>68</v>
      </c>
      <c r="F1623" s="317" t="s">
        <v>184</v>
      </c>
      <c r="G1623" s="412" t="s">
        <v>764</v>
      </c>
      <c r="H1623" s="284" t="s">
        <v>71</v>
      </c>
      <c r="I1623" s="300" t="s">
        <v>135</v>
      </c>
      <c r="J1623" s="20" t="s">
        <v>165</v>
      </c>
      <c r="K1623" s="27" t="s">
        <v>166</v>
      </c>
      <c r="L1623" s="27" t="s">
        <v>167</v>
      </c>
      <c r="M1623" s="27">
        <v>2</v>
      </c>
      <c r="N1623" s="359" t="s">
        <v>767</v>
      </c>
      <c r="O1623" s="284" t="s">
        <v>876</v>
      </c>
      <c r="P1623" s="284" t="s">
        <v>76</v>
      </c>
      <c r="Q1623" s="284" t="s">
        <v>77</v>
      </c>
      <c r="R1623" s="284" t="s">
        <v>78</v>
      </c>
      <c r="S1623" s="300" t="s">
        <v>161</v>
      </c>
      <c r="T1623" s="299">
        <f>+V1623+Y1623</f>
        <v>151940</v>
      </c>
      <c r="U1623" s="318" t="s">
        <v>135</v>
      </c>
      <c r="V1623" s="319">
        <v>129149</v>
      </c>
      <c r="W1623" s="282" t="s">
        <v>135</v>
      </c>
      <c r="X1623" s="282" t="s">
        <v>135</v>
      </c>
      <c r="Y1623" s="319">
        <v>22791</v>
      </c>
      <c r="Z1623" s="282" t="s">
        <v>135</v>
      </c>
      <c r="AA1623" s="282" t="s">
        <v>135</v>
      </c>
      <c r="AB1623" s="319">
        <v>12319.46</v>
      </c>
      <c r="AC1623" s="282" t="s">
        <v>81</v>
      </c>
      <c r="AD1623" s="282" t="s">
        <v>135</v>
      </c>
      <c r="AE1623" s="366">
        <f>+V1623+Y1623</f>
        <v>151940</v>
      </c>
      <c r="AF1623" s="300" t="s">
        <v>135</v>
      </c>
      <c r="AG1623" s="282" t="s">
        <v>34</v>
      </c>
      <c r="AH1623" s="338" t="s">
        <v>213</v>
      </c>
      <c r="AI1623" s="338" t="s">
        <v>215</v>
      </c>
      <c r="AJ1623" s="300"/>
    </row>
    <row r="1624" spans="2:36" ht="55.2" x14ac:dyDescent="0.3">
      <c r="B1624" s="459"/>
      <c r="C1624" s="300"/>
      <c r="D1624" s="285"/>
      <c r="E1624" s="317"/>
      <c r="F1624" s="317"/>
      <c r="G1624" s="412"/>
      <c r="H1624" s="285"/>
      <c r="I1624" s="300"/>
      <c r="J1624" s="20" t="s">
        <v>168</v>
      </c>
      <c r="K1624" s="27" t="s">
        <v>169</v>
      </c>
      <c r="L1624" s="27" t="s">
        <v>106</v>
      </c>
      <c r="M1624" s="27">
        <v>2</v>
      </c>
      <c r="N1624" s="359"/>
      <c r="O1624" s="285"/>
      <c r="P1624" s="285"/>
      <c r="Q1624" s="285"/>
      <c r="R1624" s="285"/>
      <c r="S1624" s="300"/>
      <c r="T1624" s="300"/>
      <c r="U1624" s="316"/>
      <c r="V1624" s="319"/>
      <c r="W1624" s="282"/>
      <c r="X1624" s="282"/>
      <c r="Y1624" s="319"/>
      <c r="Z1624" s="282"/>
      <c r="AA1624" s="282"/>
      <c r="AB1624" s="319"/>
      <c r="AC1624" s="282"/>
      <c r="AD1624" s="282"/>
      <c r="AE1624" s="282"/>
      <c r="AF1624" s="300"/>
      <c r="AG1624" s="282"/>
      <c r="AH1624" s="339"/>
      <c r="AI1624" s="339"/>
      <c r="AJ1624" s="300"/>
    </row>
    <row r="1625" spans="2:36" ht="41.4" x14ac:dyDescent="0.3">
      <c r="B1625" s="459"/>
      <c r="C1625" s="300"/>
      <c r="D1625" s="285"/>
      <c r="E1625" s="317"/>
      <c r="F1625" s="317"/>
      <c r="G1625" s="412"/>
      <c r="H1625" s="285"/>
      <c r="I1625" s="300"/>
      <c r="J1625" s="20" t="s">
        <v>264</v>
      </c>
      <c r="K1625" s="27" t="s">
        <v>170</v>
      </c>
      <c r="L1625" s="27" t="s">
        <v>171</v>
      </c>
      <c r="M1625" s="27">
        <v>2</v>
      </c>
      <c r="N1625" s="359"/>
      <c r="O1625" s="285"/>
      <c r="P1625" s="285"/>
      <c r="Q1625" s="285"/>
      <c r="R1625" s="285"/>
      <c r="S1625" s="300"/>
      <c r="T1625" s="300"/>
      <c r="U1625" s="316"/>
      <c r="V1625" s="319"/>
      <c r="W1625" s="282"/>
      <c r="X1625" s="282"/>
      <c r="Y1625" s="319"/>
      <c r="Z1625" s="282"/>
      <c r="AA1625" s="282"/>
      <c r="AB1625" s="319"/>
      <c r="AC1625" s="282"/>
      <c r="AD1625" s="282"/>
      <c r="AE1625" s="282"/>
      <c r="AF1625" s="300"/>
      <c r="AG1625" s="282"/>
      <c r="AH1625" s="339"/>
      <c r="AI1625" s="339"/>
      <c r="AJ1625" s="300"/>
    </row>
    <row r="1626" spans="2:36" ht="27.6" x14ac:dyDescent="0.3">
      <c r="B1626" s="459"/>
      <c r="C1626" s="300"/>
      <c r="D1626" s="286"/>
      <c r="E1626" s="317"/>
      <c r="F1626" s="317"/>
      <c r="G1626" s="412"/>
      <c r="H1626" s="286"/>
      <c r="I1626" s="300"/>
      <c r="J1626" s="20" t="s">
        <v>172</v>
      </c>
      <c r="K1626" s="27" t="s">
        <v>173</v>
      </c>
      <c r="L1626" s="27" t="s">
        <v>171</v>
      </c>
      <c r="M1626" s="27">
        <v>2</v>
      </c>
      <c r="N1626" s="359"/>
      <c r="O1626" s="286"/>
      <c r="P1626" s="286"/>
      <c r="Q1626" s="286"/>
      <c r="R1626" s="286"/>
      <c r="S1626" s="300"/>
      <c r="T1626" s="300"/>
      <c r="U1626" s="316"/>
      <c r="V1626" s="319"/>
      <c r="W1626" s="282"/>
      <c r="X1626" s="282"/>
      <c r="Y1626" s="319"/>
      <c r="Z1626" s="282"/>
      <c r="AA1626" s="282"/>
      <c r="AB1626" s="319"/>
      <c r="AC1626" s="282"/>
      <c r="AD1626" s="282"/>
      <c r="AE1626" s="282"/>
      <c r="AF1626" s="300"/>
      <c r="AG1626" s="282"/>
      <c r="AH1626" s="339"/>
      <c r="AI1626" s="339"/>
      <c r="AJ1626" s="300"/>
    </row>
    <row r="1627" spans="2:36" ht="151.80000000000001" x14ac:dyDescent="0.3">
      <c r="B1627" s="7" t="s">
        <v>870</v>
      </c>
      <c r="C1627" s="7" t="s">
        <v>872</v>
      </c>
      <c r="D1627" s="7" t="s">
        <v>125</v>
      </c>
      <c r="E1627" s="10" t="s">
        <v>68</v>
      </c>
      <c r="F1627" s="61" t="s">
        <v>186</v>
      </c>
      <c r="G1627" s="9" t="s">
        <v>1071</v>
      </c>
      <c r="H1627" s="7" t="s">
        <v>71</v>
      </c>
      <c r="I1627" s="7" t="s">
        <v>135</v>
      </c>
      <c r="J1627" s="11" t="s">
        <v>179</v>
      </c>
      <c r="K1627" s="88" t="s">
        <v>698</v>
      </c>
      <c r="L1627" s="7" t="s">
        <v>106</v>
      </c>
      <c r="M1627" s="7">
        <v>8</v>
      </c>
      <c r="N1627" s="8" t="s">
        <v>767</v>
      </c>
      <c r="O1627" s="7" t="s">
        <v>868</v>
      </c>
      <c r="P1627" s="7" t="s">
        <v>76</v>
      </c>
      <c r="Q1627" s="7" t="s">
        <v>77</v>
      </c>
      <c r="R1627" s="7" t="s">
        <v>78</v>
      </c>
      <c r="S1627" s="7" t="s">
        <v>161</v>
      </c>
      <c r="T1627" s="120">
        <f>+V1627+Y1627</f>
        <v>77040</v>
      </c>
      <c r="U1627" s="7" t="s">
        <v>135</v>
      </c>
      <c r="V1627" s="91">
        <v>65484</v>
      </c>
      <c r="W1627" s="8" t="s">
        <v>135</v>
      </c>
      <c r="X1627" s="8" t="s">
        <v>135</v>
      </c>
      <c r="Y1627" s="91">
        <v>11556</v>
      </c>
      <c r="Z1627" s="8" t="s">
        <v>135</v>
      </c>
      <c r="AA1627" s="8" t="s">
        <v>135</v>
      </c>
      <c r="AB1627" s="91">
        <v>6246.49</v>
      </c>
      <c r="AC1627" s="91" t="s">
        <v>204</v>
      </c>
      <c r="AD1627" s="8" t="s">
        <v>135</v>
      </c>
      <c r="AE1627" s="91">
        <f>+V1627+Y1627</f>
        <v>77040</v>
      </c>
      <c r="AF1627" s="8" t="s">
        <v>135</v>
      </c>
      <c r="AG1627" s="91" t="s">
        <v>34</v>
      </c>
      <c r="AH1627" s="162" t="s">
        <v>306</v>
      </c>
      <c r="AI1627" s="163" t="s">
        <v>308</v>
      </c>
      <c r="AJ1627" s="120"/>
    </row>
    <row r="1628" spans="2:36" ht="56.1" customHeight="1" x14ac:dyDescent="0.3">
      <c r="B1628" s="272" t="s">
        <v>1078</v>
      </c>
      <c r="C1628" s="223" t="s">
        <v>869</v>
      </c>
      <c r="D1628" s="223" t="s">
        <v>125</v>
      </c>
      <c r="E1628" s="247" t="s">
        <v>68</v>
      </c>
      <c r="F1628" s="270" t="s">
        <v>186</v>
      </c>
      <c r="G1628" s="271" t="s">
        <v>1071</v>
      </c>
      <c r="H1628" s="223" t="s">
        <v>71</v>
      </c>
      <c r="I1628" s="272" t="s">
        <v>135</v>
      </c>
      <c r="J1628" s="11" t="s">
        <v>769</v>
      </c>
      <c r="K1628" s="88" t="s">
        <v>770</v>
      </c>
      <c r="L1628" s="95" t="s">
        <v>775</v>
      </c>
      <c r="M1628" s="59">
        <v>40</v>
      </c>
      <c r="N1628" s="273" t="s">
        <v>767</v>
      </c>
      <c r="O1628" s="223" t="s">
        <v>868</v>
      </c>
      <c r="P1628" s="223" t="s">
        <v>76</v>
      </c>
      <c r="Q1628" s="223" t="s">
        <v>77</v>
      </c>
      <c r="R1628" s="223" t="s">
        <v>78</v>
      </c>
      <c r="S1628" s="272" t="s">
        <v>161</v>
      </c>
      <c r="T1628" s="274">
        <f>+V1628+Y1628</f>
        <v>95367</v>
      </c>
      <c r="U1628" s="272" t="s">
        <v>135</v>
      </c>
      <c r="V1628" s="277">
        <v>81061.95</v>
      </c>
      <c r="W1628" s="273" t="s">
        <v>135</v>
      </c>
      <c r="X1628" s="273" t="s">
        <v>135</v>
      </c>
      <c r="Y1628" s="277">
        <v>14305.05</v>
      </c>
      <c r="Z1628" s="273" t="s">
        <v>135</v>
      </c>
      <c r="AA1628" s="273" t="s">
        <v>135</v>
      </c>
      <c r="AB1628" s="277">
        <v>7732.46</v>
      </c>
      <c r="AC1628" s="277" t="s">
        <v>204</v>
      </c>
      <c r="AD1628" s="273" t="s">
        <v>135</v>
      </c>
      <c r="AE1628" s="277">
        <f>+V1628+Y1628</f>
        <v>95367</v>
      </c>
      <c r="AF1628" s="273" t="s">
        <v>135</v>
      </c>
      <c r="AG1628" s="277" t="s">
        <v>34</v>
      </c>
      <c r="AH1628" s="277" t="s">
        <v>306</v>
      </c>
      <c r="AI1628" s="277" t="s">
        <v>308</v>
      </c>
      <c r="AJ1628" s="274"/>
    </row>
    <row r="1629" spans="2:36" ht="81" customHeight="1" x14ac:dyDescent="0.3">
      <c r="B1629" s="297"/>
      <c r="C1629" s="224"/>
      <c r="D1629" s="224"/>
      <c r="E1629" s="248"/>
      <c r="F1629" s="270"/>
      <c r="G1629" s="271"/>
      <c r="H1629" s="224"/>
      <c r="I1629" s="272"/>
      <c r="J1629" s="11" t="s">
        <v>163</v>
      </c>
      <c r="K1629" s="88" t="s">
        <v>772</v>
      </c>
      <c r="L1629" s="7" t="s">
        <v>106</v>
      </c>
      <c r="M1629" s="59">
        <v>1</v>
      </c>
      <c r="N1629" s="273"/>
      <c r="O1629" s="224"/>
      <c r="P1629" s="224"/>
      <c r="Q1629" s="224"/>
      <c r="R1629" s="224"/>
      <c r="S1629" s="272"/>
      <c r="T1629" s="272"/>
      <c r="U1629" s="272"/>
      <c r="V1629" s="273"/>
      <c r="W1629" s="273"/>
      <c r="X1629" s="273"/>
      <c r="Y1629" s="273"/>
      <c r="Z1629" s="273"/>
      <c r="AA1629" s="273"/>
      <c r="AB1629" s="273"/>
      <c r="AC1629" s="273"/>
      <c r="AD1629" s="273"/>
      <c r="AE1629" s="273"/>
      <c r="AF1629" s="273"/>
      <c r="AG1629" s="273"/>
      <c r="AH1629" s="273"/>
      <c r="AI1629" s="273"/>
      <c r="AJ1629" s="272"/>
    </row>
    <row r="1630" spans="2:36" ht="73.5" customHeight="1" x14ac:dyDescent="0.3">
      <c r="B1630" s="297"/>
      <c r="C1630" s="225"/>
      <c r="D1630" s="225"/>
      <c r="E1630" s="249"/>
      <c r="F1630" s="270"/>
      <c r="G1630" s="271"/>
      <c r="H1630" s="225"/>
      <c r="I1630" s="272"/>
      <c r="J1630" s="11" t="s">
        <v>179</v>
      </c>
      <c r="K1630" s="88" t="s">
        <v>698</v>
      </c>
      <c r="L1630" s="7" t="s">
        <v>106</v>
      </c>
      <c r="M1630" s="7">
        <v>38</v>
      </c>
      <c r="N1630" s="273"/>
      <c r="O1630" s="225"/>
      <c r="P1630" s="225"/>
      <c r="Q1630" s="225"/>
      <c r="R1630" s="225"/>
      <c r="S1630" s="272"/>
      <c r="T1630" s="272"/>
      <c r="U1630" s="272"/>
      <c r="V1630" s="273"/>
      <c r="W1630" s="273"/>
      <c r="X1630" s="273"/>
      <c r="Y1630" s="273"/>
      <c r="Z1630" s="273"/>
      <c r="AA1630" s="273"/>
      <c r="AB1630" s="273"/>
      <c r="AC1630" s="273"/>
      <c r="AD1630" s="273"/>
      <c r="AE1630" s="273"/>
      <c r="AF1630" s="273"/>
      <c r="AG1630" s="273"/>
      <c r="AH1630" s="273"/>
      <c r="AI1630" s="273"/>
      <c r="AJ1630" s="272"/>
    </row>
    <row r="1631" spans="2:36" ht="47.7" customHeight="1" x14ac:dyDescent="0.3">
      <c r="B1631" s="316" t="s">
        <v>1216</v>
      </c>
      <c r="C1631" s="300" t="s">
        <v>871</v>
      </c>
      <c r="D1631" s="284" t="s">
        <v>67</v>
      </c>
      <c r="E1631" s="317" t="s">
        <v>68</v>
      </c>
      <c r="F1631" s="317" t="s">
        <v>184</v>
      </c>
      <c r="G1631" s="412" t="s">
        <v>764</v>
      </c>
      <c r="H1631" s="284" t="s">
        <v>71</v>
      </c>
      <c r="I1631" s="300" t="s">
        <v>135</v>
      </c>
      <c r="J1631" s="20" t="s">
        <v>165</v>
      </c>
      <c r="K1631" s="27" t="s">
        <v>166</v>
      </c>
      <c r="L1631" s="27" t="s">
        <v>167</v>
      </c>
      <c r="M1631" s="27">
        <v>2</v>
      </c>
      <c r="N1631" s="359" t="s">
        <v>767</v>
      </c>
      <c r="O1631" s="284" t="s">
        <v>876</v>
      </c>
      <c r="P1631" s="284" t="s">
        <v>76</v>
      </c>
      <c r="Q1631" s="284" t="s">
        <v>77</v>
      </c>
      <c r="R1631" s="284" t="s">
        <v>78</v>
      </c>
      <c r="S1631" s="300" t="s">
        <v>161</v>
      </c>
      <c r="T1631" s="299">
        <f>+V1631+Y1631</f>
        <v>151940</v>
      </c>
      <c r="U1631" s="318" t="s">
        <v>135</v>
      </c>
      <c r="V1631" s="319">
        <v>129149</v>
      </c>
      <c r="W1631" s="282" t="s">
        <v>135</v>
      </c>
      <c r="X1631" s="282" t="s">
        <v>135</v>
      </c>
      <c r="Y1631" s="319">
        <v>22791</v>
      </c>
      <c r="Z1631" s="282" t="s">
        <v>135</v>
      </c>
      <c r="AA1631" s="282" t="s">
        <v>135</v>
      </c>
      <c r="AB1631" s="319">
        <v>12319.46</v>
      </c>
      <c r="AC1631" s="282" t="s">
        <v>81</v>
      </c>
      <c r="AD1631" s="282" t="s">
        <v>135</v>
      </c>
      <c r="AE1631" s="366">
        <f>+V1631+Y1631</f>
        <v>151940</v>
      </c>
      <c r="AF1631" s="300" t="s">
        <v>135</v>
      </c>
      <c r="AG1631" s="282" t="s">
        <v>34</v>
      </c>
      <c r="AH1631" s="338" t="s">
        <v>306</v>
      </c>
      <c r="AI1631" s="338" t="s">
        <v>308</v>
      </c>
      <c r="AJ1631" s="300"/>
    </row>
    <row r="1632" spans="2:36" ht="55.2" x14ac:dyDescent="0.3">
      <c r="B1632" s="459"/>
      <c r="C1632" s="300"/>
      <c r="D1632" s="285"/>
      <c r="E1632" s="317"/>
      <c r="F1632" s="317"/>
      <c r="G1632" s="412"/>
      <c r="H1632" s="285"/>
      <c r="I1632" s="300"/>
      <c r="J1632" s="20" t="s">
        <v>168</v>
      </c>
      <c r="K1632" s="27" t="s">
        <v>169</v>
      </c>
      <c r="L1632" s="27" t="s">
        <v>106</v>
      </c>
      <c r="M1632" s="27">
        <v>2</v>
      </c>
      <c r="N1632" s="359"/>
      <c r="O1632" s="285"/>
      <c r="P1632" s="285"/>
      <c r="Q1632" s="285"/>
      <c r="R1632" s="285"/>
      <c r="S1632" s="300"/>
      <c r="T1632" s="300"/>
      <c r="U1632" s="316"/>
      <c r="V1632" s="319"/>
      <c r="W1632" s="282"/>
      <c r="X1632" s="282"/>
      <c r="Y1632" s="319"/>
      <c r="Z1632" s="282"/>
      <c r="AA1632" s="282"/>
      <c r="AB1632" s="319"/>
      <c r="AC1632" s="282"/>
      <c r="AD1632" s="282"/>
      <c r="AE1632" s="282"/>
      <c r="AF1632" s="300"/>
      <c r="AG1632" s="282"/>
      <c r="AH1632" s="339"/>
      <c r="AI1632" s="339"/>
      <c r="AJ1632" s="300"/>
    </row>
    <row r="1633" spans="2:37" ht="41.4" x14ac:dyDescent="0.3">
      <c r="B1633" s="459"/>
      <c r="C1633" s="300"/>
      <c r="D1633" s="285"/>
      <c r="E1633" s="317"/>
      <c r="F1633" s="317"/>
      <c r="G1633" s="412"/>
      <c r="H1633" s="285"/>
      <c r="I1633" s="300"/>
      <c r="J1633" s="20" t="s">
        <v>264</v>
      </c>
      <c r="K1633" s="27" t="s">
        <v>170</v>
      </c>
      <c r="L1633" s="27" t="s">
        <v>171</v>
      </c>
      <c r="M1633" s="27">
        <v>2</v>
      </c>
      <c r="N1633" s="359"/>
      <c r="O1633" s="285"/>
      <c r="P1633" s="285"/>
      <c r="Q1633" s="285"/>
      <c r="R1633" s="285"/>
      <c r="S1633" s="300"/>
      <c r="T1633" s="300"/>
      <c r="U1633" s="316"/>
      <c r="V1633" s="319"/>
      <c r="W1633" s="282"/>
      <c r="X1633" s="282"/>
      <c r="Y1633" s="319"/>
      <c r="Z1633" s="282"/>
      <c r="AA1633" s="282"/>
      <c r="AB1633" s="319"/>
      <c r="AC1633" s="282"/>
      <c r="AD1633" s="282"/>
      <c r="AE1633" s="282"/>
      <c r="AF1633" s="300"/>
      <c r="AG1633" s="282"/>
      <c r="AH1633" s="339"/>
      <c r="AI1633" s="339"/>
      <c r="AJ1633" s="300"/>
    </row>
    <row r="1634" spans="2:37" ht="27.6" x14ac:dyDescent="0.3">
      <c r="B1634" s="459"/>
      <c r="C1634" s="300"/>
      <c r="D1634" s="286"/>
      <c r="E1634" s="317"/>
      <c r="F1634" s="317"/>
      <c r="G1634" s="412"/>
      <c r="H1634" s="286"/>
      <c r="I1634" s="300"/>
      <c r="J1634" s="20" t="s">
        <v>172</v>
      </c>
      <c r="K1634" s="27" t="s">
        <v>173</v>
      </c>
      <c r="L1634" s="27" t="s">
        <v>171</v>
      </c>
      <c r="M1634" s="27">
        <v>2</v>
      </c>
      <c r="N1634" s="359"/>
      <c r="O1634" s="286"/>
      <c r="P1634" s="286"/>
      <c r="Q1634" s="286"/>
      <c r="R1634" s="286"/>
      <c r="S1634" s="300"/>
      <c r="T1634" s="300"/>
      <c r="U1634" s="316"/>
      <c r="V1634" s="319"/>
      <c r="W1634" s="282"/>
      <c r="X1634" s="282"/>
      <c r="Y1634" s="319"/>
      <c r="Z1634" s="282"/>
      <c r="AA1634" s="282"/>
      <c r="AB1634" s="319"/>
      <c r="AC1634" s="282"/>
      <c r="AD1634" s="282"/>
      <c r="AE1634" s="282"/>
      <c r="AF1634" s="300"/>
      <c r="AG1634" s="282"/>
      <c r="AH1634" s="340"/>
      <c r="AI1634" s="340"/>
      <c r="AJ1634" s="300"/>
    </row>
    <row r="1635" spans="2:37" ht="130.19999999999999" customHeight="1" x14ac:dyDescent="0.3">
      <c r="B1635" s="297" t="s">
        <v>1079</v>
      </c>
      <c r="C1635" s="223" t="s">
        <v>867</v>
      </c>
      <c r="D1635" s="223" t="s">
        <v>125</v>
      </c>
      <c r="E1635" s="247" t="s">
        <v>68</v>
      </c>
      <c r="F1635" s="270" t="s">
        <v>186</v>
      </c>
      <c r="G1635" s="271" t="s">
        <v>1071</v>
      </c>
      <c r="H1635" s="223" t="s">
        <v>71</v>
      </c>
      <c r="I1635" s="272" t="s">
        <v>135</v>
      </c>
      <c r="J1635" s="11" t="s">
        <v>769</v>
      </c>
      <c r="K1635" s="88" t="s">
        <v>770</v>
      </c>
      <c r="L1635" s="95" t="s">
        <v>775</v>
      </c>
      <c r="M1635" s="59">
        <v>40</v>
      </c>
      <c r="N1635" s="273" t="s">
        <v>767</v>
      </c>
      <c r="O1635" s="223" t="s">
        <v>868</v>
      </c>
      <c r="P1635" s="223" t="s">
        <v>76</v>
      </c>
      <c r="Q1635" s="223" t="s">
        <v>77</v>
      </c>
      <c r="R1635" s="223" t="s">
        <v>78</v>
      </c>
      <c r="S1635" s="272" t="s">
        <v>161</v>
      </c>
      <c r="T1635" s="274">
        <f>+V1635+Y1635</f>
        <v>178817.9</v>
      </c>
      <c r="U1635" s="272" t="s">
        <v>135</v>
      </c>
      <c r="V1635" s="277">
        <v>151995.21</v>
      </c>
      <c r="W1635" s="277" t="s">
        <v>135</v>
      </c>
      <c r="X1635" s="277" t="s">
        <v>135</v>
      </c>
      <c r="Y1635" s="277">
        <v>26822.69</v>
      </c>
      <c r="Z1635" s="277" t="s">
        <v>135</v>
      </c>
      <c r="AA1635" s="273" t="s">
        <v>135</v>
      </c>
      <c r="AB1635" s="273">
        <v>14498.75</v>
      </c>
      <c r="AC1635" s="273" t="s">
        <v>204</v>
      </c>
      <c r="AD1635" s="273" t="s">
        <v>135</v>
      </c>
      <c r="AE1635" s="277">
        <f>+V1635+Y1635</f>
        <v>178817.9</v>
      </c>
      <c r="AF1635" s="273" t="s">
        <v>135</v>
      </c>
      <c r="AG1635" s="273" t="s">
        <v>34</v>
      </c>
      <c r="AH1635" s="229" t="s">
        <v>306</v>
      </c>
      <c r="AI1635" s="229" t="s">
        <v>308</v>
      </c>
      <c r="AJ1635" s="273"/>
    </row>
    <row r="1636" spans="2:37" ht="68.7" customHeight="1" x14ac:dyDescent="0.3">
      <c r="B1636" s="297"/>
      <c r="C1636" s="224"/>
      <c r="D1636" s="224"/>
      <c r="E1636" s="248"/>
      <c r="F1636" s="270"/>
      <c r="G1636" s="271"/>
      <c r="H1636" s="224"/>
      <c r="I1636" s="272"/>
      <c r="J1636" s="11" t="s">
        <v>163</v>
      </c>
      <c r="K1636" s="88" t="s">
        <v>772</v>
      </c>
      <c r="L1636" s="7" t="s">
        <v>106</v>
      </c>
      <c r="M1636" s="59">
        <v>2</v>
      </c>
      <c r="N1636" s="273"/>
      <c r="O1636" s="224"/>
      <c r="P1636" s="224"/>
      <c r="Q1636" s="224"/>
      <c r="R1636" s="224"/>
      <c r="S1636" s="272"/>
      <c r="T1636" s="272"/>
      <c r="U1636" s="272"/>
      <c r="V1636" s="277"/>
      <c r="W1636" s="277"/>
      <c r="X1636" s="277"/>
      <c r="Y1636" s="277"/>
      <c r="Z1636" s="277"/>
      <c r="AA1636" s="273"/>
      <c r="AB1636" s="273"/>
      <c r="AC1636" s="273"/>
      <c r="AD1636" s="273"/>
      <c r="AE1636" s="273"/>
      <c r="AF1636" s="273"/>
      <c r="AG1636" s="273"/>
      <c r="AH1636" s="230"/>
      <c r="AI1636" s="230"/>
      <c r="AJ1636" s="273"/>
    </row>
    <row r="1637" spans="2:37" ht="89.1" customHeight="1" x14ac:dyDescent="0.3">
      <c r="B1637" s="297"/>
      <c r="C1637" s="225"/>
      <c r="D1637" s="225"/>
      <c r="E1637" s="249"/>
      <c r="F1637" s="270"/>
      <c r="G1637" s="271"/>
      <c r="H1637" s="225"/>
      <c r="I1637" s="272"/>
      <c r="J1637" s="11" t="s">
        <v>179</v>
      </c>
      <c r="K1637" s="88" t="s">
        <v>698</v>
      </c>
      <c r="L1637" s="7" t="s">
        <v>106</v>
      </c>
      <c r="M1637" s="7">
        <v>104</v>
      </c>
      <c r="N1637" s="273"/>
      <c r="O1637" s="225"/>
      <c r="P1637" s="225"/>
      <c r="Q1637" s="225"/>
      <c r="R1637" s="225"/>
      <c r="S1637" s="272"/>
      <c r="T1637" s="272"/>
      <c r="U1637" s="272"/>
      <c r="V1637" s="277"/>
      <c r="W1637" s="277"/>
      <c r="X1637" s="277"/>
      <c r="Y1637" s="277"/>
      <c r="Z1637" s="277"/>
      <c r="AA1637" s="273"/>
      <c r="AB1637" s="273"/>
      <c r="AC1637" s="273"/>
      <c r="AD1637" s="273"/>
      <c r="AE1637" s="273"/>
      <c r="AF1637" s="273"/>
      <c r="AG1637" s="273"/>
      <c r="AH1637" s="231"/>
      <c r="AI1637" s="231"/>
      <c r="AJ1637" s="273"/>
    </row>
    <row r="1638" spans="2:37" ht="47.7" customHeight="1" x14ac:dyDescent="0.3">
      <c r="B1638" s="461" t="s">
        <v>1223</v>
      </c>
      <c r="C1638" s="272" t="s">
        <v>871</v>
      </c>
      <c r="D1638" s="223" t="s">
        <v>67</v>
      </c>
      <c r="E1638" s="269" t="s">
        <v>68</v>
      </c>
      <c r="F1638" s="269" t="s">
        <v>184</v>
      </c>
      <c r="G1638" s="270" t="s">
        <v>764</v>
      </c>
      <c r="H1638" s="223" t="s">
        <v>71</v>
      </c>
      <c r="I1638" s="272" t="s">
        <v>135</v>
      </c>
      <c r="J1638" s="11" t="s">
        <v>165</v>
      </c>
      <c r="K1638" s="7" t="s">
        <v>166</v>
      </c>
      <c r="L1638" s="7" t="s">
        <v>167</v>
      </c>
      <c r="M1638" s="7">
        <v>2</v>
      </c>
      <c r="N1638" s="301" t="s">
        <v>767</v>
      </c>
      <c r="O1638" s="223" t="s">
        <v>876</v>
      </c>
      <c r="P1638" s="223" t="s">
        <v>76</v>
      </c>
      <c r="Q1638" s="223" t="s">
        <v>77</v>
      </c>
      <c r="R1638" s="223" t="s">
        <v>78</v>
      </c>
      <c r="S1638" s="272" t="s">
        <v>161</v>
      </c>
      <c r="T1638" s="274">
        <f>+V1638+Y1638</f>
        <v>151940</v>
      </c>
      <c r="U1638" s="298" t="s">
        <v>135</v>
      </c>
      <c r="V1638" s="296">
        <v>129149</v>
      </c>
      <c r="W1638" s="273" t="s">
        <v>135</v>
      </c>
      <c r="X1638" s="273" t="s">
        <v>135</v>
      </c>
      <c r="Y1638" s="296">
        <v>22791</v>
      </c>
      <c r="Z1638" s="273" t="s">
        <v>135</v>
      </c>
      <c r="AA1638" s="273" t="s">
        <v>135</v>
      </c>
      <c r="AB1638" s="296">
        <v>12319.46</v>
      </c>
      <c r="AC1638" s="273" t="s">
        <v>81</v>
      </c>
      <c r="AD1638" s="273" t="s">
        <v>135</v>
      </c>
      <c r="AE1638" s="277">
        <f>+V1638+Y1638</f>
        <v>151940</v>
      </c>
      <c r="AF1638" s="272" t="s">
        <v>135</v>
      </c>
      <c r="AG1638" s="273" t="s">
        <v>34</v>
      </c>
      <c r="AH1638" s="229" t="s">
        <v>221</v>
      </c>
      <c r="AI1638" s="229" t="s">
        <v>1215</v>
      </c>
      <c r="AJ1638" s="272"/>
    </row>
    <row r="1639" spans="2:37" ht="55.2" x14ac:dyDescent="0.3">
      <c r="B1639" s="461"/>
      <c r="C1639" s="272"/>
      <c r="D1639" s="224"/>
      <c r="E1639" s="269"/>
      <c r="F1639" s="269"/>
      <c r="G1639" s="270"/>
      <c r="H1639" s="224"/>
      <c r="I1639" s="272"/>
      <c r="J1639" s="11" t="s">
        <v>168</v>
      </c>
      <c r="K1639" s="7" t="s">
        <v>169</v>
      </c>
      <c r="L1639" s="7" t="s">
        <v>106</v>
      </c>
      <c r="M1639" s="7">
        <v>2</v>
      </c>
      <c r="N1639" s="301"/>
      <c r="O1639" s="224"/>
      <c r="P1639" s="224"/>
      <c r="Q1639" s="224"/>
      <c r="R1639" s="224"/>
      <c r="S1639" s="272"/>
      <c r="T1639" s="272"/>
      <c r="U1639" s="267"/>
      <c r="V1639" s="296"/>
      <c r="W1639" s="273"/>
      <c r="X1639" s="273"/>
      <c r="Y1639" s="296"/>
      <c r="Z1639" s="273"/>
      <c r="AA1639" s="273"/>
      <c r="AB1639" s="296"/>
      <c r="AC1639" s="273"/>
      <c r="AD1639" s="273"/>
      <c r="AE1639" s="273"/>
      <c r="AF1639" s="272"/>
      <c r="AG1639" s="273"/>
      <c r="AH1639" s="230"/>
      <c r="AI1639" s="230"/>
      <c r="AJ1639" s="272"/>
    </row>
    <row r="1640" spans="2:37" ht="41.4" x14ac:dyDescent="0.3">
      <c r="B1640" s="461"/>
      <c r="C1640" s="272"/>
      <c r="D1640" s="224"/>
      <c r="E1640" s="269"/>
      <c r="F1640" s="269"/>
      <c r="G1640" s="270"/>
      <c r="H1640" s="224"/>
      <c r="I1640" s="272"/>
      <c r="J1640" s="11" t="s">
        <v>264</v>
      </c>
      <c r="K1640" s="7" t="s">
        <v>170</v>
      </c>
      <c r="L1640" s="7" t="s">
        <v>171</v>
      </c>
      <c r="M1640" s="7">
        <v>2</v>
      </c>
      <c r="N1640" s="301"/>
      <c r="O1640" s="224"/>
      <c r="P1640" s="224"/>
      <c r="Q1640" s="224"/>
      <c r="R1640" s="224"/>
      <c r="S1640" s="272"/>
      <c r="T1640" s="272"/>
      <c r="U1640" s="267"/>
      <c r="V1640" s="296"/>
      <c r="W1640" s="273"/>
      <c r="X1640" s="273"/>
      <c r="Y1640" s="296"/>
      <c r="Z1640" s="273"/>
      <c r="AA1640" s="273"/>
      <c r="AB1640" s="296"/>
      <c r="AC1640" s="273"/>
      <c r="AD1640" s="273"/>
      <c r="AE1640" s="273"/>
      <c r="AF1640" s="272"/>
      <c r="AG1640" s="273"/>
      <c r="AH1640" s="230"/>
      <c r="AI1640" s="230"/>
      <c r="AJ1640" s="272"/>
    </row>
    <row r="1641" spans="2:37" ht="27.6" x14ac:dyDescent="0.3">
      <c r="B1641" s="461"/>
      <c r="C1641" s="272"/>
      <c r="D1641" s="225"/>
      <c r="E1641" s="269"/>
      <c r="F1641" s="269"/>
      <c r="G1641" s="270"/>
      <c r="H1641" s="225"/>
      <c r="I1641" s="272"/>
      <c r="J1641" s="11" t="s">
        <v>172</v>
      </c>
      <c r="K1641" s="7" t="s">
        <v>173</v>
      </c>
      <c r="L1641" s="7" t="s">
        <v>171</v>
      </c>
      <c r="M1641" s="7">
        <v>2</v>
      </c>
      <c r="N1641" s="301"/>
      <c r="O1641" s="225"/>
      <c r="P1641" s="225"/>
      <c r="Q1641" s="225"/>
      <c r="R1641" s="225"/>
      <c r="S1641" s="272"/>
      <c r="T1641" s="272"/>
      <c r="U1641" s="267"/>
      <c r="V1641" s="296"/>
      <c r="W1641" s="273"/>
      <c r="X1641" s="273"/>
      <c r="Y1641" s="296"/>
      <c r="Z1641" s="273"/>
      <c r="AA1641" s="273"/>
      <c r="AB1641" s="296"/>
      <c r="AC1641" s="273"/>
      <c r="AD1641" s="273"/>
      <c r="AE1641" s="273"/>
      <c r="AF1641" s="272"/>
      <c r="AG1641" s="273"/>
      <c r="AH1641" s="231"/>
      <c r="AI1641" s="231"/>
      <c r="AJ1641" s="272"/>
    </row>
    <row r="1642" spans="2:37" x14ac:dyDescent="0.3">
      <c r="T1642" s="1"/>
      <c r="U1642" s="1"/>
      <c r="V1642" s="1"/>
      <c r="W1642" s="1"/>
      <c r="X1642" s="1"/>
      <c r="Y1642" s="1"/>
      <c r="Z1642" s="1"/>
    </row>
    <row r="1643" spans="2:37" x14ac:dyDescent="0.3">
      <c r="T1643" s="1"/>
      <c r="U1643" s="1"/>
      <c r="V1643" s="1"/>
      <c r="W1643" s="1"/>
      <c r="X1643" s="1"/>
      <c r="Y1643" s="1"/>
      <c r="Z1643" s="1"/>
      <c r="AK1643" s="32"/>
    </row>
    <row r="1644" spans="2:37" x14ac:dyDescent="0.3">
      <c r="D1644" s="137"/>
      <c r="H1644" s="137"/>
      <c r="I1644" s="137"/>
      <c r="T1644" s="1"/>
      <c r="U1644" s="1"/>
      <c r="V1644" s="1"/>
      <c r="W1644" s="1"/>
      <c r="X1644" s="1"/>
      <c r="Y1644" s="1"/>
      <c r="Z1644" s="1"/>
    </row>
    <row r="1645" spans="2:37" x14ac:dyDescent="0.3">
      <c r="B1645" s="140" t="s">
        <v>262</v>
      </c>
      <c r="C1645" s="32"/>
      <c r="D1645" s="141"/>
      <c r="E1645" s="141"/>
      <c r="F1645" s="142"/>
      <c r="G1645" s="141"/>
      <c r="H1645" s="32"/>
      <c r="I1645" s="143"/>
      <c r="J1645" s="144"/>
      <c r="K1645" s="145"/>
      <c r="P1645" s="32"/>
      <c r="Q1645" s="32"/>
      <c r="R1645" s="32"/>
      <c r="S1645" s="32"/>
      <c r="T1645" s="32"/>
      <c r="U1645" s="32"/>
      <c r="V1645" s="32"/>
      <c r="W1645" s="32"/>
      <c r="X1645" s="32"/>
      <c r="Y1645" s="32"/>
      <c r="Z1645" s="32"/>
      <c r="AA1645" s="146"/>
      <c r="AB1645" s="146"/>
      <c r="AC1645" s="144"/>
      <c r="AD1645" s="147"/>
      <c r="AE1645" s="147"/>
      <c r="AF1645" s="32"/>
      <c r="AG1645" s="144"/>
      <c r="AH1645" s="144"/>
      <c r="AI1645" s="144"/>
      <c r="AJ1645" s="32"/>
    </row>
    <row r="1646" spans="2:37" x14ac:dyDescent="0.3">
      <c r="B1646" s="148" t="s">
        <v>261</v>
      </c>
      <c r="C1646" s="32"/>
      <c r="D1646" s="141"/>
      <c r="E1646" s="141"/>
      <c r="F1646" s="142"/>
      <c r="G1646" s="141"/>
      <c r="H1646" s="32"/>
      <c r="I1646" s="32"/>
      <c r="J1646" s="149"/>
      <c r="K1646" s="32"/>
      <c r="P1646" s="145"/>
      <c r="Q1646" s="32"/>
      <c r="R1646" s="32"/>
      <c r="S1646" s="32"/>
      <c r="T1646" s="32"/>
      <c r="U1646" s="32"/>
      <c r="V1646" s="32"/>
      <c r="W1646" s="32"/>
      <c r="X1646" s="32"/>
      <c r="Y1646" s="32"/>
      <c r="Z1646" s="32"/>
      <c r="AA1646" s="146"/>
      <c r="AB1646" s="146"/>
      <c r="AC1646" s="147"/>
      <c r="AD1646" s="144"/>
      <c r="AE1646" s="147"/>
      <c r="AF1646" s="150"/>
      <c r="AG1646" s="144"/>
      <c r="AH1646" s="144"/>
      <c r="AI1646" s="144"/>
      <c r="AJ1646" s="32"/>
    </row>
    <row r="1647" spans="2:37" x14ac:dyDescent="0.3">
      <c r="B1647" s="141"/>
      <c r="C1647" s="32"/>
      <c r="D1647" s="141"/>
      <c r="E1647" s="141"/>
      <c r="F1647" s="142"/>
      <c r="G1647" s="141"/>
      <c r="H1647" s="32"/>
      <c r="I1647" s="143"/>
      <c r="J1647" s="144"/>
      <c r="K1647" s="145"/>
      <c r="P1647" s="32"/>
      <c r="Q1647" s="32"/>
      <c r="R1647" s="32"/>
      <c r="S1647" s="32"/>
      <c r="T1647" s="32"/>
      <c r="U1647" s="32"/>
      <c r="V1647" s="32"/>
      <c r="W1647" s="32"/>
      <c r="X1647" s="32"/>
      <c r="Y1647" s="32"/>
      <c r="Z1647" s="32"/>
      <c r="AA1647" s="146"/>
      <c r="AB1647" s="146"/>
      <c r="AC1647" s="144"/>
      <c r="AD1647" s="147"/>
      <c r="AE1647" s="147"/>
      <c r="AF1647" s="32"/>
      <c r="AG1647" s="144"/>
      <c r="AH1647" s="144"/>
      <c r="AI1647" s="144"/>
      <c r="AJ1647" s="32"/>
    </row>
    <row r="1648" spans="2:37" x14ac:dyDescent="0.3">
      <c r="B1648" s="140" t="s">
        <v>174</v>
      </c>
      <c r="C1648" s="151"/>
      <c r="D1648" s="152"/>
      <c r="E1648" s="152"/>
      <c r="F1648" s="98"/>
      <c r="G1648" s="140"/>
      <c r="H1648" s="151"/>
      <c r="I1648" s="153"/>
      <c r="J1648" s="154"/>
      <c r="K1648" s="98"/>
      <c r="P1648" s="98"/>
      <c r="Q1648" s="98"/>
      <c r="R1648" s="98"/>
      <c r="S1648" s="98"/>
      <c r="T1648" s="32"/>
      <c r="U1648" s="98"/>
      <c r="V1648" s="98"/>
      <c r="W1648" s="98"/>
      <c r="X1648" s="98"/>
      <c r="Y1648" s="98"/>
      <c r="Z1648" s="98"/>
      <c r="AA1648" s="155"/>
      <c r="AB1648" s="155"/>
      <c r="AC1648" s="154"/>
      <c r="AD1648" s="154"/>
      <c r="AE1648" s="154"/>
      <c r="AF1648" s="98"/>
      <c r="AG1648" s="154"/>
      <c r="AH1648" s="156"/>
      <c r="AI1648" s="156"/>
      <c r="AJ1648" s="98"/>
    </row>
    <row r="1649" spans="2:36" x14ac:dyDescent="0.3">
      <c r="B1649" s="140" t="s">
        <v>175</v>
      </c>
      <c r="C1649" s="151"/>
      <c r="D1649" s="152"/>
      <c r="E1649" s="152"/>
      <c r="F1649" s="98"/>
      <c r="G1649" s="140"/>
      <c r="H1649" s="151"/>
      <c r="I1649" s="153"/>
      <c r="J1649" s="154"/>
      <c r="K1649" s="98"/>
      <c r="P1649" s="98"/>
      <c r="Q1649" s="98"/>
      <c r="R1649" s="98"/>
      <c r="S1649" s="98"/>
      <c r="T1649" s="32"/>
      <c r="U1649" s="157"/>
      <c r="V1649" s="155"/>
      <c r="W1649" s="155"/>
      <c r="X1649" s="155"/>
      <c r="Y1649" s="155"/>
      <c r="Z1649" s="155"/>
      <c r="AA1649" s="155"/>
      <c r="AB1649" s="155"/>
      <c r="AC1649" s="154"/>
      <c r="AD1649" s="154"/>
      <c r="AE1649" s="154"/>
      <c r="AF1649" s="98"/>
      <c r="AG1649" s="154"/>
      <c r="AH1649" s="156"/>
      <c r="AI1649" s="156"/>
      <c r="AJ1649" s="98"/>
    </row>
    <row r="1650" spans="2:36" x14ac:dyDescent="0.3">
      <c r="B1650" s="158" t="s">
        <v>197</v>
      </c>
      <c r="D1650" s="137"/>
      <c r="F1650" s="1"/>
      <c r="G1650" s="158"/>
      <c r="H1650" s="136"/>
      <c r="I1650" s="135"/>
      <c r="J1650" s="138"/>
      <c r="K1650" s="1"/>
      <c r="T1650" s="32"/>
    </row>
    <row r="1651" spans="2:36" x14ac:dyDescent="0.3">
      <c r="B1651" s="158"/>
      <c r="D1651" s="137"/>
      <c r="F1651" s="1"/>
      <c r="G1651" s="158"/>
      <c r="H1651" s="136"/>
      <c r="I1651" s="135"/>
      <c r="J1651" s="138"/>
      <c r="K1651" s="1"/>
      <c r="T1651" s="32"/>
    </row>
    <row r="1652" spans="2:36" x14ac:dyDescent="0.3">
      <c r="B1652" s="140" t="s">
        <v>176</v>
      </c>
      <c r="C1652" s="151"/>
      <c r="D1652" s="152"/>
      <c r="E1652" s="152"/>
      <c r="F1652" s="98"/>
      <c r="G1652" s="140"/>
      <c r="H1652" s="151"/>
      <c r="I1652" s="153"/>
      <c r="J1652" s="156"/>
      <c r="K1652" s="151"/>
      <c r="P1652" s="151"/>
      <c r="Q1652" s="151"/>
      <c r="R1652" s="151"/>
      <c r="S1652" s="151"/>
      <c r="T1652" s="32"/>
      <c r="U1652" s="151"/>
      <c r="V1652" s="156"/>
      <c r="W1652" s="156"/>
      <c r="X1652" s="156"/>
      <c r="Y1652" s="156"/>
      <c r="Z1652" s="156"/>
      <c r="AA1652" s="156"/>
      <c r="AB1652" s="156"/>
      <c r="AC1652" s="156"/>
      <c r="AD1652" s="156"/>
      <c r="AE1652" s="156"/>
      <c r="AF1652" s="151"/>
      <c r="AG1652" s="156"/>
      <c r="AH1652" s="156"/>
      <c r="AI1652" s="156"/>
      <c r="AJ1652" s="151"/>
    </row>
  </sheetData>
  <autoFilter ref="A51:PZ1641" xr:uid="{00000000-0001-0000-0000-000000000000}">
    <filterColumn colId="36">
      <colorFilter dxfId="0"/>
    </filterColumn>
  </autoFilter>
  <mergeCells count="15852">
    <mergeCell ref="AI526:AI528"/>
    <mergeCell ref="AJ526:AJ528"/>
    <mergeCell ref="AF520:AF522"/>
    <mergeCell ref="AG520:AG522"/>
    <mergeCell ref="AH520:AH522"/>
    <mergeCell ref="AI520:AI522"/>
    <mergeCell ref="AJ520:AJ522"/>
    <mergeCell ref="B523:B525"/>
    <mergeCell ref="C523:C525"/>
    <mergeCell ref="D523:D525"/>
    <mergeCell ref="E523:E525"/>
    <mergeCell ref="F523:F525"/>
    <mergeCell ref="G523:G525"/>
    <mergeCell ref="H523:H525"/>
    <mergeCell ref="I523:I525"/>
    <mergeCell ref="N523:N525"/>
    <mergeCell ref="O523:O525"/>
    <mergeCell ref="P523:P525"/>
    <mergeCell ref="Q523:Q525"/>
    <mergeCell ref="R523:R525"/>
    <mergeCell ref="S523:S525"/>
    <mergeCell ref="T523:T525"/>
    <mergeCell ref="U523:U525"/>
    <mergeCell ref="V523:V525"/>
    <mergeCell ref="W523:W525"/>
    <mergeCell ref="X523:X525"/>
    <mergeCell ref="Y523:Y525"/>
    <mergeCell ref="Z523:Z525"/>
    <mergeCell ref="AA523:AA525"/>
    <mergeCell ref="AB523:AB525"/>
    <mergeCell ref="AC523:AC525"/>
    <mergeCell ref="AD523:AD525"/>
    <mergeCell ref="AE523:AE525"/>
    <mergeCell ref="AF523:AF525"/>
    <mergeCell ref="AG523:AG525"/>
    <mergeCell ref="AH523:AH525"/>
    <mergeCell ref="AI523:AI525"/>
    <mergeCell ref="AJ523:AJ525"/>
    <mergeCell ref="B827:B830"/>
    <mergeCell ref="C827:C830"/>
    <mergeCell ref="D827:D830"/>
    <mergeCell ref="E827:E830"/>
    <mergeCell ref="F827:F830"/>
    <mergeCell ref="G827:G830"/>
    <mergeCell ref="H827:H830"/>
    <mergeCell ref="I827:I830"/>
    <mergeCell ref="N827:N830"/>
    <mergeCell ref="O827:O830"/>
    <mergeCell ref="P827:P830"/>
    <mergeCell ref="Q827:Q830"/>
    <mergeCell ref="R827:R830"/>
    <mergeCell ref="S827:S830"/>
    <mergeCell ref="T827:T830"/>
    <mergeCell ref="U827:U830"/>
    <mergeCell ref="V827:V830"/>
    <mergeCell ref="W827:W830"/>
    <mergeCell ref="X827:X830"/>
    <mergeCell ref="Y827:Y830"/>
    <mergeCell ref="Z827:Z830"/>
    <mergeCell ref="AA827:AA830"/>
    <mergeCell ref="AB827:AB830"/>
    <mergeCell ref="AC827:AC830"/>
    <mergeCell ref="AD827:AD830"/>
    <mergeCell ref="AE827:AE830"/>
    <mergeCell ref="AF827:AF830"/>
    <mergeCell ref="AG827:AG830"/>
    <mergeCell ref="AH827:AH830"/>
    <mergeCell ref="AI827:AI830"/>
    <mergeCell ref="AJ827:AJ830"/>
    <mergeCell ref="AJ798:AJ801"/>
    <mergeCell ref="B802:B804"/>
    <mergeCell ref="Q821:Q823"/>
    <mergeCell ref="AJ811:AJ813"/>
    <mergeCell ref="W802:W804"/>
    <mergeCell ref="X802:X804"/>
    <mergeCell ref="Y811:Y813"/>
    <mergeCell ref="X808:X810"/>
    <mergeCell ref="V808:V810"/>
    <mergeCell ref="T811:T813"/>
    <mergeCell ref="D751:D752"/>
    <mergeCell ref="C751:C752"/>
    <mergeCell ref="G759:G762"/>
    <mergeCell ref="H759:H762"/>
    <mergeCell ref="I759:I762"/>
    <mergeCell ref="N759:N762"/>
    <mergeCell ref="AD516:AD519"/>
    <mergeCell ref="AE516:AE519"/>
    <mergeCell ref="AF516:AF519"/>
    <mergeCell ref="AG516:AG519"/>
    <mergeCell ref="AH516:AH519"/>
    <mergeCell ref="E759:E762"/>
    <mergeCell ref="B644:B646"/>
    <mergeCell ref="C644:C646"/>
    <mergeCell ref="D644:D646"/>
    <mergeCell ref="E644:E646"/>
    <mergeCell ref="F644:F646"/>
    <mergeCell ref="V676:V678"/>
    <mergeCell ref="D763:D765"/>
    <mergeCell ref="I529:I531"/>
    <mergeCell ref="H542:H543"/>
    <mergeCell ref="C563:C565"/>
    <mergeCell ref="E554:E556"/>
    <mergeCell ref="E613:E616"/>
    <mergeCell ref="Q604:Q606"/>
    <mergeCell ref="O732:O734"/>
    <mergeCell ref="O735:O737"/>
    <mergeCell ref="H621:H623"/>
    <mergeCell ref="C607:C609"/>
    <mergeCell ref="D607:D609"/>
    <mergeCell ref="N610:N612"/>
    <mergeCell ref="O610:O612"/>
    <mergeCell ref="E610:E612"/>
    <mergeCell ref="F610:F612"/>
    <mergeCell ref="G610:G612"/>
    <mergeCell ref="H610:H612"/>
    <mergeCell ref="P610:P612"/>
    <mergeCell ref="G613:G616"/>
    <mergeCell ref="P607:P609"/>
    <mergeCell ref="N613:N616"/>
    <mergeCell ref="O613:O616"/>
    <mergeCell ref="C610:C612"/>
    <mergeCell ref="V526:V528"/>
    <mergeCell ref="W526:W528"/>
    <mergeCell ref="X526:X528"/>
    <mergeCell ref="Y526:Y528"/>
    <mergeCell ref="Z526:Z528"/>
    <mergeCell ref="AA526:AA528"/>
    <mergeCell ref="AB526:AB528"/>
    <mergeCell ref="AC526:AC528"/>
    <mergeCell ref="AD526:AD528"/>
    <mergeCell ref="AE526:AE528"/>
    <mergeCell ref="AF526:AF528"/>
    <mergeCell ref="AG526:AG528"/>
    <mergeCell ref="AH526:AH528"/>
    <mergeCell ref="AJ516:AJ519"/>
    <mergeCell ref="B520:B522"/>
    <mergeCell ref="C520:C522"/>
    <mergeCell ref="D520:D522"/>
    <mergeCell ref="E520:E522"/>
    <mergeCell ref="F520:F522"/>
    <mergeCell ref="G520:G522"/>
    <mergeCell ref="H520:H522"/>
    <mergeCell ref="I520:I522"/>
    <mergeCell ref="N520:N522"/>
    <mergeCell ref="O520:O522"/>
    <mergeCell ref="P520:P522"/>
    <mergeCell ref="Q520:Q522"/>
    <mergeCell ref="R520:R522"/>
    <mergeCell ref="S520:S522"/>
    <mergeCell ref="T520:T522"/>
    <mergeCell ref="U520:U522"/>
    <mergeCell ref="V520:V522"/>
    <mergeCell ref="W520:W522"/>
    <mergeCell ref="X520:X522"/>
    <mergeCell ref="Y520:Y522"/>
    <mergeCell ref="Z520:Z522"/>
    <mergeCell ref="AA520:AA522"/>
    <mergeCell ref="AB520:AB522"/>
    <mergeCell ref="AC520:AC522"/>
    <mergeCell ref="AD520:AD522"/>
    <mergeCell ref="AE520:AE522"/>
    <mergeCell ref="AD403:AD406"/>
    <mergeCell ref="AE403:AE406"/>
    <mergeCell ref="AF403:AF406"/>
    <mergeCell ref="AG403:AG406"/>
    <mergeCell ref="AH403:AH406"/>
    <mergeCell ref="AI403:AI406"/>
    <mergeCell ref="AJ403:AJ406"/>
    <mergeCell ref="B422:B424"/>
    <mergeCell ref="C488:C490"/>
    <mergeCell ref="D488:D490"/>
    <mergeCell ref="G439:G441"/>
    <mergeCell ref="H471:H473"/>
    <mergeCell ref="C422:C424"/>
    <mergeCell ref="D422:D424"/>
    <mergeCell ref="D436:D438"/>
    <mergeCell ref="H439:H441"/>
    <mergeCell ref="C468:C470"/>
    <mergeCell ref="G471:G473"/>
    <mergeCell ref="O436:O438"/>
    <mergeCell ref="C465:C467"/>
    <mergeCell ref="O439:O441"/>
    <mergeCell ref="P439:P441"/>
    <mergeCell ref="Q439:Q441"/>
    <mergeCell ref="D503:D505"/>
    <mergeCell ref="I510:I512"/>
    <mergeCell ref="C494:C496"/>
    <mergeCell ref="C442:C444"/>
    <mergeCell ref="E439:E441"/>
    <mergeCell ref="N433:N435"/>
    <mergeCell ref="O433:O435"/>
    <mergeCell ref="P433:P435"/>
    <mergeCell ref="I436:I438"/>
    <mergeCell ref="I433:I435"/>
    <mergeCell ref="H436:H438"/>
    <mergeCell ref="B488:B490"/>
    <mergeCell ref="I445:I447"/>
    <mergeCell ref="B757:B758"/>
    <mergeCell ref="C757:C758"/>
    <mergeCell ref="C1191:C1194"/>
    <mergeCell ref="D1191:D1194"/>
    <mergeCell ref="N474:N477"/>
    <mergeCell ref="U1341:U1342"/>
    <mergeCell ref="V1341:V1342"/>
    <mergeCell ref="W1341:W1342"/>
    <mergeCell ref="X1341:X1342"/>
    <mergeCell ref="Y1341:Y1342"/>
    <mergeCell ref="Z1341:Z1342"/>
    <mergeCell ref="AA1341:AA1342"/>
    <mergeCell ref="AB1341:AB1342"/>
    <mergeCell ref="AC1341:AC1342"/>
    <mergeCell ref="AD1341:AD1342"/>
    <mergeCell ref="AE1341:AE1342"/>
    <mergeCell ref="AF1341:AF1342"/>
    <mergeCell ref="AG1341:AG1342"/>
    <mergeCell ref="AH1341:AH1342"/>
    <mergeCell ref="AI1341:AI1342"/>
    <mergeCell ref="C716:C718"/>
    <mergeCell ref="F716:F718"/>
    <mergeCell ref="D805:D807"/>
    <mergeCell ref="G840:G842"/>
    <mergeCell ref="D783:D785"/>
    <mergeCell ref="E783:E785"/>
    <mergeCell ref="F783:F785"/>
    <mergeCell ref="G783:G785"/>
    <mergeCell ref="W686:W688"/>
    <mergeCell ref="X686:X688"/>
    <mergeCell ref="Y686:Y688"/>
    <mergeCell ref="Z686:Z688"/>
    <mergeCell ref="AA686:AA688"/>
    <mergeCell ref="AB686:AB688"/>
    <mergeCell ref="AC686:AC688"/>
    <mergeCell ref="AA710:AA712"/>
    <mergeCell ref="AG701:AG703"/>
    <mergeCell ref="Y701:Y703"/>
    <mergeCell ref="Z669:Z672"/>
    <mergeCell ref="AI663:AI665"/>
    <mergeCell ref="Y689:Y691"/>
    <mergeCell ref="X669:X672"/>
    <mergeCell ref="W673:W675"/>
    <mergeCell ref="AC651:AC653"/>
    <mergeCell ref="AA689:AA691"/>
    <mergeCell ref="H824:H826"/>
    <mergeCell ref="AG474:AG477"/>
    <mergeCell ref="AA488:AA490"/>
    <mergeCell ref="U647:U650"/>
    <mergeCell ref="P482:P484"/>
    <mergeCell ref="G482:G484"/>
    <mergeCell ref="AI516:AI519"/>
    <mergeCell ref="B706:B709"/>
    <mergeCell ref="B722:B724"/>
    <mergeCell ref="W710:W712"/>
    <mergeCell ref="T759:T762"/>
    <mergeCell ref="U759:U762"/>
    <mergeCell ref="V759:V762"/>
    <mergeCell ref="W692:W694"/>
    <mergeCell ref="R713:R715"/>
    <mergeCell ref="S713:S715"/>
    <mergeCell ref="R716:R718"/>
    <mergeCell ref="S716:S718"/>
    <mergeCell ref="T716:T718"/>
    <mergeCell ref="AJ1638:AJ1641"/>
    <mergeCell ref="B1104:B1107"/>
    <mergeCell ref="C1104:C1107"/>
    <mergeCell ref="V1104:V1107"/>
    <mergeCell ref="W1104:W1107"/>
    <mergeCell ref="X1104:X1107"/>
    <mergeCell ref="Y1104:Y1107"/>
    <mergeCell ref="Z1104:Z1107"/>
    <mergeCell ref="AA1104:AA1107"/>
    <mergeCell ref="AB1104:AB1107"/>
    <mergeCell ref="AC1104:AC1107"/>
    <mergeCell ref="AD1104:AD1107"/>
    <mergeCell ref="AE1104:AE1107"/>
    <mergeCell ref="AF1104:AF1107"/>
    <mergeCell ref="AG1104:AG1107"/>
    <mergeCell ref="AH1104:AH1107"/>
    <mergeCell ref="AI1104:AI1107"/>
    <mergeCell ref="AJ1104:AJ1107"/>
    <mergeCell ref="B1277:B1280"/>
    <mergeCell ref="C1277:C1280"/>
    <mergeCell ref="D1277:D1280"/>
    <mergeCell ref="E1277:E1280"/>
    <mergeCell ref="F1277:F1280"/>
    <mergeCell ref="G1277:G1280"/>
    <mergeCell ref="H1277:H1280"/>
    <mergeCell ref="I1277:I1280"/>
    <mergeCell ref="N1277:N1280"/>
    <mergeCell ref="O1277:O1280"/>
    <mergeCell ref="P1277:P1280"/>
    <mergeCell ref="G1343:G1344"/>
    <mergeCell ref="H1343:H1344"/>
    <mergeCell ref="I1343:I1344"/>
    <mergeCell ref="N1343:N1344"/>
    <mergeCell ref="O1343:O1344"/>
    <mergeCell ref="P1343:P1344"/>
    <mergeCell ref="Q1343:Q1344"/>
    <mergeCell ref="R1343:R1344"/>
    <mergeCell ref="S1343:S1344"/>
    <mergeCell ref="T1343:T1344"/>
    <mergeCell ref="AG1257:AG1260"/>
    <mergeCell ref="AF1264:AF1266"/>
    <mergeCell ref="AG1264:AG1266"/>
    <mergeCell ref="R1191:R1194"/>
    <mergeCell ref="S1191:S1194"/>
    <mergeCell ref="T1191:T1194"/>
    <mergeCell ref="U1191:U1194"/>
    <mergeCell ref="B1191:B1194"/>
    <mergeCell ref="O1267:O1270"/>
    <mergeCell ref="AI1531:AI1533"/>
    <mergeCell ref="AA1525:AA1527"/>
    <mergeCell ref="AJ1395:AJ1397"/>
    <mergeCell ref="AG1405:AG1407"/>
    <mergeCell ref="X1405:X1407"/>
    <mergeCell ref="Y1405:Y1407"/>
    <mergeCell ref="AC1408:AC1410"/>
    <mergeCell ref="AJ1519:AJ1521"/>
    <mergeCell ref="AJ1267:AJ1270"/>
    <mergeCell ref="W1398:W1400"/>
    <mergeCell ref="X1398:X1400"/>
    <mergeCell ref="AC1441:AC1443"/>
    <mergeCell ref="B1343:B1344"/>
    <mergeCell ref="C1343:C1344"/>
    <mergeCell ref="D1343:D1344"/>
    <mergeCell ref="E1343:E1344"/>
    <mergeCell ref="F1343:F1344"/>
    <mergeCell ref="U1309:U1311"/>
    <mergeCell ref="Q1267:Q1270"/>
    <mergeCell ref="P1274:P1276"/>
    <mergeCell ref="AD1274:AD1276"/>
    <mergeCell ref="AE1274:AE1276"/>
    <mergeCell ref="AH1271:AH1273"/>
    <mergeCell ref="C1238:C1241"/>
    <mergeCell ref="D1238:D1241"/>
    <mergeCell ref="B1222:B1224"/>
    <mergeCell ref="C1222:C1224"/>
    <mergeCell ref="P1261:P1263"/>
    <mergeCell ref="Q1261:Q1263"/>
    <mergeCell ref="T1261:T1263"/>
    <mergeCell ref="T1228:T1230"/>
    <mergeCell ref="AH1267:AH1270"/>
    <mergeCell ref="AI1267:AI1270"/>
    <mergeCell ref="AE1631:AE1634"/>
    <mergeCell ref="Y1343:Y1344"/>
    <mergeCell ref="Z1343:Z1344"/>
    <mergeCell ref="AA1343:AA1344"/>
    <mergeCell ref="AB1343:AB1344"/>
    <mergeCell ref="AC1343:AC1344"/>
    <mergeCell ref="AD1343:AD1344"/>
    <mergeCell ref="AE1343:AE1344"/>
    <mergeCell ref="AF1343:AF1344"/>
    <mergeCell ref="AG1343:AG1344"/>
    <mergeCell ref="B1638:B1641"/>
    <mergeCell ref="AH1343:AH1344"/>
    <mergeCell ref="AI1343:AI1344"/>
    <mergeCell ref="AJ1343:AJ1344"/>
    <mergeCell ref="B1341:B1342"/>
    <mergeCell ref="C1341:C1342"/>
    <mergeCell ref="D1341:D1342"/>
    <mergeCell ref="E1341:E1342"/>
    <mergeCell ref="F1341:F1342"/>
    <mergeCell ref="G1341:G1342"/>
    <mergeCell ref="H1341:H1342"/>
    <mergeCell ref="T1635:T1637"/>
    <mergeCell ref="U1635:U1637"/>
    <mergeCell ref="V1635:V1637"/>
    <mergeCell ref="H1587:H1590"/>
    <mergeCell ref="E1466:E1468"/>
    <mergeCell ref="F1473:F1474"/>
    <mergeCell ref="F1469:F1472"/>
    <mergeCell ref="E1457:E1459"/>
    <mergeCell ref="E1446:E1447"/>
    <mergeCell ref="B1418:B1420"/>
    <mergeCell ref="I1398:I1400"/>
    <mergeCell ref="AF1631:AF1634"/>
    <mergeCell ref="AG1631:AG1634"/>
    <mergeCell ref="AH1631:AH1634"/>
    <mergeCell ref="AI1631:AI1634"/>
    <mergeCell ref="AJ1631:AJ1634"/>
    <mergeCell ref="AB1368:AB1370"/>
    <mergeCell ref="AC1368:AC1370"/>
    <mergeCell ref="AH1378:AH1381"/>
    <mergeCell ref="AG1551:AG1553"/>
    <mergeCell ref="AF1516:AF1518"/>
    <mergeCell ref="AG1516:AG1518"/>
    <mergeCell ref="AJ1509:AJ1511"/>
    <mergeCell ref="AE1506:AE1508"/>
    <mergeCell ref="AF1506:AF1508"/>
    <mergeCell ref="AG1482:AG1484"/>
    <mergeCell ref="AI1457:AI1459"/>
    <mergeCell ref="AJ1500:AJ1502"/>
    <mergeCell ref="AJ1341:AJ1342"/>
    <mergeCell ref="U1343:U1344"/>
    <mergeCell ref="V1343:V1344"/>
    <mergeCell ref="W1343:W1344"/>
    <mergeCell ref="X1343:X1344"/>
    <mergeCell ref="AJ1408:AJ1410"/>
    <mergeCell ref="AJ1418:AJ1420"/>
    <mergeCell ref="AF1463:AF1465"/>
    <mergeCell ref="AE1528:AE1530"/>
    <mergeCell ref="AF1528:AF1530"/>
    <mergeCell ref="H1434:H1436"/>
    <mergeCell ref="AJ1405:AJ1407"/>
    <mergeCell ref="AI1434:AI1436"/>
    <mergeCell ref="AH1428:AH1430"/>
    <mergeCell ref="AD1401:AD1404"/>
    <mergeCell ref="Q1277:Q1280"/>
    <mergeCell ref="R1277:R1280"/>
    <mergeCell ref="S1277:S1280"/>
    <mergeCell ref="B821:B823"/>
    <mergeCell ref="C821:C823"/>
    <mergeCell ref="D821:D823"/>
    <mergeCell ref="E821:E823"/>
    <mergeCell ref="F821:F823"/>
    <mergeCell ref="G821:G823"/>
    <mergeCell ref="H821:H823"/>
    <mergeCell ref="O1635:O1637"/>
    <mergeCell ref="W1638:W1641"/>
    <mergeCell ref="X1638:X1641"/>
    <mergeCell ref="Y1638:Y1641"/>
    <mergeCell ref="AI1302:AI1304"/>
    <mergeCell ref="AH1299:AH1301"/>
    <mergeCell ref="AH1321:AH1323"/>
    <mergeCell ref="AI1321:AI1323"/>
    <mergeCell ref="AH1305:AH1308"/>
    <mergeCell ref="P1284:P1286"/>
    <mergeCell ref="Q1284:Q1286"/>
    <mergeCell ref="R1284:R1286"/>
    <mergeCell ref="AI1318:AI1320"/>
    <mergeCell ref="Q1296:Q1298"/>
    <mergeCell ref="AH1338:AH1340"/>
    <mergeCell ref="AI1338:AI1340"/>
    <mergeCell ref="C1451:C1453"/>
    <mergeCell ref="D1451:D1453"/>
    <mergeCell ref="U1176:U1178"/>
    <mergeCell ref="V1176:V1178"/>
    <mergeCell ref="B1338:B1340"/>
    <mergeCell ref="C1338:C1340"/>
    <mergeCell ref="D1338:D1340"/>
    <mergeCell ref="E1338:E1340"/>
    <mergeCell ref="F1338:F1340"/>
    <mergeCell ref="AC1638:AC1641"/>
    <mergeCell ref="AD1638:AD1641"/>
    <mergeCell ref="AE1638:AE1641"/>
    <mergeCell ref="AF1638:AF1641"/>
    <mergeCell ref="AG1638:AG1641"/>
    <mergeCell ref="AH1638:AH1641"/>
    <mergeCell ref="AI1638:AI1641"/>
    <mergeCell ref="I1341:I1342"/>
    <mergeCell ref="N1341:N1342"/>
    <mergeCell ref="O1341:O1342"/>
    <mergeCell ref="P1341:P1342"/>
    <mergeCell ref="Z1638:Z1641"/>
    <mergeCell ref="AA1638:AA1641"/>
    <mergeCell ref="AB1638:AB1641"/>
    <mergeCell ref="V1191:V1194"/>
    <mergeCell ref="W1191:W1194"/>
    <mergeCell ref="X1191:X1194"/>
    <mergeCell ref="Y1191:Y1194"/>
    <mergeCell ref="Z1191:Z1194"/>
    <mergeCell ref="AA1191:AA1194"/>
    <mergeCell ref="AB1191:AB1194"/>
    <mergeCell ref="G1338:G1340"/>
    <mergeCell ref="H1338:H1340"/>
    <mergeCell ref="Y1631:Y1634"/>
    <mergeCell ref="Z1631:Z1634"/>
    <mergeCell ref="AA1631:AA1634"/>
    <mergeCell ref="AB1631:AB1634"/>
    <mergeCell ref="AC1631:AC1634"/>
    <mergeCell ref="AD1631:AD1634"/>
    <mergeCell ref="B353:B355"/>
    <mergeCell ref="C353:C355"/>
    <mergeCell ref="D353:D355"/>
    <mergeCell ref="E353:E355"/>
    <mergeCell ref="F353:F355"/>
    <mergeCell ref="G353:G355"/>
    <mergeCell ref="H353:H355"/>
    <mergeCell ref="I353:I355"/>
    <mergeCell ref="N353:N355"/>
    <mergeCell ref="B526:B528"/>
    <mergeCell ref="C526:C528"/>
    <mergeCell ref="D526:D528"/>
    <mergeCell ref="E526:E528"/>
    <mergeCell ref="V468:V470"/>
    <mergeCell ref="W468:W470"/>
    <mergeCell ref="W494:W496"/>
    <mergeCell ref="C1638:C1641"/>
    <mergeCell ref="D1638:D1641"/>
    <mergeCell ref="E1638:E1641"/>
    <mergeCell ref="F1638:F1641"/>
    <mergeCell ref="G1638:G1641"/>
    <mergeCell ref="H1638:H1641"/>
    <mergeCell ref="I1638:I1641"/>
    <mergeCell ref="N1638:N1641"/>
    <mergeCell ref="O1638:O1641"/>
    <mergeCell ref="P1638:P1641"/>
    <mergeCell ref="Q1638:Q1641"/>
    <mergeCell ref="R1638:R1641"/>
    <mergeCell ref="S1638:S1641"/>
    <mergeCell ref="T1638:T1641"/>
    <mergeCell ref="U1638:U1641"/>
    <mergeCell ref="V1638:V1641"/>
    <mergeCell ref="V757:V758"/>
    <mergeCell ref="O969:O971"/>
    <mergeCell ref="B972:B975"/>
    <mergeCell ref="H936:H938"/>
    <mergeCell ref="B1635:B1637"/>
    <mergeCell ref="C1635:C1637"/>
    <mergeCell ref="D1635:D1637"/>
    <mergeCell ref="E1635:E1637"/>
    <mergeCell ref="F1635:F1637"/>
    <mergeCell ref="G1635:G1637"/>
    <mergeCell ref="H1635:H1637"/>
    <mergeCell ref="I1635:I1637"/>
    <mergeCell ref="N1635:N1637"/>
    <mergeCell ref="B627:B629"/>
    <mergeCell ref="F657:F659"/>
    <mergeCell ref="C630:C632"/>
    <mergeCell ref="D630:D632"/>
    <mergeCell ref="E630:E632"/>
    <mergeCell ref="I1338:I1340"/>
    <mergeCell ref="N1338:N1340"/>
    <mergeCell ref="O1338:O1340"/>
    <mergeCell ref="P1338:P1340"/>
    <mergeCell ref="Q1338:Q1340"/>
    <mergeCell ref="R1338:R1340"/>
    <mergeCell ref="S1338:S1340"/>
    <mergeCell ref="T1338:T1340"/>
    <mergeCell ref="U1338:U1340"/>
    <mergeCell ref="V1338:V1340"/>
    <mergeCell ref="U1277:U1280"/>
    <mergeCell ref="V1277:V1280"/>
    <mergeCell ref="E1191:E1194"/>
    <mergeCell ref="F1191:F1194"/>
    <mergeCell ref="I400:I402"/>
    <mergeCell ref="N400:N402"/>
    <mergeCell ref="O400:O402"/>
    <mergeCell ref="B378:B380"/>
    <mergeCell ref="B381:B383"/>
    <mergeCell ref="X407:X409"/>
    <mergeCell ref="Y407:Y409"/>
    <mergeCell ref="B551:B553"/>
    <mergeCell ref="D554:D556"/>
    <mergeCell ref="Q482:Q484"/>
    <mergeCell ref="B403:B406"/>
    <mergeCell ref="C403:C406"/>
    <mergeCell ref="D403:D406"/>
    <mergeCell ref="E403:E406"/>
    <mergeCell ref="F403:F406"/>
    <mergeCell ref="G403:G406"/>
    <mergeCell ref="H403:H406"/>
    <mergeCell ref="I403:I406"/>
    <mergeCell ref="N403:N406"/>
    <mergeCell ref="O403:O406"/>
    <mergeCell ref="P403:P406"/>
    <mergeCell ref="Q403:Q406"/>
    <mergeCell ref="R403:R406"/>
    <mergeCell ref="S403:S406"/>
    <mergeCell ref="T403:T406"/>
    <mergeCell ref="U403:U406"/>
    <mergeCell ref="V403:V406"/>
    <mergeCell ref="W403:W406"/>
    <mergeCell ref="X403:X406"/>
    <mergeCell ref="Y403:Y406"/>
    <mergeCell ref="F439:F441"/>
    <mergeCell ref="E465:E467"/>
    <mergeCell ref="F465:F467"/>
    <mergeCell ref="G462:G464"/>
    <mergeCell ref="H455:H458"/>
    <mergeCell ref="G465:G467"/>
    <mergeCell ref="H465:H467"/>
    <mergeCell ref="I465:I467"/>
    <mergeCell ref="B436:B438"/>
    <mergeCell ref="C436:C438"/>
    <mergeCell ref="G436:G438"/>
    <mergeCell ref="I425:I428"/>
    <mergeCell ref="E436:E438"/>
    <mergeCell ref="V436:V438"/>
    <mergeCell ref="B315:B317"/>
    <mergeCell ref="C315:C317"/>
    <mergeCell ref="D315:D317"/>
    <mergeCell ref="E315:E317"/>
    <mergeCell ref="F315:F317"/>
    <mergeCell ref="G315:G317"/>
    <mergeCell ref="H315:H317"/>
    <mergeCell ref="I315:I317"/>
    <mergeCell ref="N315:N317"/>
    <mergeCell ref="O315:O317"/>
    <mergeCell ref="P315:P317"/>
    <mergeCell ref="Q315:Q317"/>
    <mergeCell ref="R315:R317"/>
    <mergeCell ref="S315:S317"/>
    <mergeCell ref="T315:T317"/>
    <mergeCell ref="U315:U317"/>
    <mergeCell ref="V315:V317"/>
    <mergeCell ref="W315:W317"/>
    <mergeCell ref="X315:X317"/>
    <mergeCell ref="Y315:Y317"/>
    <mergeCell ref="Z315:Z317"/>
    <mergeCell ref="AA315:AA317"/>
    <mergeCell ref="AB315:AB317"/>
    <mergeCell ref="AC630:AC632"/>
    <mergeCell ref="AD630:AD632"/>
    <mergeCell ref="AD597:AD599"/>
    <mergeCell ref="Y759:Y762"/>
    <mergeCell ref="Z698:Z700"/>
    <mergeCell ref="W660:W662"/>
    <mergeCell ref="Q683:Q685"/>
    <mergeCell ref="W651:W653"/>
    <mergeCell ref="X651:X653"/>
    <mergeCell ref="Z710:Z712"/>
    <mergeCell ref="D759:D762"/>
    <mergeCell ref="T735:T737"/>
    <mergeCell ref="V725:V728"/>
    <mergeCell ref="W748:W750"/>
    <mergeCell ref="S704:S705"/>
    <mergeCell ref="G751:G752"/>
    <mergeCell ref="B748:B750"/>
    <mergeCell ref="C741:C743"/>
    <mergeCell ref="O748:O750"/>
    <mergeCell ref="D695:D697"/>
    <mergeCell ref="E695:E697"/>
    <mergeCell ref="T698:T700"/>
    <mergeCell ref="O710:O712"/>
    <mergeCell ref="C706:C709"/>
    <mergeCell ref="P710:P712"/>
    <mergeCell ref="E497:E499"/>
    <mergeCell ref="E542:E543"/>
    <mergeCell ref="D500:D502"/>
    <mergeCell ref="G500:G502"/>
    <mergeCell ref="B513:B515"/>
    <mergeCell ref="C513:C515"/>
    <mergeCell ref="B532:B535"/>
    <mergeCell ref="B539:B541"/>
    <mergeCell ref="C641:C643"/>
    <mergeCell ref="D641:D643"/>
    <mergeCell ref="E641:E643"/>
    <mergeCell ref="F641:F643"/>
    <mergeCell ref="G641:G643"/>
    <mergeCell ref="H641:H643"/>
    <mergeCell ref="I641:I643"/>
    <mergeCell ref="C503:C505"/>
    <mergeCell ref="AF315:AF317"/>
    <mergeCell ref="AG315:AG317"/>
    <mergeCell ref="B459:B461"/>
    <mergeCell ref="C459:C461"/>
    <mergeCell ref="D459:D461"/>
    <mergeCell ref="E459:E461"/>
    <mergeCell ref="F459:F461"/>
    <mergeCell ref="G459:G461"/>
    <mergeCell ref="H459:H461"/>
    <mergeCell ref="T663:T665"/>
    <mergeCell ref="AJ698:AJ700"/>
    <mergeCell ref="AH698:AH700"/>
    <mergeCell ref="AJ679:AJ682"/>
    <mergeCell ref="AH679:AH682"/>
    <mergeCell ref="AJ660:AJ662"/>
    <mergeCell ref="W663:W665"/>
    <mergeCell ref="AH657:AH659"/>
    <mergeCell ref="AI657:AI659"/>
    <mergeCell ref="AH683:AH685"/>
    <mergeCell ref="AF704:AF705"/>
    <mergeCell ref="Y716:Y718"/>
    <mergeCell ref="Z716:Z718"/>
    <mergeCell ref="AI710:AI712"/>
    <mergeCell ref="AJ710:AJ712"/>
    <mergeCell ref="T757:T758"/>
    <mergeCell ref="U757:U758"/>
    <mergeCell ref="AF729:AF731"/>
    <mergeCell ref="T660:T662"/>
    <mergeCell ref="Y657:Y659"/>
    <mergeCell ref="W654:W656"/>
    <mergeCell ref="X738:X740"/>
    <mergeCell ref="Y719:Y721"/>
    <mergeCell ref="U676:U678"/>
    <mergeCell ref="Y706:Y709"/>
    <mergeCell ref="X716:X718"/>
    <mergeCell ref="AD716:AD718"/>
    <mergeCell ref="AE716:AE718"/>
    <mergeCell ref="AF716:AF718"/>
    <mergeCell ref="AG716:AG718"/>
    <mergeCell ref="AH716:AH718"/>
    <mergeCell ref="AI716:AI718"/>
    <mergeCell ref="AJ716:AJ718"/>
    <mergeCell ref="AJ713:AJ715"/>
    <mergeCell ref="W713:W715"/>
    <mergeCell ref="X713:X715"/>
    <mergeCell ref="Y713:Y715"/>
    <mergeCell ref="X757:X758"/>
    <mergeCell ref="Y757:Y758"/>
    <mergeCell ref="AA716:AA718"/>
    <mergeCell ref="AB716:AB718"/>
    <mergeCell ref="AC716:AC718"/>
    <mergeCell ref="D729:D731"/>
    <mergeCell ref="F738:F740"/>
    <mergeCell ref="G738:G740"/>
    <mergeCell ref="C713:C715"/>
    <mergeCell ref="D713:D715"/>
    <mergeCell ref="W757:W758"/>
    <mergeCell ref="C725:C728"/>
    <mergeCell ref="T713:T715"/>
    <mergeCell ref="U713:U715"/>
    <mergeCell ref="V713:V715"/>
    <mergeCell ref="B710:B712"/>
    <mergeCell ref="C710:C712"/>
    <mergeCell ref="D710:D712"/>
    <mergeCell ref="AA904:AA906"/>
    <mergeCell ref="AJ849:AJ852"/>
    <mergeCell ref="AF879:AF881"/>
    <mergeCell ref="X814:X817"/>
    <mergeCell ref="X840:X842"/>
    <mergeCell ref="Y840:Y842"/>
    <mergeCell ref="Y853:Y855"/>
    <mergeCell ref="Y882:Y884"/>
    <mergeCell ref="W834:W836"/>
    <mergeCell ref="Y885:Y886"/>
    <mergeCell ref="AJ920:AJ922"/>
    <mergeCell ref="AJ879:AJ881"/>
    <mergeCell ref="AB923:AB925"/>
    <mergeCell ref="AA885:AA886"/>
    <mergeCell ref="AJ932:AJ935"/>
    <mergeCell ref="AF942:AF944"/>
    <mergeCell ref="AG942:AG944"/>
    <mergeCell ref="AF936:AF938"/>
    <mergeCell ref="AH936:AH938"/>
    <mergeCell ref="AG885:AG886"/>
    <mergeCell ref="AJ887:AJ890"/>
    <mergeCell ref="AJ945:AJ947"/>
    <mergeCell ref="AJ948:AJ950"/>
    <mergeCell ref="Y948:Y950"/>
    <mergeCell ref="W951:W953"/>
    <mergeCell ref="AI954:AI956"/>
    <mergeCell ref="AJ821:AJ823"/>
    <mergeCell ref="Z917:Z919"/>
    <mergeCell ref="Z821:Z823"/>
    <mergeCell ref="X869:X871"/>
    <mergeCell ref="Y869:Y871"/>
    <mergeCell ref="W840:W842"/>
    <mergeCell ref="W891:W893"/>
    <mergeCell ref="W846:W848"/>
    <mergeCell ref="X846:X848"/>
    <mergeCell ref="AB951:AB953"/>
    <mergeCell ref="AB920:AB922"/>
    <mergeCell ref="AJ853:AJ855"/>
    <mergeCell ref="AJ885:AJ886"/>
    <mergeCell ref="AI920:AI922"/>
    <mergeCell ref="AD891:AD893"/>
    <mergeCell ref="AE891:AE893"/>
    <mergeCell ref="AC904:AC906"/>
    <mergeCell ref="AD904:AD906"/>
    <mergeCell ref="AE904:AE906"/>
    <mergeCell ref="AA843:AA845"/>
    <mergeCell ref="AJ840:AJ842"/>
    <mergeCell ref="AI831:AI833"/>
    <mergeCell ref="AH814:AH817"/>
    <mergeCell ref="AE831:AE833"/>
    <mergeCell ref="AE840:AE842"/>
    <mergeCell ref="AJ856:AJ858"/>
    <mergeCell ref="AI834:AI836"/>
    <mergeCell ref="Z834:Z836"/>
    <mergeCell ref="AJ843:AJ845"/>
    <mergeCell ref="AI840:AI842"/>
    <mergeCell ref="AI859:AI861"/>
    <mergeCell ref="AC856:AC858"/>
    <mergeCell ref="AD856:AD858"/>
    <mergeCell ref="AA849:AA852"/>
    <mergeCell ref="AF808:AF810"/>
    <mergeCell ref="AA914:AA916"/>
    <mergeCell ref="AD769:AD772"/>
    <mergeCell ref="AI814:AI817"/>
    <mergeCell ref="AC846:AC848"/>
    <mergeCell ref="AD936:AD938"/>
    <mergeCell ref="AH1222:AH1224"/>
    <mergeCell ref="AJ1070:AJ1073"/>
    <mergeCell ref="AJ985:AJ988"/>
    <mergeCell ref="AJ926:AJ928"/>
    <mergeCell ref="X1182:X1184"/>
    <mergeCell ref="X1206:X1208"/>
    <mergeCell ref="AB1067:AB1069"/>
    <mergeCell ref="AC1070:AC1073"/>
    <mergeCell ref="AJ1100:AJ1103"/>
    <mergeCell ref="AA1157:AA1159"/>
    <mergeCell ref="Z1160:Z1162"/>
    <mergeCell ref="AA1160:AA1162"/>
    <mergeCell ref="Z1163:Z1165"/>
    <mergeCell ref="AB1170:AB1172"/>
    <mergeCell ref="AA1112:AA1114"/>
    <mergeCell ref="AF1124:AF1126"/>
    <mergeCell ref="AI1170:AI1172"/>
    <mergeCell ref="AG1153:AG1156"/>
    <mergeCell ref="AI1176:AI1178"/>
    <mergeCell ref="Z1137:Z1139"/>
    <mergeCell ref="AA1137:AA1139"/>
    <mergeCell ref="AG1118:AG1120"/>
    <mergeCell ref="Y1089:Y1091"/>
    <mergeCell ref="AH1127:AH1130"/>
    <mergeCell ref="AG1127:AG1130"/>
    <mergeCell ref="AJ1191:AJ1194"/>
    <mergeCell ref="AF1096:AF1099"/>
    <mergeCell ref="Y1173:Y1175"/>
    <mergeCell ref="AH1173:AH1175"/>
    <mergeCell ref="AC1195:AC1198"/>
    <mergeCell ref="AJ872:AJ874"/>
    <mergeCell ref="AF849:AF852"/>
    <mergeCell ref="AG849:AG852"/>
    <mergeCell ref="AF872:AF874"/>
    <mergeCell ref="AB849:AB852"/>
    <mergeCell ref="AE887:AE890"/>
    <mergeCell ref="AJ972:AJ975"/>
    <mergeCell ref="AE972:AE975"/>
    <mergeCell ref="X926:X928"/>
    <mergeCell ref="AG1170:AG1172"/>
    <mergeCell ref="AE951:AE953"/>
    <mergeCell ref="Z945:Z947"/>
    <mergeCell ref="AA945:AA947"/>
    <mergeCell ref="Z932:Z935"/>
    <mergeCell ref="AF894:AF896"/>
    <mergeCell ref="Z923:Z925"/>
    <mergeCell ref="AF960:AF962"/>
    <mergeCell ref="AG960:AG962"/>
    <mergeCell ref="AG969:AG971"/>
    <mergeCell ref="AH969:AH971"/>
    <mergeCell ref="AH960:AH962"/>
    <mergeCell ref="AE856:AE858"/>
    <mergeCell ref="AJ954:AJ956"/>
    <mergeCell ref="AG1173:AG1175"/>
    <mergeCell ref="AG1176:AG1178"/>
    <mergeCell ref="AG1199:AG1202"/>
    <mergeCell ref="AA954:AA956"/>
    <mergeCell ref="Y1238:Y1241"/>
    <mergeCell ref="AJ1254:AJ1256"/>
    <mergeCell ref="AE1080:AE1082"/>
    <mergeCell ref="AI1074:AI1076"/>
    <mergeCell ref="AI1077:AI1079"/>
    <mergeCell ref="AJ1235:AJ1237"/>
    <mergeCell ref="AG1231:AG1234"/>
    <mergeCell ref="AH1182:AH1184"/>
    <mergeCell ref="Z1222:Z1224"/>
    <mergeCell ref="AA1222:AA1224"/>
    <mergeCell ref="AB1222:AB1224"/>
    <mergeCell ref="AB1228:AB1230"/>
    <mergeCell ref="AA1219:AA1221"/>
    <mergeCell ref="AB1219:AB1221"/>
    <mergeCell ref="AE1219:AE1221"/>
    <mergeCell ref="AG1219:AG1221"/>
    <mergeCell ref="Z1077:Z1079"/>
    <mergeCell ref="AA1077:AA1079"/>
    <mergeCell ref="Y1140:Y1142"/>
    <mergeCell ref="Z1140:Z1142"/>
    <mergeCell ref="AA1140:AA1142"/>
    <mergeCell ref="AB1140:AB1142"/>
    <mergeCell ref="AH1124:AH1126"/>
    <mergeCell ref="AI1124:AI1126"/>
    <mergeCell ref="Y1160:Y1162"/>
    <mergeCell ref="Y1157:Y1159"/>
    <mergeCell ref="Y1170:Y1172"/>
    <mergeCell ref="Z1108:Z1111"/>
    <mergeCell ref="Z1118:Z1120"/>
    <mergeCell ref="Z1112:Z1114"/>
    <mergeCell ref="AC1108:AC1111"/>
    <mergeCell ref="AI1108:AI1111"/>
    <mergeCell ref="AE1092:AE1095"/>
    <mergeCell ref="Y1074:Y1076"/>
    <mergeCell ref="AJ1131:AJ1133"/>
    <mergeCell ref="AJ1112:AJ1114"/>
    <mergeCell ref="AH1219:AH1221"/>
    <mergeCell ref="AJ1182:AJ1184"/>
    <mergeCell ref="AH1185:AH1187"/>
    <mergeCell ref="AH1195:AH1198"/>
    <mergeCell ref="Z1195:Z1198"/>
    <mergeCell ref="AA1195:AA1198"/>
    <mergeCell ref="AB1195:AB1198"/>
    <mergeCell ref="AC1191:AC1194"/>
    <mergeCell ref="AD1191:AD1194"/>
    <mergeCell ref="AE1191:AE1194"/>
    <mergeCell ref="AF1191:AF1194"/>
    <mergeCell ref="AG1191:AG1194"/>
    <mergeCell ref="AJ1195:AJ1198"/>
    <mergeCell ref="AC1185:AC1187"/>
    <mergeCell ref="AC1242:AC1244"/>
    <mergeCell ref="Y1219:Y1221"/>
    <mergeCell ref="Z1219:Z1221"/>
    <mergeCell ref="AF1219:AF1221"/>
    <mergeCell ref="AF1206:AF1208"/>
    <mergeCell ref="AG1206:AG1208"/>
    <mergeCell ref="AH1206:AH1208"/>
    <mergeCell ref="AH1209:AH1211"/>
    <mergeCell ref="AD1216:AD1218"/>
    <mergeCell ref="AJ1170:AJ1172"/>
    <mergeCell ref="AJ1166:AJ1169"/>
    <mergeCell ref="AJ1089:AJ1091"/>
    <mergeCell ref="AJ1251:AJ1253"/>
    <mergeCell ref="AE1235:AE1237"/>
    <mergeCell ref="AJ1503:AJ1505"/>
    <mergeCell ref="AC1411:AC1414"/>
    <mergeCell ref="AJ1411:AJ1414"/>
    <mergeCell ref="AI1415:AI1417"/>
    <mergeCell ref="AJ1415:AJ1417"/>
    <mergeCell ref="Y1512:Y1514"/>
    <mergeCell ref="AB1512:AB1514"/>
    <mergeCell ref="AE1473:AE1474"/>
    <mergeCell ref="AF1473:AF1474"/>
    <mergeCell ref="AB1437:AB1440"/>
    <mergeCell ref="AC1437:AC1440"/>
    <mergeCell ref="AD1437:AD1440"/>
    <mergeCell ref="AE1437:AE1440"/>
    <mergeCell ref="AF1437:AF1440"/>
    <mergeCell ref="Z1437:Z1440"/>
    <mergeCell ref="AI1446:AI1447"/>
    <mergeCell ref="AI1421:AI1423"/>
    <mergeCell ref="AH1444:AH1445"/>
    <mergeCell ref="AH1421:AH1423"/>
    <mergeCell ref="AH1424:AH1427"/>
    <mergeCell ref="AJ1448:AJ1450"/>
    <mergeCell ref="AI1431:AI1433"/>
    <mergeCell ref="AI1451:AI1453"/>
    <mergeCell ref="AD1457:AD1459"/>
    <mergeCell ref="Y1454:Y1456"/>
    <mergeCell ref="Z1454:Z1456"/>
    <mergeCell ref="AA1454:AA1456"/>
    <mergeCell ref="AB1454:AB1456"/>
    <mergeCell ref="AJ1431:AJ1433"/>
    <mergeCell ref="AJ1434:AJ1436"/>
    <mergeCell ref="AJ1437:AJ1440"/>
    <mergeCell ref="AG1497:AG1499"/>
    <mergeCell ref="AG1457:AG1459"/>
    <mergeCell ref="Y1424:Y1427"/>
    <mergeCell ref="Z1424:Z1427"/>
    <mergeCell ref="Z1415:Z1417"/>
    <mergeCell ref="AD1503:AD1505"/>
    <mergeCell ref="AH1509:AH1511"/>
    <mergeCell ref="AC1509:AC1511"/>
    <mergeCell ref="AC1415:AC1417"/>
    <mergeCell ref="AC1428:AC1430"/>
    <mergeCell ref="AE1411:AE1414"/>
    <mergeCell ref="AF1411:AF1414"/>
    <mergeCell ref="AG1411:AG1414"/>
    <mergeCell ref="AA1503:AA1505"/>
    <mergeCell ref="AJ1424:AJ1427"/>
    <mergeCell ref="AJ1444:AJ1445"/>
    <mergeCell ref="AJ1446:AJ1447"/>
    <mergeCell ref="AJ1506:AJ1508"/>
    <mergeCell ref="AI1460:AI1462"/>
    <mergeCell ref="AJ1635:AJ1637"/>
    <mergeCell ref="B1628:B1630"/>
    <mergeCell ref="C1628:C1630"/>
    <mergeCell ref="B1631:B1634"/>
    <mergeCell ref="C1631:C1634"/>
    <mergeCell ref="D1631:D1634"/>
    <mergeCell ref="E1631:E1634"/>
    <mergeCell ref="F1631:F1634"/>
    <mergeCell ref="G1631:G1634"/>
    <mergeCell ref="H1631:H1634"/>
    <mergeCell ref="I1631:I1634"/>
    <mergeCell ref="N1631:N1634"/>
    <mergeCell ref="O1631:O1634"/>
    <mergeCell ref="P1631:P1634"/>
    <mergeCell ref="Q1631:Q1634"/>
    <mergeCell ref="R1631:R1634"/>
    <mergeCell ref="S1631:S1634"/>
    <mergeCell ref="T1631:T1634"/>
    <mergeCell ref="U1631:U1634"/>
    <mergeCell ref="V1631:V1634"/>
    <mergeCell ref="W1631:W1634"/>
    <mergeCell ref="X1631:X1634"/>
    <mergeCell ref="D1628:D1630"/>
    <mergeCell ref="E1628:E1630"/>
    <mergeCell ref="F1628:F1630"/>
    <mergeCell ref="G1628:G1630"/>
    <mergeCell ref="AH1628:AH1630"/>
    <mergeCell ref="AI1628:AI1630"/>
    <mergeCell ref="AJ1628:AJ1630"/>
    <mergeCell ref="H1628:H1630"/>
    <mergeCell ref="I1628:I1630"/>
    <mergeCell ref="N1628:N1630"/>
    <mergeCell ref="O1628:O1630"/>
    <mergeCell ref="P1628:P1630"/>
    <mergeCell ref="Q1628:Q1630"/>
    <mergeCell ref="R1628:R1630"/>
    <mergeCell ref="S1628:S1630"/>
    <mergeCell ref="T1628:T1630"/>
    <mergeCell ref="U1628:U1630"/>
    <mergeCell ref="V1628:V1630"/>
    <mergeCell ref="W1628:W1630"/>
    <mergeCell ref="X1628:X1630"/>
    <mergeCell ref="Y1628:Y1630"/>
    <mergeCell ref="Z1628:Z1630"/>
    <mergeCell ref="AA1628:AA1630"/>
    <mergeCell ref="AB1628:AB1630"/>
    <mergeCell ref="AC1628:AC1630"/>
    <mergeCell ref="AD1628:AD1630"/>
    <mergeCell ref="AE1628:AE1630"/>
    <mergeCell ref="AF1628:AF1630"/>
    <mergeCell ref="AG1628:AG1630"/>
    <mergeCell ref="W1635:W1637"/>
    <mergeCell ref="X1635:X1637"/>
    <mergeCell ref="Y1635:Y1637"/>
    <mergeCell ref="Z1635:Z1637"/>
    <mergeCell ref="AA1635:AA1637"/>
    <mergeCell ref="AB1635:AB1637"/>
    <mergeCell ref="AC1635:AC1637"/>
    <mergeCell ref="AD1635:AD1637"/>
    <mergeCell ref="AE1635:AE1637"/>
    <mergeCell ref="AF1635:AF1637"/>
    <mergeCell ref="AG1635:AG1637"/>
    <mergeCell ref="AH1635:AH1637"/>
    <mergeCell ref="AI1635:AI1637"/>
    <mergeCell ref="AI1528:AI1530"/>
    <mergeCell ref="AH1528:AH1530"/>
    <mergeCell ref="AI1500:AI1502"/>
    <mergeCell ref="AI1497:AI1499"/>
    <mergeCell ref="AH1463:AH1465"/>
    <mergeCell ref="AH1460:AH1462"/>
    <mergeCell ref="AI1408:AI1410"/>
    <mergeCell ref="AD1497:AD1499"/>
    <mergeCell ref="AG1475:AG1478"/>
    <mergeCell ref="AB1497:AB1499"/>
    <mergeCell ref="AF1451:AF1453"/>
    <mergeCell ref="AG1451:AG1453"/>
    <mergeCell ref="AD1415:AD1417"/>
    <mergeCell ref="AD1460:AD1462"/>
    <mergeCell ref="AH1580:AH1583"/>
    <mergeCell ref="AI1580:AI1583"/>
    <mergeCell ref="AI1525:AI1527"/>
    <mergeCell ref="AH1542:AH1544"/>
    <mergeCell ref="AF1554:AF1556"/>
    <mergeCell ref="AG1554:AG1556"/>
    <mergeCell ref="AI1577:AI1579"/>
    <mergeCell ref="AH1457:AH1459"/>
    <mergeCell ref="AH1522:AH1524"/>
    <mergeCell ref="Z1473:Z1474"/>
    <mergeCell ref="AH1538:AH1541"/>
    <mergeCell ref="AH1454:AH1456"/>
    <mergeCell ref="X1454:X1456"/>
    <mergeCell ref="AC1454:AC1456"/>
    <mergeCell ref="AD1454:AD1456"/>
    <mergeCell ref="AH1415:AH1417"/>
    <mergeCell ref="AC1538:AC1541"/>
    <mergeCell ref="AH1448:AH1450"/>
    <mergeCell ref="AH1437:AH1440"/>
    <mergeCell ref="AH1441:AH1443"/>
    <mergeCell ref="AI1441:AI1443"/>
    <mergeCell ref="AI1444:AI1445"/>
    <mergeCell ref="AF1454:AF1456"/>
    <mergeCell ref="X1506:X1508"/>
    <mergeCell ref="Z1506:Z1508"/>
    <mergeCell ref="AE1482:AE1484"/>
    <mergeCell ref="AF1482:AF1484"/>
    <mergeCell ref="AI1557:AI1560"/>
    <mergeCell ref="X1516:X1518"/>
    <mergeCell ref="Y1516:Y1518"/>
    <mergeCell ref="Z1516:Z1518"/>
    <mergeCell ref="AF1428:AF1430"/>
    <mergeCell ref="X1531:X1534"/>
    <mergeCell ref="Y1531:Y1533"/>
    <mergeCell ref="Z1531:Z1534"/>
    <mergeCell ref="Z1512:Z1515"/>
    <mergeCell ref="AH1475:AH1478"/>
    <mergeCell ref="AH1469:AH1472"/>
    <mergeCell ref="Z1519:Z1521"/>
    <mergeCell ref="AA1519:AA1521"/>
    <mergeCell ref="AB1519:AB1521"/>
    <mergeCell ref="AH1451:AH1453"/>
    <mergeCell ref="AH1512:AH1514"/>
    <mergeCell ref="AH1494:AH1496"/>
    <mergeCell ref="AH1497:AH1499"/>
    <mergeCell ref="AB1580:AB1583"/>
    <mergeCell ref="AC1580:AC1583"/>
    <mergeCell ref="AE1571:AE1573"/>
    <mergeCell ref="AF1571:AF1573"/>
    <mergeCell ref="AH1531:AH1533"/>
    <mergeCell ref="P1635:P1637"/>
    <mergeCell ref="Q1635:Q1637"/>
    <mergeCell ref="R1635:R1637"/>
    <mergeCell ref="S1635:S1637"/>
    <mergeCell ref="AE1434:AE1436"/>
    <mergeCell ref="AF1434:AF1436"/>
    <mergeCell ref="AG1434:AG1436"/>
    <mergeCell ref="AD1451:AD1453"/>
    <mergeCell ref="AE1451:AE1453"/>
    <mergeCell ref="E1362:E1364"/>
    <mergeCell ref="E1365:E1367"/>
    <mergeCell ref="E1374:E1377"/>
    <mergeCell ref="F1374:F1377"/>
    <mergeCell ref="AI1374:AI1377"/>
    <mergeCell ref="AG1374:AG1377"/>
    <mergeCell ref="AE1385:AE1387"/>
    <mergeCell ref="AF1385:AF1387"/>
    <mergeCell ref="AA1368:AA1370"/>
    <mergeCell ref="Y1398:Y1400"/>
    <mergeCell ref="Z1398:Z1400"/>
    <mergeCell ref="AF1398:AF1400"/>
    <mergeCell ref="Y1446:Y1447"/>
    <mergeCell ref="Z1446:Z1447"/>
    <mergeCell ref="AA1446:AA1447"/>
    <mergeCell ref="AH1446:AH1447"/>
    <mergeCell ref="E1451:E1453"/>
    <mergeCell ref="F1451:F1453"/>
    <mergeCell ref="F1398:F1400"/>
    <mergeCell ref="G1398:G1400"/>
    <mergeCell ref="U1444:U1445"/>
    <mergeCell ref="X1446:X1447"/>
    <mergeCell ref="S1444:S1445"/>
    <mergeCell ref="S1446:S1447"/>
    <mergeCell ref="S1448:S1450"/>
    <mergeCell ref="T1437:T1440"/>
    <mergeCell ref="U1437:U1440"/>
    <mergeCell ref="T1448:T1450"/>
    <mergeCell ref="U1431:U1433"/>
    <mergeCell ref="V1431:V1433"/>
    <mergeCell ref="AA1441:AA1443"/>
    <mergeCell ref="AB1441:AB1443"/>
    <mergeCell ref="AE1415:AE1417"/>
    <mergeCell ref="AD1428:AD1430"/>
    <mergeCell ref="AF1408:AF1410"/>
    <mergeCell ref="AD1446:AD1447"/>
    <mergeCell ref="AA1444:AA1445"/>
    <mergeCell ref="U1441:U1443"/>
    <mergeCell ref="AA1415:AA1417"/>
    <mergeCell ref="AA1431:AA1433"/>
    <mergeCell ref="V1437:V1440"/>
    <mergeCell ref="T1441:T1443"/>
    <mergeCell ref="V1446:V1447"/>
    <mergeCell ref="I1444:I1445"/>
    <mergeCell ref="R1441:R1443"/>
    <mergeCell ref="AC1405:AC1407"/>
    <mergeCell ref="AB1415:AB1417"/>
    <mergeCell ref="R1428:R1430"/>
    <mergeCell ref="T1434:T1436"/>
    <mergeCell ref="U1434:U1436"/>
    <mergeCell ref="Y1431:Y1433"/>
    <mergeCell ref="V1466:V1468"/>
    <mergeCell ref="Y1466:Y1468"/>
    <mergeCell ref="AH1392:AH1394"/>
    <mergeCell ref="H1405:H1407"/>
    <mergeCell ref="N1538:N1541"/>
    <mergeCell ref="S1538:S1541"/>
    <mergeCell ref="T1538:T1541"/>
    <mergeCell ref="U1538:U1541"/>
    <mergeCell ref="Q1516:Q1518"/>
    <mergeCell ref="R1516:R1518"/>
    <mergeCell ref="N1446:N1447"/>
    <mergeCell ref="R1538:R1541"/>
    <mergeCell ref="Z1538:Z1541"/>
    <mergeCell ref="AA1516:AA1518"/>
    <mergeCell ref="S1460:S1462"/>
    <mergeCell ref="O1448:O1450"/>
    <mergeCell ref="H1454:H1456"/>
    <mergeCell ref="I1451:I1453"/>
    <mergeCell ref="I1494:I1496"/>
    <mergeCell ref="AA1512:AA1515"/>
    <mergeCell ref="L1446:L1447"/>
    <mergeCell ref="H1525:H1527"/>
    <mergeCell ref="I1525:I1527"/>
    <mergeCell ref="N1525:N1527"/>
    <mergeCell ref="O1525:O1527"/>
    <mergeCell ref="I1497:I1499"/>
    <mergeCell ref="N1497:N1499"/>
    <mergeCell ref="W1509:W1511"/>
    <mergeCell ref="X1509:X1511"/>
    <mergeCell ref="Q1497:Q1499"/>
    <mergeCell ref="X1463:X1465"/>
    <mergeCell ref="Q1522:Q1524"/>
    <mergeCell ref="S1466:S1468"/>
    <mergeCell ref="T1466:T1468"/>
    <mergeCell ref="R1494:R1496"/>
    <mergeCell ref="AC1401:AC1404"/>
    <mergeCell ref="AJ1398:AJ1400"/>
    <mergeCell ref="R1398:R1400"/>
    <mergeCell ref="AJ1421:AJ1423"/>
    <mergeCell ref="R1454:R1456"/>
    <mergeCell ref="AA1434:AA1436"/>
    <mergeCell ref="X1434:X1436"/>
    <mergeCell ref="Q1431:Q1433"/>
    <mergeCell ref="P1434:P1436"/>
    <mergeCell ref="Q1434:Q1436"/>
    <mergeCell ref="T1451:T1453"/>
    <mergeCell ref="U1451:U1453"/>
    <mergeCell ref="V1451:V1453"/>
    <mergeCell ref="W1451:W1453"/>
    <mergeCell ref="X1451:X1453"/>
    <mergeCell ref="O1444:O1445"/>
    <mergeCell ref="O1434:O1436"/>
    <mergeCell ref="O1437:O1440"/>
    <mergeCell ref="R1457:R1459"/>
    <mergeCell ref="N1444:N1445"/>
    <mergeCell ref="N1434:N1436"/>
    <mergeCell ref="N1437:N1440"/>
    <mergeCell ref="AB1401:AB1404"/>
    <mergeCell ref="AH1398:AH1400"/>
    <mergeCell ref="AH1411:AH1414"/>
    <mergeCell ref="Q1405:Q1407"/>
    <mergeCell ref="N1424:N1427"/>
    <mergeCell ref="O1424:O1427"/>
    <mergeCell ref="AB1446:AB1447"/>
    <mergeCell ref="Z1428:Z1430"/>
    <mergeCell ref="AE1428:AE1430"/>
    <mergeCell ref="Q1408:Q1410"/>
    <mergeCell ref="S1408:S1410"/>
    <mergeCell ref="B1335:B1337"/>
    <mergeCell ref="G1335:G1337"/>
    <mergeCell ref="V1428:V1430"/>
    <mergeCell ref="U1457:U1459"/>
    <mergeCell ref="T1454:T1456"/>
    <mergeCell ref="P1475:P1478"/>
    <mergeCell ref="Q1475:Q1478"/>
    <mergeCell ref="W1500:W1502"/>
    <mergeCell ref="O1463:O1465"/>
    <mergeCell ref="P1463:P1465"/>
    <mergeCell ref="Q1463:Q1465"/>
    <mergeCell ref="H1460:H1462"/>
    <mergeCell ref="H1451:H1453"/>
    <mergeCell ref="S1509:S1511"/>
    <mergeCell ref="T1509:T1511"/>
    <mergeCell ref="U1509:U1511"/>
    <mergeCell ref="S1451:S1453"/>
    <mergeCell ref="I1466:I1468"/>
    <mergeCell ref="G1454:G1456"/>
    <mergeCell ref="G1451:G1453"/>
    <mergeCell ref="Z1463:Z1465"/>
    <mergeCell ref="G1528:G1530"/>
    <mergeCell ref="T1473:T1474"/>
    <mergeCell ref="AB1473:AB1474"/>
    <mergeCell ref="U1448:U1450"/>
    <mergeCell ref="N1466:N1468"/>
    <mergeCell ref="U1446:U1447"/>
    <mergeCell ref="Q1460:Q1462"/>
    <mergeCell ref="R1466:R1468"/>
    <mergeCell ref="H1441:H1443"/>
    <mergeCell ref="AA1528:AA1530"/>
    <mergeCell ref="V1516:V1518"/>
    <mergeCell ref="W1516:W1518"/>
    <mergeCell ref="R1519:R1521"/>
    <mergeCell ref="R1451:R1453"/>
    <mergeCell ref="N1448:N1450"/>
    <mergeCell ref="V1434:V1436"/>
    <mergeCell ref="X1415:X1417"/>
    <mergeCell ref="X1431:X1433"/>
    <mergeCell ref="W1418:W1420"/>
    <mergeCell ref="X1437:X1440"/>
    <mergeCell ref="Q1418:Q1420"/>
    <mergeCell ref="AB1457:AB1459"/>
    <mergeCell ref="S1454:S1456"/>
    <mergeCell ref="W1405:W1407"/>
    <mergeCell ref="P1454:P1456"/>
    <mergeCell ref="W1441:W1443"/>
    <mergeCell ref="O1446:O1447"/>
    <mergeCell ref="O1428:O1430"/>
    <mergeCell ref="S1457:S1459"/>
    <mergeCell ref="W1457:W1459"/>
    <mergeCell ref="W1454:W1456"/>
    <mergeCell ref="H1448:H1450"/>
    <mergeCell ref="I1392:I1394"/>
    <mergeCell ref="G1401:G1404"/>
    <mergeCell ref="G1405:G1407"/>
    <mergeCell ref="Q1469:Q1472"/>
    <mergeCell ref="Y1463:Y1465"/>
    <mergeCell ref="R1500:R1502"/>
    <mergeCell ref="B1444:B1445"/>
    <mergeCell ref="C1444:C1445"/>
    <mergeCell ref="D1444:D1445"/>
    <mergeCell ref="E1444:E1445"/>
    <mergeCell ref="B1446:B1447"/>
    <mergeCell ref="C1446:C1447"/>
    <mergeCell ref="D1446:D1447"/>
    <mergeCell ref="B1424:B1427"/>
    <mergeCell ref="H1411:H1414"/>
    <mergeCell ref="N1331:N1334"/>
    <mergeCell ref="H1398:H1400"/>
    <mergeCell ref="Y1428:Y1430"/>
    <mergeCell ref="U1398:U1400"/>
    <mergeCell ref="AB1395:AB1397"/>
    <mergeCell ref="R1401:R1404"/>
    <mergeCell ref="U1411:U1414"/>
    <mergeCell ref="V1411:V1414"/>
    <mergeCell ref="W1411:W1414"/>
    <mergeCell ref="T1398:T1400"/>
    <mergeCell ref="W1408:W1410"/>
    <mergeCell ref="X1408:X1410"/>
    <mergeCell ref="Y1408:Y1410"/>
    <mergeCell ref="Z1408:Z1410"/>
    <mergeCell ref="AA1408:AA1410"/>
    <mergeCell ref="AB1408:AB1410"/>
    <mergeCell ref="R1405:R1407"/>
    <mergeCell ref="R1408:R1410"/>
    <mergeCell ref="V1408:V1410"/>
    <mergeCell ref="AB1431:AB1433"/>
    <mergeCell ref="AA1437:AA1440"/>
    <mergeCell ref="Z1405:Z1407"/>
    <mergeCell ref="T1428:T1430"/>
    <mergeCell ref="AB1444:AB1445"/>
    <mergeCell ref="W1446:W1447"/>
    <mergeCell ref="F1421:F1423"/>
    <mergeCell ref="P1424:P1427"/>
    <mergeCell ref="Q1424:Q1427"/>
    <mergeCell ref="R1424:R1427"/>
    <mergeCell ref="S1428:S1430"/>
    <mergeCell ref="Z1441:Z1443"/>
    <mergeCell ref="P1428:P1430"/>
    <mergeCell ref="Q1428:Q1430"/>
    <mergeCell ref="AA1411:AA1414"/>
    <mergeCell ref="AB1411:AB1414"/>
    <mergeCell ref="Y1415:Y1417"/>
    <mergeCell ref="X1418:X1420"/>
    <mergeCell ref="Y1418:Y1420"/>
    <mergeCell ref="Q1335:Q1337"/>
    <mergeCell ref="Y1392:Y1394"/>
    <mergeCell ref="Z1392:Z1394"/>
    <mergeCell ref="AA1392:AA1394"/>
    <mergeCell ref="W1388:W1391"/>
    <mergeCell ref="U1405:U1407"/>
    <mergeCell ref="V1405:V1407"/>
    <mergeCell ref="R1418:R1420"/>
    <mergeCell ref="S1418:S1420"/>
    <mergeCell ref="T1444:T1445"/>
    <mergeCell ref="H1374:H1377"/>
    <mergeCell ref="M1446:M1447"/>
    <mergeCell ref="G1437:G1440"/>
    <mergeCell ref="U1415:U1417"/>
    <mergeCell ref="R1415:R1417"/>
    <mergeCell ref="T1408:T1410"/>
    <mergeCell ref="V1398:V1400"/>
    <mergeCell ref="O1395:O1397"/>
    <mergeCell ref="E1428:E1430"/>
    <mergeCell ref="O1415:O1417"/>
    <mergeCell ref="F1359:F1361"/>
    <mergeCell ref="X1385:X1387"/>
    <mergeCell ref="T1418:T1420"/>
    <mergeCell ref="U1418:U1420"/>
    <mergeCell ref="V1418:V1420"/>
    <mergeCell ref="AA1421:AA1423"/>
    <mergeCell ref="AB1421:AB1423"/>
    <mergeCell ref="AC1421:AC1423"/>
    <mergeCell ref="Z1500:Z1502"/>
    <mergeCell ref="AA1500:AA1502"/>
    <mergeCell ref="AB1500:AB1502"/>
    <mergeCell ref="O1469:O1472"/>
    <mergeCell ref="P1469:P1472"/>
    <mergeCell ref="O1500:O1502"/>
    <mergeCell ref="R1431:R1433"/>
    <mergeCell ref="AG1473:AG1474"/>
    <mergeCell ref="O1441:O1443"/>
    <mergeCell ref="Q1437:Q1440"/>
    <mergeCell ref="R1437:R1440"/>
    <mergeCell ref="Q1441:Q1443"/>
    <mergeCell ref="AA1463:AA1465"/>
    <mergeCell ref="X1457:X1459"/>
    <mergeCell ref="Y1457:Y1459"/>
    <mergeCell ref="Z1457:Z1459"/>
    <mergeCell ref="AA1457:AA1459"/>
    <mergeCell ref="Q1466:Q1468"/>
    <mergeCell ref="P1479:P1481"/>
    <mergeCell ref="R1482:R1484"/>
    <mergeCell ref="R1497:R1499"/>
    <mergeCell ref="AC1418:AC1420"/>
    <mergeCell ref="P1494:P1496"/>
    <mergeCell ref="T1479:T1481"/>
    <mergeCell ref="W1479:W1481"/>
    <mergeCell ref="R1469:R1472"/>
    <mergeCell ref="W1431:W1433"/>
    <mergeCell ref="T1460:T1462"/>
    <mergeCell ref="U1460:U1462"/>
    <mergeCell ref="AE1475:AE1478"/>
    <mergeCell ref="O1497:O1499"/>
    <mergeCell ref="P1497:P1499"/>
    <mergeCell ref="O1466:O1468"/>
    <mergeCell ref="P1466:P1468"/>
    <mergeCell ref="R1448:R1450"/>
    <mergeCell ref="U1494:U1496"/>
    <mergeCell ref="AC1482:AC1484"/>
    <mergeCell ref="AE1463:AE1465"/>
    <mergeCell ref="O1460:O1462"/>
    <mergeCell ref="N1469:N1472"/>
    <mergeCell ref="H1531:H1534"/>
    <mergeCell ref="H1457:H1459"/>
    <mergeCell ref="AE1454:AE1456"/>
    <mergeCell ref="H1469:H1472"/>
    <mergeCell ref="I1469:I1472"/>
    <mergeCell ref="I1457:I1459"/>
    <mergeCell ref="N1457:N1459"/>
    <mergeCell ref="O1457:O1459"/>
    <mergeCell ref="Q1454:Q1456"/>
    <mergeCell ref="AD1448:AD1450"/>
    <mergeCell ref="S1512:S1515"/>
    <mergeCell ref="T1512:T1515"/>
    <mergeCell ref="U1512:U1515"/>
    <mergeCell ref="N1522:N1524"/>
    <mergeCell ref="O1522:O1524"/>
    <mergeCell ref="P1451:P1453"/>
    <mergeCell ref="Q1451:Q1453"/>
    <mergeCell ref="R1460:R1462"/>
    <mergeCell ref="U1466:U1468"/>
    <mergeCell ref="N1451:N1453"/>
    <mergeCell ref="O1451:O1453"/>
    <mergeCell ref="H1506:H1508"/>
    <mergeCell ref="I1506:I1508"/>
    <mergeCell ref="N1506:N1508"/>
    <mergeCell ref="H1494:H1496"/>
    <mergeCell ref="N1519:N1521"/>
    <mergeCell ref="O1519:O1521"/>
    <mergeCell ref="O1475:O1478"/>
    <mergeCell ref="I1531:I1534"/>
    <mergeCell ref="T1522:T1524"/>
    <mergeCell ref="U1522:U1524"/>
    <mergeCell ref="AB1503:AB1505"/>
    <mergeCell ref="S1479:S1481"/>
    <mergeCell ref="V1479:V1481"/>
    <mergeCell ref="AC1457:AC1459"/>
    <mergeCell ref="AC1466:AC1468"/>
    <mergeCell ref="X1469:X1472"/>
    <mergeCell ref="Y1469:Y1472"/>
    <mergeCell ref="AE1469:AE1472"/>
    <mergeCell ref="Z1469:Z1472"/>
    <mergeCell ref="AA1469:AA1472"/>
    <mergeCell ref="AB1469:AB1472"/>
    <mergeCell ref="AC1500:AC1502"/>
    <mergeCell ref="W1466:W1468"/>
    <mergeCell ref="X1466:X1468"/>
    <mergeCell ref="AC1469:AC1472"/>
    <mergeCell ref="X1503:X1505"/>
    <mergeCell ref="AJ1525:AJ1527"/>
    <mergeCell ref="AG1512:AG1515"/>
    <mergeCell ref="AC1519:AC1521"/>
    <mergeCell ref="AD1519:AD1521"/>
    <mergeCell ref="F1500:F1502"/>
    <mergeCell ref="E1557:E1560"/>
    <mergeCell ref="AH1500:AH1502"/>
    <mergeCell ref="AI1512:AI1514"/>
    <mergeCell ref="AI1494:AI1496"/>
    <mergeCell ref="AI1509:AI1511"/>
    <mergeCell ref="AI1469:AI1472"/>
    <mergeCell ref="S1506:S1508"/>
    <mergeCell ref="AD1500:AD1502"/>
    <mergeCell ref="AE1500:AE1502"/>
    <mergeCell ref="AH1503:AH1505"/>
    <mergeCell ref="T1506:T1508"/>
    <mergeCell ref="AH1473:AH1474"/>
    <mergeCell ref="S1494:S1496"/>
    <mergeCell ref="S1500:S1502"/>
    <mergeCell ref="T1500:T1502"/>
    <mergeCell ref="U1500:U1502"/>
    <mergeCell ref="P1519:P1521"/>
    <mergeCell ref="Q1519:Q1521"/>
    <mergeCell ref="AH1506:AH1508"/>
    <mergeCell ref="W1506:W1508"/>
    <mergeCell ref="AC1506:AC1508"/>
    <mergeCell ref="W1512:W1515"/>
    <mergeCell ref="X1512:X1515"/>
    <mergeCell ref="AH1551:AH1553"/>
    <mergeCell ref="AH1554:AH1556"/>
    <mergeCell ref="N1503:N1505"/>
    <mergeCell ref="O1503:O1505"/>
    <mergeCell ref="P1503:P1505"/>
    <mergeCell ref="I1509:I1511"/>
    <mergeCell ref="N1509:N1511"/>
    <mergeCell ref="O1509:O1511"/>
    <mergeCell ref="P1509:P1511"/>
    <mergeCell ref="Q1509:Q1511"/>
    <mergeCell ref="R1509:R1511"/>
    <mergeCell ref="R1512:R1515"/>
    <mergeCell ref="S1516:S1518"/>
    <mergeCell ref="T1516:T1518"/>
    <mergeCell ref="U1516:U1518"/>
    <mergeCell ref="T1525:T1527"/>
    <mergeCell ref="U1525:U1527"/>
    <mergeCell ref="V1506:V1508"/>
    <mergeCell ref="G1525:G1527"/>
    <mergeCell ref="P1525:P1527"/>
    <mergeCell ref="Q1525:Q1527"/>
    <mergeCell ref="R1525:R1527"/>
    <mergeCell ref="S1525:S1527"/>
    <mergeCell ref="G1469:G1472"/>
    <mergeCell ref="R1528:R1530"/>
    <mergeCell ref="W1538:W1541"/>
    <mergeCell ref="S1497:S1499"/>
    <mergeCell ref="O1538:O1541"/>
    <mergeCell ref="P1538:P1541"/>
    <mergeCell ref="N1516:N1518"/>
    <mergeCell ref="AI1503:AI1505"/>
    <mergeCell ref="AG1509:AG1511"/>
    <mergeCell ref="AE1519:AE1521"/>
    <mergeCell ref="Y1475:Y1478"/>
    <mergeCell ref="S1475:S1478"/>
    <mergeCell ref="T1494:T1496"/>
    <mergeCell ref="AJ1531:AJ1534"/>
    <mergeCell ref="W1545:W1547"/>
    <mergeCell ref="AJ1494:AJ1496"/>
    <mergeCell ref="AJ1479:AJ1481"/>
    <mergeCell ref="AI1564:AI1566"/>
    <mergeCell ref="AJ1564:AJ1566"/>
    <mergeCell ref="AG1577:AG1579"/>
    <mergeCell ref="AH1577:AH1579"/>
    <mergeCell ref="AF1577:AF1579"/>
    <mergeCell ref="AF1519:AF1521"/>
    <mergeCell ref="AF1512:AF1515"/>
    <mergeCell ref="AG1519:AG1521"/>
    <mergeCell ref="AG1528:AG1530"/>
    <mergeCell ref="AC1516:AC1518"/>
    <mergeCell ref="AD1516:AD1518"/>
    <mergeCell ref="AI1548:AI1550"/>
    <mergeCell ref="AF1542:AF1544"/>
    <mergeCell ref="AG1542:AG1544"/>
    <mergeCell ref="AE1564:AE1566"/>
    <mergeCell ref="AF1564:AF1566"/>
    <mergeCell ref="AE1557:AE1560"/>
    <mergeCell ref="AJ1548:AJ1550"/>
    <mergeCell ref="AJ1542:AJ1544"/>
    <mergeCell ref="AB1516:AB1518"/>
    <mergeCell ref="AJ1512:AJ1515"/>
    <mergeCell ref="AF1525:AF1527"/>
    <mergeCell ref="AG1525:AG1527"/>
    <mergeCell ref="AH1525:AH1527"/>
    <mergeCell ref="Y1545:Y1547"/>
    <mergeCell ref="W1522:W1524"/>
    <mergeCell ref="X1522:X1524"/>
    <mergeCell ref="Y1522:Y1524"/>
    <mergeCell ref="Z1522:Z1524"/>
    <mergeCell ref="AA1522:AA1524"/>
    <mergeCell ref="AB1522:AB1524"/>
    <mergeCell ref="AD1538:AD1541"/>
    <mergeCell ref="AE1538:AE1541"/>
    <mergeCell ref="AI1545:AI1547"/>
    <mergeCell ref="AI1538:AI1541"/>
    <mergeCell ref="AJ1538:AJ1541"/>
    <mergeCell ref="AD1554:AD1556"/>
    <mergeCell ref="AH1519:AH1521"/>
    <mergeCell ref="AH1516:AH1518"/>
    <mergeCell ref="AC1512:AC1515"/>
    <mergeCell ref="AD1512:AD1515"/>
    <mergeCell ref="AD1522:AD1524"/>
    <mergeCell ref="AJ1528:AJ1530"/>
    <mergeCell ref="AI1522:AI1524"/>
    <mergeCell ref="AI1519:AI1521"/>
    <mergeCell ref="AJ1577:AJ1579"/>
    <mergeCell ref="AC1542:AC1544"/>
    <mergeCell ref="AC1545:AC1547"/>
    <mergeCell ref="AD1545:AD1547"/>
    <mergeCell ref="AB1548:AB1550"/>
    <mergeCell ref="AJ1557:AJ1560"/>
    <mergeCell ref="AI1554:AI1556"/>
    <mergeCell ref="AF1557:AF1560"/>
    <mergeCell ref="AG1557:AG1560"/>
    <mergeCell ref="AH1557:AH1560"/>
    <mergeCell ref="AE1548:AE1550"/>
    <mergeCell ref="AE1542:AE1544"/>
    <mergeCell ref="AH1548:AH1550"/>
    <mergeCell ref="AG1561:AG1563"/>
    <mergeCell ref="AC1522:AC1524"/>
    <mergeCell ref="AJ1580:AJ1583"/>
    <mergeCell ref="AJ1554:AJ1556"/>
    <mergeCell ref="AA1545:AA1547"/>
    <mergeCell ref="AB1545:AB1547"/>
    <mergeCell ref="AF1545:AF1547"/>
    <mergeCell ref="AG1545:AG1547"/>
    <mergeCell ref="AH1545:AH1547"/>
    <mergeCell ref="AJ1561:AJ1563"/>
    <mergeCell ref="W1548:W1550"/>
    <mergeCell ref="X1548:X1550"/>
    <mergeCell ref="AH1561:AH1563"/>
    <mergeCell ref="AI1561:AI1563"/>
    <mergeCell ref="AG1564:AG1566"/>
    <mergeCell ref="AH1564:AH1566"/>
    <mergeCell ref="AJ1473:AJ1474"/>
    <mergeCell ref="AJ1463:AJ1465"/>
    <mergeCell ref="AF1460:AF1462"/>
    <mergeCell ref="AI1516:AI1518"/>
    <mergeCell ref="AJ1516:AJ1518"/>
    <mergeCell ref="AG1460:AG1462"/>
    <mergeCell ref="Z1460:Z1462"/>
    <mergeCell ref="V1460:V1462"/>
    <mergeCell ref="Y1460:Y1462"/>
    <mergeCell ref="AB1460:AB1462"/>
    <mergeCell ref="AJ1497:AJ1499"/>
    <mergeCell ref="AE1551:AE1553"/>
    <mergeCell ref="AF1551:AF1553"/>
    <mergeCell ref="AJ1522:AJ1524"/>
    <mergeCell ref="AD1580:AD1583"/>
    <mergeCell ref="AB1554:AB1556"/>
    <mergeCell ref="AC1554:AC1556"/>
    <mergeCell ref="AB1551:AB1553"/>
    <mergeCell ref="AC1551:AC1553"/>
    <mergeCell ref="AD1542:AD1544"/>
    <mergeCell ref="AA1542:AA1544"/>
    <mergeCell ref="AB1528:AB1530"/>
    <mergeCell ref="AC1528:AC1530"/>
    <mergeCell ref="AD1528:AD1530"/>
    <mergeCell ref="W1551:W1553"/>
    <mergeCell ref="AB1557:AB1560"/>
    <mergeCell ref="AF1535:AF1537"/>
    <mergeCell ref="AG1535:AG1537"/>
    <mergeCell ref="AH1535:AH1537"/>
    <mergeCell ref="Z1564:Z1566"/>
    <mergeCell ref="AA1564:AA1566"/>
    <mergeCell ref="AB1564:AB1566"/>
    <mergeCell ref="X1551:X1553"/>
    <mergeCell ref="AE1580:AE1583"/>
    <mergeCell ref="AF1580:AF1583"/>
    <mergeCell ref="AG1580:AG1583"/>
    <mergeCell ref="AF1548:AF1550"/>
    <mergeCell ref="AG1548:AG1550"/>
    <mergeCell ref="V1551:V1553"/>
    <mergeCell ref="V1554:V1556"/>
    <mergeCell ref="AE1554:AE1556"/>
    <mergeCell ref="AI1551:AI1553"/>
    <mergeCell ref="AJ1551:AJ1553"/>
    <mergeCell ref="AC1525:AC1527"/>
    <mergeCell ref="AJ1545:AJ1547"/>
    <mergeCell ref="Z1509:Z1511"/>
    <mergeCell ref="AH1485:AH1487"/>
    <mergeCell ref="AI1485:AI1487"/>
    <mergeCell ref="AJ1485:AJ1487"/>
    <mergeCell ref="AA1551:AA1553"/>
    <mergeCell ref="AI1542:AI1544"/>
    <mergeCell ref="V1538:V1541"/>
    <mergeCell ref="Y1542:Y1544"/>
    <mergeCell ref="Z1542:Z1544"/>
    <mergeCell ref="AB1542:AB1544"/>
    <mergeCell ref="X1545:X1547"/>
    <mergeCell ref="Y1497:Y1499"/>
    <mergeCell ref="S1519:S1521"/>
    <mergeCell ref="AD1469:AD1472"/>
    <mergeCell ref="AI1506:AI1508"/>
    <mergeCell ref="AF1475:AF1478"/>
    <mergeCell ref="AD1509:AD1511"/>
    <mergeCell ref="AD1531:AD1534"/>
    <mergeCell ref="AE1531:AE1534"/>
    <mergeCell ref="AF1531:AF1534"/>
    <mergeCell ref="AG1531:AG1534"/>
    <mergeCell ref="AA1538:AA1541"/>
    <mergeCell ref="AB1538:AB1541"/>
    <mergeCell ref="S1542:S1544"/>
    <mergeCell ref="T1519:T1521"/>
    <mergeCell ref="T1531:T1534"/>
    <mergeCell ref="W1503:W1505"/>
    <mergeCell ref="V1503:V1505"/>
    <mergeCell ref="AC1497:AC1499"/>
    <mergeCell ref="AA1475:AA1478"/>
    <mergeCell ref="AB1475:AB1478"/>
    <mergeCell ref="AC1475:AC1478"/>
    <mergeCell ref="W1475:W1478"/>
    <mergeCell ref="AG1538:AG1541"/>
    <mergeCell ref="AE1503:AE1505"/>
    <mergeCell ref="AF1503:AF1505"/>
    <mergeCell ref="Z1497:Z1499"/>
    <mergeCell ref="AA1497:AA1499"/>
    <mergeCell ref="U1506:U1508"/>
    <mergeCell ref="AD1494:AD1496"/>
    <mergeCell ref="AA1509:AA1511"/>
    <mergeCell ref="U1531:U1534"/>
    <mergeCell ref="T1475:T1478"/>
    <mergeCell ref="U1479:U1481"/>
    <mergeCell ref="V1500:V1502"/>
    <mergeCell ref="AA1531:AA1534"/>
    <mergeCell ref="AB1531:AB1533"/>
    <mergeCell ref="AC1531:AC1534"/>
    <mergeCell ref="U1519:U1521"/>
    <mergeCell ref="U1497:U1499"/>
    <mergeCell ref="V1497:V1499"/>
    <mergeCell ref="AF1479:AF1481"/>
    <mergeCell ref="AE1479:AE1481"/>
    <mergeCell ref="AD1479:AD1481"/>
    <mergeCell ref="AC1479:AC1481"/>
    <mergeCell ref="AB1479:AB1481"/>
    <mergeCell ref="U1475:U1478"/>
    <mergeCell ref="W1494:W1496"/>
    <mergeCell ref="AE1494:AE1496"/>
    <mergeCell ref="X1494:X1496"/>
    <mergeCell ref="X1475:X1478"/>
    <mergeCell ref="AC1473:AC1474"/>
    <mergeCell ref="AA1506:AA1508"/>
    <mergeCell ref="AD1473:AD1474"/>
    <mergeCell ref="V1519:V1521"/>
    <mergeCell ref="W1519:W1521"/>
    <mergeCell ref="X1519:X1521"/>
    <mergeCell ref="Y1519:Y1521"/>
    <mergeCell ref="AF1538:AF1541"/>
    <mergeCell ref="AH1401:AH1404"/>
    <mergeCell ref="AI1448:AI1450"/>
    <mergeCell ref="AI1437:AI1440"/>
    <mergeCell ref="AH1431:AH1433"/>
    <mergeCell ref="AH1405:AH1407"/>
    <mergeCell ref="AC1392:AC1394"/>
    <mergeCell ref="AA1401:AA1404"/>
    <mergeCell ref="AD1395:AD1397"/>
    <mergeCell ref="AC1395:AC1397"/>
    <mergeCell ref="AF1431:AF1433"/>
    <mergeCell ref="Y1451:Y1453"/>
    <mergeCell ref="AD1418:AD1420"/>
    <mergeCell ref="AD1392:AD1394"/>
    <mergeCell ref="AE1392:AE1394"/>
    <mergeCell ref="X1392:X1394"/>
    <mergeCell ref="W1395:W1397"/>
    <mergeCell ref="AG1441:AG1443"/>
    <mergeCell ref="AG1448:AG1450"/>
    <mergeCell ref="AG1446:AG1447"/>
    <mergeCell ref="AJ1401:AJ1404"/>
    <mergeCell ref="AE1444:AE1445"/>
    <mergeCell ref="AA1460:AA1462"/>
    <mergeCell ref="AE1460:AE1462"/>
    <mergeCell ref="AF1395:AF1397"/>
    <mergeCell ref="V1395:V1397"/>
    <mergeCell ref="AD1482:AD1484"/>
    <mergeCell ref="AD1441:AD1443"/>
    <mergeCell ref="AE1441:AE1443"/>
    <mergeCell ref="AF1441:AF1443"/>
    <mergeCell ref="AC1451:AC1453"/>
    <mergeCell ref="AG1444:AG1445"/>
    <mergeCell ref="AG1421:AG1423"/>
    <mergeCell ref="AG1424:AG1427"/>
    <mergeCell ref="AG1437:AG1440"/>
    <mergeCell ref="AG1408:AG1410"/>
    <mergeCell ref="AJ1454:AJ1456"/>
    <mergeCell ref="AJ1428:AJ1430"/>
    <mergeCell ref="AJ1451:AJ1453"/>
    <mergeCell ref="AC1446:AC1447"/>
    <mergeCell ref="AE1466:AE1468"/>
    <mergeCell ref="AD1405:AD1407"/>
    <mergeCell ref="AF1392:AF1394"/>
    <mergeCell ref="AJ1457:AJ1459"/>
    <mergeCell ref="AJ1441:AJ1443"/>
    <mergeCell ref="AI1454:AI1456"/>
    <mergeCell ref="AI1411:AI1414"/>
    <mergeCell ref="V1441:V1443"/>
    <mergeCell ref="AF1466:AF1468"/>
    <mergeCell ref="Z1466:Z1468"/>
    <mergeCell ref="AA1466:AA1468"/>
    <mergeCell ref="AB1466:AB1468"/>
    <mergeCell ref="W1437:W1440"/>
    <mergeCell ref="W1444:W1445"/>
    <mergeCell ref="Y1444:Y1445"/>
    <mergeCell ref="AC1460:AC1462"/>
    <mergeCell ref="AE1446:AE1447"/>
    <mergeCell ref="AF1446:AF1447"/>
    <mergeCell ref="AF1444:AF1445"/>
    <mergeCell ref="AD1466:AD1468"/>
    <mergeCell ref="AG1463:AG1465"/>
    <mergeCell ref="AF1469:AF1472"/>
    <mergeCell ref="AG1469:AG1472"/>
    <mergeCell ref="AE1401:AE1404"/>
    <mergeCell ref="AE1545:AE1547"/>
    <mergeCell ref="AF1522:AF1524"/>
    <mergeCell ref="AG1522:AG1524"/>
    <mergeCell ref="Q1494:Q1496"/>
    <mergeCell ref="P1506:P1508"/>
    <mergeCell ref="Q1506:Q1508"/>
    <mergeCell ref="Y1479:Y1481"/>
    <mergeCell ref="X1479:X1481"/>
    <mergeCell ref="AD1475:AD1478"/>
    <mergeCell ref="Y1535:Y1537"/>
    <mergeCell ref="Z1535:Z1537"/>
    <mergeCell ref="AA1535:AA1537"/>
    <mergeCell ref="AB1535:AB1537"/>
    <mergeCell ref="AC1535:AC1537"/>
    <mergeCell ref="AD1535:AD1537"/>
    <mergeCell ref="AE1535:AE1537"/>
    <mergeCell ref="V1475:V1478"/>
    <mergeCell ref="N1531:N1534"/>
    <mergeCell ref="I1503:I1505"/>
    <mergeCell ref="AE1525:AE1527"/>
    <mergeCell ref="AG1479:AG1481"/>
    <mergeCell ref="AF1494:AF1496"/>
    <mergeCell ref="AG1494:AG1496"/>
    <mergeCell ref="AG1503:AG1505"/>
    <mergeCell ref="AG1506:AG1508"/>
    <mergeCell ref="AE1516:AE1518"/>
    <mergeCell ref="AE1497:AE1499"/>
    <mergeCell ref="AF1497:AF1499"/>
    <mergeCell ref="V1531:V1534"/>
    <mergeCell ref="X1482:X1484"/>
    <mergeCell ref="Y1482:Y1484"/>
    <mergeCell ref="Z1482:Z1484"/>
    <mergeCell ref="AA1482:AA1484"/>
    <mergeCell ref="AB1482:AB1484"/>
    <mergeCell ref="V1485:V1487"/>
    <mergeCell ref="W1485:W1487"/>
    <mergeCell ref="X1485:X1487"/>
    <mergeCell ref="Y1485:Y1487"/>
    <mergeCell ref="Z1485:Z1487"/>
    <mergeCell ref="AA1485:AA1487"/>
    <mergeCell ref="AB1485:AB1487"/>
    <mergeCell ref="AC1485:AC1487"/>
    <mergeCell ref="AD1485:AD1487"/>
    <mergeCell ref="AE1485:AE1487"/>
    <mergeCell ref="AF1485:AF1487"/>
    <mergeCell ref="AG1485:AG1487"/>
    <mergeCell ref="AE1522:AE1524"/>
    <mergeCell ref="AC1503:AC1505"/>
    <mergeCell ref="R1479:R1481"/>
    <mergeCell ref="R1475:R1478"/>
    <mergeCell ref="AA1479:AA1481"/>
    <mergeCell ref="Z1479:Z1481"/>
    <mergeCell ref="N1494:N1496"/>
    <mergeCell ref="O1494:O1496"/>
    <mergeCell ref="I1519:I1521"/>
    <mergeCell ref="AE1509:AE1511"/>
    <mergeCell ref="AF1509:AF1511"/>
    <mergeCell ref="X1500:X1502"/>
    <mergeCell ref="Y1500:Y1502"/>
    <mergeCell ref="O1531:O1534"/>
    <mergeCell ref="P1531:P1534"/>
    <mergeCell ref="Q1531:Q1534"/>
    <mergeCell ref="AF1500:AF1502"/>
    <mergeCell ref="AG1500:AG1502"/>
    <mergeCell ref="AG1371:AG1373"/>
    <mergeCell ref="U1388:U1391"/>
    <mergeCell ref="Y1378:Y1381"/>
    <mergeCell ref="P1378:P1381"/>
    <mergeCell ref="P1365:P1367"/>
    <mergeCell ref="O1368:O1370"/>
    <mergeCell ref="T1368:T1370"/>
    <mergeCell ref="T1378:T1381"/>
    <mergeCell ref="U1378:U1381"/>
    <mergeCell ref="AG1359:AG1361"/>
    <mergeCell ref="AG1382:AG1384"/>
    <mergeCell ref="R1388:R1391"/>
    <mergeCell ref="N1388:N1391"/>
    <mergeCell ref="AI1388:AI1391"/>
    <mergeCell ref="AI1392:AI1394"/>
    <mergeCell ref="AB1392:AB1394"/>
    <mergeCell ref="AG1388:AG1391"/>
    <mergeCell ref="W1428:W1430"/>
    <mergeCell ref="V1448:V1450"/>
    <mergeCell ref="W1448:W1450"/>
    <mergeCell ref="X1448:X1450"/>
    <mergeCell ref="AG1431:AG1433"/>
    <mergeCell ref="AD1398:AD1400"/>
    <mergeCell ref="AE1398:AE1400"/>
    <mergeCell ref="V1388:V1391"/>
    <mergeCell ref="AE1421:AE1423"/>
    <mergeCell ref="AF1421:AF1423"/>
    <mergeCell ref="Y1437:Y1440"/>
    <mergeCell ref="AH1408:AH1410"/>
    <mergeCell ref="Y1421:Y1423"/>
    <mergeCell ref="Z1421:Z1423"/>
    <mergeCell ref="AE1448:AE1450"/>
    <mergeCell ref="AF1448:AF1450"/>
    <mergeCell ref="AF1388:AF1391"/>
    <mergeCell ref="AI1401:AI1404"/>
    <mergeCell ref="W1401:W1404"/>
    <mergeCell ref="X1401:X1404"/>
    <mergeCell ref="Y1401:Y1404"/>
    <mergeCell ref="Z1401:Z1404"/>
    <mergeCell ref="U1421:U1423"/>
    <mergeCell ref="AB1448:AB1450"/>
    <mergeCell ref="Z1418:Z1420"/>
    <mergeCell ref="P1446:P1447"/>
    <mergeCell ref="V1421:V1423"/>
    <mergeCell ref="X1428:X1430"/>
    <mergeCell ref="U1428:U1430"/>
    <mergeCell ref="AG1392:AG1394"/>
    <mergeCell ref="Y1385:Y1387"/>
    <mergeCell ref="AG1418:AG1420"/>
    <mergeCell ref="AE1405:AE1407"/>
    <mergeCell ref="AF1405:AF1407"/>
    <mergeCell ref="AD1408:AD1410"/>
    <mergeCell ref="AE1408:AE1410"/>
    <mergeCell ref="AE1431:AE1433"/>
    <mergeCell ref="AB1405:AB1407"/>
    <mergeCell ref="AI1405:AI1407"/>
    <mergeCell ref="Y1395:Y1397"/>
    <mergeCell ref="Z1395:Z1397"/>
    <mergeCell ref="AI1359:AI1361"/>
    <mergeCell ref="P1395:P1397"/>
    <mergeCell ref="V1424:V1427"/>
    <mergeCell ref="W1424:W1427"/>
    <mergeCell ref="X1424:X1427"/>
    <mergeCell ref="AH1362:AH1364"/>
    <mergeCell ref="AJ1359:AJ1361"/>
    <mergeCell ref="AH1348:AH1351"/>
    <mergeCell ref="AC1352:AC1354"/>
    <mergeCell ref="AD1352:AD1354"/>
    <mergeCell ref="AA1348:AA1351"/>
    <mergeCell ref="AF1362:AF1364"/>
    <mergeCell ref="AA1362:AA1364"/>
    <mergeCell ref="AB1362:AB1364"/>
    <mergeCell ref="U1359:U1361"/>
    <mergeCell ref="AC1378:AC1381"/>
    <mergeCell ref="AD1378:AD1381"/>
    <mergeCell ref="V1368:V1370"/>
    <mergeCell ref="Z1371:Z1373"/>
    <mergeCell ref="AA1371:AA1373"/>
    <mergeCell ref="AB1371:AB1373"/>
    <mergeCell ref="AC1371:AC1373"/>
    <mergeCell ref="AG1362:AG1364"/>
    <mergeCell ref="AI1368:AI1370"/>
    <mergeCell ref="AH1371:AH1373"/>
    <mergeCell ref="AI1371:AI1373"/>
    <mergeCell ref="AI1365:AI1367"/>
    <mergeCell ref="AI1378:AI1381"/>
    <mergeCell ref="AI1352:AI1354"/>
    <mergeCell ref="AF1371:AF1373"/>
    <mergeCell ref="AH1374:AH1377"/>
    <mergeCell ref="AH1365:AH1367"/>
    <mergeCell ref="AC1374:AC1377"/>
    <mergeCell ref="AH1359:AH1361"/>
    <mergeCell ref="AF1378:AF1381"/>
    <mergeCell ref="T1395:T1397"/>
    <mergeCell ref="H1388:H1391"/>
    <mergeCell ref="N1368:N1370"/>
    <mergeCell ref="V1378:V1381"/>
    <mergeCell ref="V1382:V1384"/>
    <mergeCell ref="AH1385:AH1387"/>
    <mergeCell ref="AI1382:AI1384"/>
    <mergeCell ref="AC1388:AC1391"/>
    <mergeCell ref="AD1388:AD1391"/>
    <mergeCell ref="AE1388:AE1391"/>
    <mergeCell ref="Z1378:Z1381"/>
    <mergeCell ref="X1368:X1370"/>
    <mergeCell ref="Y1382:Y1384"/>
    <mergeCell ref="R1385:R1387"/>
    <mergeCell ref="N1352:N1354"/>
    <mergeCell ref="AE1352:AE1354"/>
    <mergeCell ref="O1359:O1361"/>
    <mergeCell ref="P1359:P1361"/>
    <mergeCell ref="Q1359:Q1361"/>
    <mergeCell ref="R1359:R1361"/>
    <mergeCell ref="S1359:S1361"/>
    <mergeCell ref="U1368:U1370"/>
    <mergeCell ref="X1362:X1364"/>
    <mergeCell ref="Y1362:Y1364"/>
    <mergeCell ref="Z1362:Z1364"/>
    <mergeCell ref="AH1368:AH1370"/>
    <mergeCell ref="Q1374:Q1377"/>
    <mergeCell ref="R1374:R1377"/>
    <mergeCell ref="S1374:S1377"/>
    <mergeCell ref="T1374:T1377"/>
    <mergeCell ref="U1374:U1377"/>
    <mergeCell ref="AI1385:AI1387"/>
    <mergeCell ref="AH1388:AH1391"/>
    <mergeCell ref="N1385:N1387"/>
    <mergeCell ref="AG1368:AG1370"/>
    <mergeCell ref="AI1277:AI1280"/>
    <mergeCell ref="AJ1277:AJ1280"/>
    <mergeCell ref="W1277:W1280"/>
    <mergeCell ref="X1277:X1280"/>
    <mergeCell ref="Y1277:Y1280"/>
    <mergeCell ref="Z1277:Z1280"/>
    <mergeCell ref="AA1277:AA1280"/>
    <mergeCell ref="AE1371:AE1373"/>
    <mergeCell ref="AJ1242:AJ1244"/>
    <mergeCell ref="W1267:W1270"/>
    <mergeCell ref="X1267:X1270"/>
    <mergeCell ref="Y1267:Y1270"/>
    <mergeCell ref="Z1267:Z1270"/>
    <mergeCell ref="AA1267:AA1270"/>
    <mergeCell ref="AJ1338:AJ1340"/>
    <mergeCell ref="AD1338:AD1340"/>
    <mergeCell ref="AE1338:AE1340"/>
    <mergeCell ref="AJ1271:AJ1273"/>
    <mergeCell ref="AF1277:AF1280"/>
    <mergeCell ref="AG1277:AG1280"/>
    <mergeCell ref="AG1318:AG1320"/>
    <mergeCell ref="AB1318:AB1320"/>
    <mergeCell ref="AC1318:AC1320"/>
    <mergeCell ref="AD1318:AD1320"/>
    <mergeCell ref="AA1248:AA1250"/>
    <mergeCell ref="AC1248:AC1250"/>
    <mergeCell ref="AH1261:AH1263"/>
    <mergeCell ref="AH1248:AH1250"/>
    <mergeCell ref="Y1245:Y1247"/>
    <mergeCell ref="AF1274:AF1276"/>
    <mergeCell ref="AG1274:AG1276"/>
    <mergeCell ref="AH1274:AH1276"/>
    <mergeCell ref="AI1274:AI1276"/>
    <mergeCell ref="AJ1274:AJ1276"/>
    <mergeCell ref="AH1329:AH1330"/>
    <mergeCell ref="AI1329:AI1330"/>
    <mergeCell ref="AD1324:AD1326"/>
    <mergeCell ref="X1327:X1328"/>
    <mergeCell ref="W1309:W1311"/>
    <mergeCell ref="Y1287:Y1290"/>
    <mergeCell ref="X1242:X1244"/>
    <mergeCell ref="AF1281:AF1283"/>
    <mergeCell ref="AH1318:AH1320"/>
    <mergeCell ref="AH1324:AH1326"/>
    <mergeCell ref="AH1352:AH1354"/>
    <mergeCell ref="AH1251:AH1253"/>
    <mergeCell ref="AC1251:AC1253"/>
    <mergeCell ref="AI1305:AI1308"/>
    <mergeCell ref="AE1261:AE1263"/>
    <mergeCell ref="AF1254:AF1256"/>
    <mergeCell ref="AG1254:AG1256"/>
    <mergeCell ref="AH1281:AH1283"/>
    <mergeCell ref="X1281:X1283"/>
    <mergeCell ref="Y1281:Y1283"/>
    <mergeCell ref="AD1291:AD1292"/>
    <mergeCell ref="AE1291:AE1292"/>
    <mergeCell ref="AG1248:AG1250"/>
    <mergeCell ref="AD1245:AD1247"/>
    <mergeCell ref="AI1281:AI1283"/>
    <mergeCell ref="W1371:W1373"/>
    <mergeCell ref="X1371:X1373"/>
    <mergeCell ref="Y1371:Y1373"/>
    <mergeCell ref="AI1362:AI1364"/>
    <mergeCell ref="AC1329:AC1330"/>
    <mergeCell ref="V1251:V1253"/>
    <mergeCell ref="AA1228:AA1230"/>
    <mergeCell ref="U1293:U1295"/>
    <mergeCell ref="AI1296:AI1298"/>
    <mergeCell ref="W1264:W1266"/>
    <mergeCell ref="S1345:S1347"/>
    <mergeCell ref="AB1329:AB1330"/>
    <mergeCell ref="S1302:S1304"/>
    <mergeCell ref="AJ1345:AJ1347"/>
    <mergeCell ref="AJ1331:AJ1334"/>
    <mergeCell ref="AH1382:AH1384"/>
    <mergeCell ref="X1212:X1215"/>
    <mergeCell ref="T1212:T1215"/>
    <mergeCell ref="Z1274:Z1276"/>
    <mergeCell ref="AA1274:AA1276"/>
    <mergeCell ref="AB1274:AB1276"/>
    <mergeCell ref="AC1274:AC1276"/>
    <mergeCell ref="AB1267:AB1270"/>
    <mergeCell ref="AC1267:AC1270"/>
    <mergeCell ref="Z1335:Z1337"/>
    <mergeCell ref="AD1329:AD1330"/>
    <mergeCell ref="AE1318:AE1320"/>
    <mergeCell ref="AF1318:AF1320"/>
    <mergeCell ref="AF1338:AF1340"/>
    <mergeCell ref="AG1338:AG1340"/>
    <mergeCell ref="AD1331:AD1334"/>
    <mergeCell ref="AD1264:AD1266"/>
    <mergeCell ref="AC1271:AC1273"/>
    <mergeCell ref="AD1271:AD1273"/>
    <mergeCell ref="AD1267:AD1270"/>
    <mergeCell ref="AE1267:AE1270"/>
    <mergeCell ref="AD1327:AD1328"/>
    <mergeCell ref="AE1321:AE1323"/>
    <mergeCell ref="AF1321:AF1323"/>
    <mergeCell ref="AE1305:AE1308"/>
    <mergeCell ref="AD1296:AD1298"/>
    <mergeCell ref="AB1296:AB1298"/>
    <mergeCell ref="X1284:X1286"/>
    <mergeCell ref="T1277:T1280"/>
    <mergeCell ref="AC1277:AC1280"/>
    <mergeCell ref="AD1277:AD1280"/>
    <mergeCell ref="AE1277:AE1280"/>
    <mergeCell ref="AJ1378:AJ1381"/>
    <mergeCell ref="AG1378:AG1381"/>
    <mergeCell ref="X1378:X1381"/>
    <mergeCell ref="AB1378:AB1381"/>
    <mergeCell ref="AJ1382:AJ1384"/>
    <mergeCell ref="AF1365:AF1367"/>
    <mergeCell ref="AD1368:AD1370"/>
    <mergeCell ref="AD1371:AD1373"/>
    <mergeCell ref="AE1359:AE1361"/>
    <mergeCell ref="AF1359:AF1361"/>
    <mergeCell ref="Z1242:Z1244"/>
    <mergeCell ref="AA1242:AA1244"/>
    <mergeCell ref="T1264:T1266"/>
    <mergeCell ref="W1257:W1260"/>
    <mergeCell ref="W1251:W1253"/>
    <mergeCell ref="U1264:U1266"/>
    <mergeCell ref="V1264:V1266"/>
    <mergeCell ref="U1261:U1263"/>
    <mergeCell ref="V1261:V1263"/>
    <mergeCell ref="X1287:X1290"/>
    <mergeCell ref="AE1242:AE1244"/>
    <mergeCell ref="AC1235:AC1237"/>
    <mergeCell ref="AF1235:AF1237"/>
    <mergeCell ref="AG1235:AG1237"/>
    <mergeCell ref="Z1281:Z1283"/>
    <mergeCell ref="Z1299:Z1301"/>
    <mergeCell ref="AA1299:AA1301"/>
    <mergeCell ref="AH1312:AH1314"/>
    <mergeCell ref="T1254:T1256"/>
    <mergeCell ref="R1248:R1250"/>
    <mergeCell ref="S1248:S1250"/>
    <mergeCell ref="R1222:R1224"/>
    <mergeCell ref="S1222:S1224"/>
    <mergeCell ref="AF1267:AF1270"/>
    <mergeCell ref="AG1267:AG1270"/>
    <mergeCell ref="AB1277:AB1280"/>
    <mergeCell ref="AC1222:AC1224"/>
    <mergeCell ref="W1222:W1224"/>
    <mergeCell ref="AF1242:AF1244"/>
    <mergeCell ref="AG1242:AG1244"/>
    <mergeCell ref="W1245:W1247"/>
    <mergeCell ref="S1296:S1298"/>
    <mergeCell ref="W1291:W1292"/>
    <mergeCell ref="AB1281:AB1283"/>
    <mergeCell ref="AC1281:AC1283"/>
    <mergeCell ref="AD1261:AD1263"/>
    <mergeCell ref="Y1296:Y1298"/>
    <mergeCell ref="Z1287:Z1290"/>
    <mergeCell ref="AF1291:AF1292"/>
    <mergeCell ref="AE1271:AE1273"/>
    <mergeCell ref="AF1271:AF1273"/>
    <mergeCell ref="AG1271:AG1273"/>
    <mergeCell ref="AE1222:AE1224"/>
    <mergeCell ref="AF1222:AF1224"/>
    <mergeCell ref="AG1222:AG1224"/>
    <mergeCell ref="Y1222:Y1224"/>
    <mergeCell ref="AG1261:AG1263"/>
    <mergeCell ref="Y1299:Y1301"/>
    <mergeCell ref="Z1264:Z1266"/>
    <mergeCell ref="X1251:X1253"/>
    <mergeCell ref="Z1251:Z1253"/>
    <mergeCell ref="AA1264:AA1266"/>
    <mergeCell ref="AB1264:AB1266"/>
    <mergeCell ref="T1231:T1234"/>
    <mergeCell ref="AD1242:AD1244"/>
    <mergeCell ref="W1228:W1230"/>
    <mergeCell ref="U1242:U1244"/>
    <mergeCell ref="S1291:S1292"/>
    <mergeCell ref="X1257:X1260"/>
    <mergeCell ref="AB1271:AB1273"/>
    <mergeCell ref="U1245:U1247"/>
    <mergeCell ref="V1222:V1224"/>
    <mergeCell ref="U1302:U1304"/>
    <mergeCell ref="AF1231:AF1234"/>
    <mergeCell ref="V1248:V1250"/>
    <mergeCell ref="U1238:U1241"/>
    <mergeCell ref="AF1238:AF1241"/>
    <mergeCell ref="AD1251:AD1253"/>
    <mergeCell ref="AD1254:AD1256"/>
    <mergeCell ref="AE1251:AE1253"/>
    <mergeCell ref="AF1251:AF1253"/>
    <mergeCell ref="V1299:V1301"/>
    <mergeCell ref="V1309:V1311"/>
    <mergeCell ref="X1299:X1301"/>
    <mergeCell ref="V1242:V1244"/>
    <mergeCell ref="S1251:S1253"/>
    <mergeCell ref="U1248:U1250"/>
    <mergeCell ref="S1267:S1270"/>
    <mergeCell ref="Y1291:Y1292"/>
    <mergeCell ref="Z1291:Z1292"/>
    <mergeCell ref="AA1291:AA1292"/>
    <mergeCell ref="AB1291:AB1292"/>
    <mergeCell ref="AC1291:AC1292"/>
    <mergeCell ref="U1271:U1273"/>
    <mergeCell ref="V1271:V1273"/>
    <mergeCell ref="W1271:W1273"/>
    <mergeCell ref="B1522:B1524"/>
    <mergeCell ref="C1522:C1524"/>
    <mergeCell ref="E1522:E1524"/>
    <mergeCell ref="F1522:F1524"/>
    <mergeCell ref="G1522:G1524"/>
    <mergeCell ref="H1522:H1524"/>
    <mergeCell ref="I1522:I1524"/>
    <mergeCell ref="C1475:C1478"/>
    <mergeCell ref="D1475:D1478"/>
    <mergeCell ref="B1494:B1496"/>
    <mergeCell ref="C1494:C1496"/>
    <mergeCell ref="D1494:D1496"/>
    <mergeCell ref="G1500:G1502"/>
    <mergeCell ref="H1500:H1502"/>
    <mergeCell ref="I1500:I1502"/>
    <mergeCell ref="H1479:H1481"/>
    <mergeCell ref="G1479:G1481"/>
    <mergeCell ref="F1479:F1481"/>
    <mergeCell ref="E1479:E1481"/>
    <mergeCell ref="B1479:B1481"/>
    <mergeCell ref="C1479:C1481"/>
    <mergeCell ref="D1479:D1481"/>
    <mergeCell ref="D1454:D1456"/>
    <mergeCell ref="C1448:C1450"/>
    <mergeCell ref="E1469:E1472"/>
    <mergeCell ref="C1500:C1502"/>
    <mergeCell ref="D1473:D1474"/>
    <mergeCell ref="B1475:B1478"/>
    <mergeCell ref="B1497:B1499"/>
    <mergeCell ref="B1500:B1502"/>
    <mergeCell ref="D1448:D1450"/>
    <mergeCell ref="C1463:C1465"/>
    <mergeCell ref="D1463:D1465"/>
    <mergeCell ref="B1466:B1468"/>
    <mergeCell ref="C1466:C1468"/>
    <mergeCell ref="I1382:I1384"/>
    <mergeCell ref="R1395:R1397"/>
    <mergeCell ref="G1368:G1370"/>
    <mergeCell ref="G1371:G1373"/>
    <mergeCell ref="G1365:G1367"/>
    <mergeCell ref="AB1309:AB1311"/>
    <mergeCell ref="AC1309:AC1311"/>
    <mergeCell ref="G1318:G1320"/>
    <mergeCell ref="Y1264:Y1266"/>
    <mergeCell ref="T1267:T1270"/>
    <mergeCell ref="U1267:U1270"/>
    <mergeCell ref="V1267:V1270"/>
    <mergeCell ref="G1466:G1468"/>
    <mergeCell ref="H1466:H1468"/>
    <mergeCell ref="U1284:U1286"/>
    <mergeCell ref="C1460:C1462"/>
    <mergeCell ref="T1446:T1447"/>
    <mergeCell ref="O1296:O1298"/>
    <mergeCell ref="N1460:N1462"/>
    <mergeCell ref="W1238:W1241"/>
    <mergeCell ref="Z1231:Z1234"/>
    <mergeCell ref="AD1231:AD1234"/>
    <mergeCell ref="V1302:V1304"/>
    <mergeCell ref="E1551:E1553"/>
    <mergeCell ref="E1554:E1556"/>
    <mergeCell ref="F1542:F1544"/>
    <mergeCell ref="G1542:G1544"/>
    <mergeCell ref="I1542:I1544"/>
    <mergeCell ref="N1542:N1544"/>
    <mergeCell ref="O1542:O1544"/>
    <mergeCell ref="O1528:O1530"/>
    <mergeCell ref="P1528:P1530"/>
    <mergeCell ref="Q1528:Q1530"/>
    <mergeCell ref="S1528:S1530"/>
    <mergeCell ref="D1545:D1547"/>
    <mergeCell ref="B1548:B1550"/>
    <mergeCell ref="C1548:C1550"/>
    <mergeCell ref="D1548:D1550"/>
    <mergeCell ref="B1551:B1553"/>
    <mergeCell ref="C1551:C1553"/>
    <mergeCell ref="D1551:D1553"/>
    <mergeCell ref="F1538:F1541"/>
    <mergeCell ref="G1538:G1541"/>
    <mergeCell ref="I1538:I1541"/>
    <mergeCell ref="E1538:E1541"/>
    <mergeCell ref="S1554:S1556"/>
    <mergeCell ref="C1538:C1541"/>
    <mergeCell ref="D1538:D1541"/>
    <mergeCell ref="D1554:D1556"/>
    <mergeCell ref="E1548:E1550"/>
    <mergeCell ref="R1522:R1524"/>
    <mergeCell ref="S1522:S1524"/>
    <mergeCell ref="C1531:C1534"/>
    <mergeCell ref="D1531:D1533"/>
    <mergeCell ref="E1531:E1534"/>
    <mergeCell ref="F1531:F1534"/>
    <mergeCell ref="Q1538:Q1541"/>
    <mergeCell ref="G1531:G1534"/>
    <mergeCell ref="C1528:C1530"/>
    <mergeCell ref="I1548:I1550"/>
    <mergeCell ref="N1548:N1550"/>
    <mergeCell ref="N1545:N1547"/>
    <mergeCell ref="O1545:O1547"/>
    <mergeCell ref="P1545:P1547"/>
    <mergeCell ref="H1542:H1544"/>
    <mergeCell ref="P1548:P1550"/>
    <mergeCell ref="Q1548:Q1550"/>
    <mergeCell ref="R1548:R1550"/>
    <mergeCell ref="D1466:D1468"/>
    <mergeCell ref="B1473:B1474"/>
    <mergeCell ref="F1466:F1468"/>
    <mergeCell ref="AB1248:AB1250"/>
    <mergeCell ref="AB1251:AB1253"/>
    <mergeCell ref="AB1254:AB1256"/>
    <mergeCell ref="Z1261:Z1263"/>
    <mergeCell ref="AA1261:AA1263"/>
    <mergeCell ref="AB1261:AB1263"/>
    <mergeCell ref="Z1257:Z1260"/>
    <mergeCell ref="AD1248:AD1250"/>
    <mergeCell ref="Z1321:Z1323"/>
    <mergeCell ref="P1324:P1326"/>
    <mergeCell ref="U1365:U1367"/>
    <mergeCell ref="T1271:T1273"/>
    <mergeCell ref="AC1321:AC1323"/>
    <mergeCell ref="Z1296:Z1298"/>
    <mergeCell ref="AA1296:AA1298"/>
    <mergeCell ref="AC1296:AC1298"/>
    <mergeCell ref="X1271:X1273"/>
    <mergeCell ref="Y1271:Y1273"/>
    <mergeCell ref="Z1271:Z1273"/>
    <mergeCell ref="AA1271:AA1273"/>
    <mergeCell ref="T1302:T1304"/>
    <mergeCell ref="S1352:S1354"/>
    <mergeCell ref="X1352:X1354"/>
    <mergeCell ref="Y1352:Y1354"/>
    <mergeCell ref="Z1352:Z1354"/>
    <mergeCell ref="T1365:T1367"/>
    <mergeCell ref="AB1374:AB1377"/>
    <mergeCell ref="AC1331:AC1334"/>
    <mergeCell ref="Z1329:Z1330"/>
    <mergeCell ref="AA1329:AA1330"/>
    <mergeCell ref="Y1411:Y1414"/>
    <mergeCell ref="Z1411:Z1414"/>
    <mergeCell ref="F1457:F1459"/>
    <mergeCell ref="G1457:G1459"/>
    <mergeCell ref="F1454:F1456"/>
    <mergeCell ref="U1291:U1292"/>
    <mergeCell ref="X1305:X1308"/>
    <mergeCell ref="S1362:S1364"/>
    <mergeCell ref="T1362:T1364"/>
    <mergeCell ref="U1362:U1364"/>
    <mergeCell ref="V1362:V1364"/>
    <mergeCell ref="U1345:U1347"/>
    <mergeCell ref="T1382:T1384"/>
    <mergeCell ref="W1392:W1394"/>
    <mergeCell ref="S1388:S1391"/>
    <mergeCell ref="T1388:T1391"/>
    <mergeCell ref="AA1365:AA1367"/>
    <mergeCell ref="AB1365:AB1367"/>
    <mergeCell ref="H1365:H1367"/>
    <mergeCell ref="N1365:N1367"/>
    <mergeCell ref="O1365:O1367"/>
    <mergeCell ref="Q1352:Q1354"/>
    <mergeCell ref="AA1352:AA1354"/>
    <mergeCell ref="Y1359:Y1361"/>
    <mergeCell ref="Z1359:Z1361"/>
    <mergeCell ref="N1362:N1364"/>
    <mergeCell ref="O1362:O1364"/>
    <mergeCell ref="AB1352:AB1354"/>
    <mergeCell ref="R1352:R1354"/>
    <mergeCell ref="P1374:P1377"/>
    <mergeCell ref="O1385:O1387"/>
    <mergeCell ref="P1388:P1391"/>
    <mergeCell ref="Q1388:Q1391"/>
    <mergeCell ref="T1457:T1459"/>
    <mergeCell ref="Y1318:Y1320"/>
    <mergeCell ref="W1338:W1340"/>
    <mergeCell ref="O1348:O1351"/>
    <mergeCell ref="U1315:U1317"/>
    <mergeCell ref="V1315:V1317"/>
    <mergeCell ref="V1444:V1445"/>
    <mergeCell ref="N1418:N1420"/>
    <mergeCell ref="G1448:G1450"/>
    <mergeCell ref="T1421:T1423"/>
    <mergeCell ref="S1431:S1433"/>
    <mergeCell ref="S1441:S1443"/>
    <mergeCell ref="S1434:S1436"/>
    <mergeCell ref="AA1281:AA1283"/>
    <mergeCell ref="AB1302:AB1304"/>
    <mergeCell ref="X1395:X1397"/>
    <mergeCell ref="AG1398:AG1400"/>
    <mergeCell ref="AB1385:AB1387"/>
    <mergeCell ref="Z1388:Z1391"/>
    <mergeCell ref="T1281:T1283"/>
    <mergeCell ref="R1281:R1283"/>
    <mergeCell ref="Q1281:Q1283"/>
    <mergeCell ref="Z1305:Z1308"/>
    <mergeCell ref="AE1327:AE1328"/>
    <mergeCell ref="AF1327:AF1328"/>
    <mergeCell ref="AG1331:AG1334"/>
    <mergeCell ref="Z1327:Z1328"/>
    <mergeCell ref="AC1302:AC1304"/>
    <mergeCell ref="W1302:W1304"/>
    <mergeCell ref="Z1302:Z1304"/>
    <mergeCell ref="AA1302:AA1304"/>
    <mergeCell ref="E1348:E1351"/>
    <mergeCell ref="F1348:F1351"/>
    <mergeCell ref="V1374:V1377"/>
    <mergeCell ref="H1378:H1381"/>
    <mergeCell ref="AC1359:AC1361"/>
    <mergeCell ref="O1318:O1320"/>
    <mergeCell ref="AD1302:AD1304"/>
    <mergeCell ref="Z1434:Z1436"/>
    <mergeCell ref="AB1398:AB1400"/>
    <mergeCell ref="AC1398:AC1400"/>
    <mergeCell ref="V1392:V1394"/>
    <mergeCell ref="AA1395:AA1397"/>
    <mergeCell ref="AF1401:AF1404"/>
    <mergeCell ref="AD1421:AD1423"/>
    <mergeCell ref="AG1401:AG1404"/>
    <mergeCell ref="G1382:G1384"/>
    <mergeCell ref="O1388:O1391"/>
    <mergeCell ref="S1395:S1397"/>
    <mergeCell ref="AG1284:AG1286"/>
    <mergeCell ref="AF1296:AF1298"/>
    <mergeCell ref="X1291:X1292"/>
    <mergeCell ref="AE1395:AE1397"/>
    <mergeCell ref="N1392:N1394"/>
    <mergeCell ref="O1392:O1394"/>
    <mergeCell ref="N1371:N1373"/>
    <mergeCell ref="O1371:O1373"/>
    <mergeCell ref="P1371:P1373"/>
    <mergeCell ref="Q1371:Q1373"/>
    <mergeCell ref="W1281:W1283"/>
    <mergeCell ref="R1327:R1328"/>
    <mergeCell ref="U1324:U1326"/>
    <mergeCell ref="U1327:U1328"/>
    <mergeCell ref="U1329:U1330"/>
    <mergeCell ref="T1329:T1330"/>
    <mergeCell ref="P1352:P1354"/>
    <mergeCell ref="Q1305:Q1308"/>
    <mergeCell ref="Y1331:Y1334"/>
    <mergeCell ref="U1296:U1298"/>
    <mergeCell ref="O1281:O1283"/>
    <mergeCell ref="N1281:N1283"/>
    <mergeCell ref="W1352:W1354"/>
    <mergeCell ref="AB1305:AB1308"/>
    <mergeCell ref="Z1324:Z1326"/>
    <mergeCell ref="AA1324:AA1326"/>
    <mergeCell ref="AA1321:AA1323"/>
    <mergeCell ref="AB1321:AB1323"/>
    <mergeCell ref="R1245:R1247"/>
    <mergeCell ref="P1296:P1298"/>
    <mergeCell ref="I1408:I1410"/>
    <mergeCell ref="N1408:N1410"/>
    <mergeCell ref="O1408:O1410"/>
    <mergeCell ref="P1408:P1410"/>
    <mergeCell ref="I1401:I1404"/>
    <mergeCell ref="N1401:N1404"/>
    <mergeCell ref="O1401:O1404"/>
    <mergeCell ref="Y1248:Y1250"/>
    <mergeCell ref="Y1251:Y1253"/>
    <mergeCell ref="Y1254:Y1256"/>
    <mergeCell ref="V1254:V1256"/>
    <mergeCell ref="U1254:U1256"/>
    <mergeCell ref="Y1257:Y1260"/>
    <mergeCell ref="X1321:X1323"/>
    <mergeCell ref="Y1321:Y1323"/>
    <mergeCell ref="V1327:V1328"/>
    <mergeCell ref="P1309:P1311"/>
    <mergeCell ref="Q1309:Q1311"/>
    <mergeCell ref="F1368:F1370"/>
    <mergeCell ref="F1371:F1373"/>
    <mergeCell ref="G1374:G1377"/>
    <mergeCell ref="H1371:H1373"/>
    <mergeCell ref="S1392:S1394"/>
    <mergeCell ref="G1359:G1361"/>
    <mergeCell ref="V1324:V1326"/>
    <mergeCell ref="U1312:U1314"/>
    <mergeCell ref="V1312:V1314"/>
    <mergeCell ref="D1428:D1430"/>
    <mergeCell ref="D1431:D1433"/>
    <mergeCell ref="S1405:S1407"/>
    <mergeCell ref="T1405:T1407"/>
    <mergeCell ref="R1392:R1394"/>
    <mergeCell ref="D1424:D1427"/>
    <mergeCell ref="V1345:V1347"/>
    <mergeCell ref="W1345:W1347"/>
    <mergeCell ref="X1345:X1347"/>
    <mergeCell ref="P1345:P1347"/>
    <mergeCell ref="W1312:W1314"/>
    <mergeCell ref="X1312:X1314"/>
    <mergeCell ref="R1305:R1308"/>
    <mergeCell ref="S1305:S1308"/>
    <mergeCell ref="Q1327:Q1328"/>
    <mergeCell ref="E1424:E1427"/>
    <mergeCell ref="F1424:F1427"/>
    <mergeCell ref="G1424:G1427"/>
    <mergeCell ref="H1424:H1427"/>
    <mergeCell ref="T1274:T1276"/>
    <mergeCell ref="N1267:N1270"/>
    <mergeCell ref="Q1254:Q1256"/>
    <mergeCell ref="Q1318:Q1320"/>
    <mergeCell ref="T1359:T1361"/>
    <mergeCell ref="I1318:I1320"/>
    <mergeCell ref="S1312:S1314"/>
    <mergeCell ref="I1362:I1364"/>
    <mergeCell ref="X1264:X1266"/>
    <mergeCell ref="E1368:E1370"/>
    <mergeCell ref="G1385:G1387"/>
    <mergeCell ref="F1345:F1347"/>
    <mergeCell ref="F1327:F1328"/>
    <mergeCell ref="Y1335:Y1337"/>
    <mergeCell ref="X1318:X1320"/>
    <mergeCell ref="S1274:S1276"/>
    <mergeCell ref="AJ1206:AJ1208"/>
    <mergeCell ref="AF1203:AF1205"/>
    <mergeCell ref="AD1219:AD1221"/>
    <mergeCell ref="AC1206:AC1208"/>
    <mergeCell ref="AD1206:AD1208"/>
    <mergeCell ref="AI1261:AI1263"/>
    <mergeCell ref="X1245:X1247"/>
    <mergeCell ref="AI1251:AI1253"/>
    <mergeCell ref="X1248:X1250"/>
    <mergeCell ref="N1238:N1241"/>
    <mergeCell ref="O1203:O1205"/>
    <mergeCell ref="P1203:P1205"/>
    <mergeCell ref="I1238:I1241"/>
    <mergeCell ref="I1242:I1244"/>
    <mergeCell ref="I1245:I1247"/>
    <mergeCell ref="I1248:I1250"/>
    <mergeCell ref="AJ1216:AJ1218"/>
    <mergeCell ref="X1199:X1202"/>
    <mergeCell ref="AJ1209:AJ1211"/>
    <mergeCell ref="AF1228:AF1230"/>
    <mergeCell ref="Z1238:Z1241"/>
    <mergeCell ref="AI1271:AI1273"/>
    <mergeCell ref="AB1242:AB1244"/>
    <mergeCell ref="V1245:V1247"/>
    <mergeCell ref="W1248:W1250"/>
    <mergeCell ref="AJ1222:AJ1224"/>
    <mergeCell ref="X1222:X1224"/>
    <mergeCell ref="U1235:U1237"/>
    <mergeCell ref="V1235:V1237"/>
    <mergeCell ref="Y1235:Y1237"/>
    <mergeCell ref="AI1222:AI1224"/>
    <mergeCell ref="AI1219:AI1221"/>
    <mergeCell ref="AJ1219:AJ1221"/>
    <mergeCell ref="AJ1245:AJ1247"/>
    <mergeCell ref="AJ1248:AJ1250"/>
    <mergeCell ref="Z1248:Z1250"/>
    <mergeCell ref="S1264:S1266"/>
    <mergeCell ref="Q1264:Q1266"/>
    <mergeCell ref="AH1238:AH1241"/>
    <mergeCell ref="AA1231:AA1234"/>
    <mergeCell ref="AB1231:AB1234"/>
    <mergeCell ref="AC1231:AC1234"/>
    <mergeCell ref="AB1245:AB1247"/>
    <mergeCell ref="W1242:W1244"/>
    <mergeCell ref="Q1228:Q1230"/>
    <mergeCell ref="T1222:T1224"/>
    <mergeCell ref="AB1206:AB1208"/>
    <mergeCell ref="AI1225:AI1227"/>
    <mergeCell ref="AJ1225:AJ1227"/>
    <mergeCell ref="AI1228:AI1230"/>
    <mergeCell ref="AJ1228:AJ1230"/>
    <mergeCell ref="W1225:W1227"/>
    <mergeCell ref="X1225:X1227"/>
    <mergeCell ref="Y1225:Y1227"/>
    <mergeCell ref="AJ1257:AJ1260"/>
    <mergeCell ref="AG1225:AG1227"/>
    <mergeCell ref="AI1248:AI1250"/>
    <mergeCell ref="AH1245:AH1247"/>
    <mergeCell ref="AI1245:AI1247"/>
    <mergeCell ref="AH1242:AH1244"/>
    <mergeCell ref="AI1242:AI1244"/>
    <mergeCell ref="AH1235:AH1237"/>
    <mergeCell ref="AC1264:AC1266"/>
    <mergeCell ref="X1228:X1230"/>
    <mergeCell ref="V1293:V1295"/>
    <mergeCell ref="W1293:W1295"/>
    <mergeCell ref="AF1261:AF1263"/>
    <mergeCell ref="AA1257:AA1260"/>
    <mergeCell ref="W1261:W1263"/>
    <mergeCell ref="X1261:X1263"/>
    <mergeCell ref="Y1261:Y1263"/>
    <mergeCell ref="X1296:X1298"/>
    <mergeCell ref="AE1264:AE1266"/>
    <mergeCell ref="E1287:E1290"/>
    <mergeCell ref="X1274:X1276"/>
    <mergeCell ref="Y1274:Y1276"/>
    <mergeCell ref="Y1284:Y1286"/>
    <mergeCell ref="R1251:R1253"/>
    <mergeCell ref="P1267:P1270"/>
    <mergeCell ref="R1267:R1270"/>
    <mergeCell ref="N1274:N1276"/>
    <mergeCell ref="O1274:O1276"/>
    <mergeCell ref="AC1261:AC1263"/>
    <mergeCell ref="N1296:N1298"/>
    <mergeCell ref="AH1257:AH1260"/>
    <mergeCell ref="AH1264:AH1266"/>
    <mergeCell ref="U1251:U1253"/>
    <mergeCell ref="I1251:I1253"/>
    <mergeCell ref="P1281:P1283"/>
    <mergeCell ref="N1251:N1253"/>
    <mergeCell ref="O1251:O1253"/>
    <mergeCell ref="N1254:N1256"/>
    <mergeCell ref="O1254:O1256"/>
    <mergeCell ref="E1293:E1295"/>
    <mergeCell ref="F1293:F1295"/>
    <mergeCell ref="G1293:G1295"/>
    <mergeCell ref="H1293:H1295"/>
    <mergeCell ref="I1293:I1295"/>
    <mergeCell ref="N1293:N1295"/>
    <mergeCell ref="O1293:O1295"/>
    <mergeCell ref="P1293:P1295"/>
    <mergeCell ref="Q1293:Q1295"/>
    <mergeCell ref="U1281:U1283"/>
    <mergeCell ref="V1281:V1283"/>
    <mergeCell ref="AD1281:AD1283"/>
    <mergeCell ref="T1284:T1286"/>
    <mergeCell ref="T1287:T1290"/>
    <mergeCell ref="G1291:G1292"/>
    <mergeCell ref="G1287:G1290"/>
    <mergeCell ref="I1287:I1290"/>
    <mergeCell ref="V1291:V1292"/>
    <mergeCell ref="H1287:H1290"/>
    <mergeCell ref="AC1257:AC1260"/>
    <mergeCell ref="AG1251:AG1253"/>
    <mergeCell ref="G1296:G1298"/>
    <mergeCell ref="I1296:I1298"/>
    <mergeCell ref="T1251:T1253"/>
    <mergeCell ref="AH1277:AH1280"/>
    <mergeCell ref="AF1257:AF1260"/>
    <mergeCell ref="E1274:E1276"/>
    <mergeCell ref="F1274:F1276"/>
    <mergeCell ref="S1254:S1256"/>
    <mergeCell ref="H1254:H1256"/>
    <mergeCell ref="AC1293:AC1295"/>
    <mergeCell ref="Q1271:Q1273"/>
    <mergeCell ref="R1271:R1273"/>
    <mergeCell ref="S1271:S1273"/>
    <mergeCell ref="Q1274:Q1276"/>
    <mergeCell ref="AH1598:AH1600"/>
    <mergeCell ref="AI1598:AI1600"/>
    <mergeCell ref="AJ1598:AJ1600"/>
    <mergeCell ref="AH1601:AH1603"/>
    <mergeCell ref="AI1601:AI1603"/>
    <mergeCell ref="AJ1601:AJ1603"/>
    <mergeCell ref="H1473:H1474"/>
    <mergeCell ref="R1542:R1544"/>
    <mergeCell ref="Z1315:Z1317"/>
    <mergeCell ref="AA1315:AA1317"/>
    <mergeCell ref="AB1315:AB1317"/>
    <mergeCell ref="AC1315:AC1317"/>
    <mergeCell ref="AD1315:AD1317"/>
    <mergeCell ref="AE1315:AE1317"/>
    <mergeCell ref="AF1315:AF1317"/>
    <mergeCell ref="AG1315:AG1317"/>
    <mergeCell ref="AH1315:AH1317"/>
    <mergeCell ref="AI1315:AI1317"/>
    <mergeCell ref="AI1335:AI1337"/>
    <mergeCell ref="AC1345:AC1347"/>
    <mergeCell ref="X1348:X1351"/>
    <mergeCell ref="Z1348:Z1351"/>
    <mergeCell ref="AC1348:AC1351"/>
    <mergeCell ref="AD1359:AD1361"/>
    <mergeCell ref="AI1348:AI1351"/>
    <mergeCell ref="R1299:R1301"/>
    <mergeCell ref="S1299:S1301"/>
    <mergeCell ref="W1305:W1308"/>
    <mergeCell ref="W1329:W1330"/>
    <mergeCell ref="N1348:N1351"/>
    <mergeCell ref="O1352:O1354"/>
    <mergeCell ref="AI1327:AI1328"/>
    <mergeCell ref="AA1305:AA1308"/>
    <mergeCell ref="AC1305:AC1308"/>
    <mergeCell ref="AD1305:AD1308"/>
    <mergeCell ref="R1329:R1330"/>
    <mergeCell ref="U1331:U1334"/>
    <mergeCell ref="Y1324:Y1326"/>
    <mergeCell ref="AG1305:AG1308"/>
    <mergeCell ref="X1302:X1304"/>
    <mergeCell ref="AI1299:AI1301"/>
    <mergeCell ref="AG1302:AG1304"/>
    <mergeCell ref="H1401:H1404"/>
    <mergeCell ref="Q1444:Q1445"/>
    <mergeCell ref="P1437:P1440"/>
    <mergeCell ref="N1395:N1397"/>
    <mergeCell ref="U1299:U1301"/>
    <mergeCell ref="W1299:W1301"/>
    <mergeCell ref="S1365:S1367"/>
    <mergeCell ref="J1444:J1445"/>
    <mergeCell ref="O1431:O1433"/>
    <mergeCell ref="H1421:H1423"/>
    <mergeCell ref="U1305:U1308"/>
    <mergeCell ref="Q1398:Q1400"/>
    <mergeCell ref="AB1299:AB1301"/>
    <mergeCell ref="AB1388:AB1391"/>
    <mergeCell ref="AF1415:AF1417"/>
    <mergeCell ref="AG1415:AG1417"/>
    <mergeCell ref="AA1428:AA1430"/>
    <mergeCell ref="AA1418:AA1420"/>
    <mergeCell ref="AB1418:AB1420"/>
    <mergeCell ref="W1378:W1381"/>
    <mergeCell ref="AI1309:AI1311"/>
    <mergeCell ref="AJ1321:AJ1323"/>
    <mergeCell ref="AI1216:AI1218"/>
    <mergeCell ref="AH1225:AH1227"/>
    <mergeCell ref="AB1199:AB1202"/>
    <mergeCell ref="W1182:W1184"/>
    <mergeCell ref="W1173:W1175"/>
    <mergeCell ref="W1176:W1178"/>
    <mergeCell ref="W1179:W1181"/>
    <mergeCell ref="Z1216:Z1218"/>
    <mergeCell ref="AA1216:AA1218"/>
    <mergeCell ref="X1185:X1187"/>
    <mergeCell ref="U1195:U1198"/>
    <mergeCell ref="U1219:U1221"/>
    <mergeCell ref="U1170:U1172"/>
    <mergeCell ref="Y1166:Y1169"/>
    <mergeCell ref="AB1188:AB1190"/>
    <mergeCell ref="W1219:W1221"/>
    <mergeCell ref="X1219:X1221"/>
    <mergeCell ref="Z1188:Z1190"/>
    <mergeCell ref="AG1115:AG1117"/>
    <mergeCell ref="AD1115:AD1117"/>
    <mergeCell ref="AC1115:AC1117"/>
    <mergeCell ref="W1127:W1130"/>
    <mergeCell ref="V1219:V1221"/>
    <mergeCell ref="T1127:T1130"/>
    <mergeCell ref="U1127:U1130"/>
    <mergeCell ref="X1124:X1126"/>
    <mergeCell ref="AC1121:AC1123"/>
    <mergeCell ref="T1225:T1227"/>
    <mergeCell ref="U1225:U1227"/>
    <mergeCell ref="T1173:T1175"/>
    <mergeCell ref="U1173:U1175"/>
    <mergeCell ref="AD1195:AD1198"/>
    <mergeCell ref="Y1228:Y1230"/>
    <mergeCell ref="V1225:V1227"/>
    <mergeCell ref="AC1225:AC1227"/>
    <mergeCell ref="AD1225:AD1227"/>
    <mergeCell ref="AE1228:AE1230"/>
    <mergeCell ref="AF1199:AF1202"/>
    <mergeCell ref="X1216:X1218"/>
    <mergeCell ref="Y1212:Y1215"/>
    <mergeCell ref="AA1212:AA1215"/>
    <mergeCell ref="AC1140:AC1142"/>
    <mergeCell ref="Y1115:Y1117"/>
    <mergeCell ref="Z1115:Z1117"/>
    <mergeCell ref="AH1163:AH1165"/>
    <mergeCell ref="AH1203:AH1205"/>
    <mergeCell ref="V1216:V1218"/>
    <mergeCell ref="AF1216:AF1218"/>
    <mergeCell ref="AG1216:AG1218"/>
    <mergeCell ref="Y1206:Y1208"/>
    <mergeCell ref="X1209:X1211"/>
    <mergeCell ref="AF1209:AF1211"/>
    <mergeCell ref="AC1216:AC1218"/>
    <mergeCell ref="AI1131:AI1133"/>
    <mergeCell ref="AB1137:AB1139"/>
    <mergeCell ref="AC1137:AC1139"/>
    <mergeCell ref="AH1115:AH1117"/>
    <mergeCell ref="AI1115:AI1117"/>
    <mergeCell ref="AH1131:AH1133"/>
    <mergeCell ref="X1173:X1175"/>
    <mergeCell ref="Z1228:Z1230"/>
    <mergeCell ref="AF1302:AF1304"/>
    <mergeCell ref="AF1299:AF1301"/>
    <mergeCell ref="R1302:R1304"/>
    <mergeCell ref="R1261:R1263"/>
    <mergeCell ref="S1261:S1263"/>
    <mergeCell ref="AA1245:AA1247"/>
    <mergeCell ref="AF1245:AF1247"/>
    <mergeCell ref="AG1245:AG1247"/>
    <mergeCell ref="AF1092:AF1095"/>
    <mergeCell ref="AG1092:AG1095"/>
    <mergeCell ref="AB1182:AB1184"/>
    <mergeCell ref="AC1182:AC1184"/>
    <mergeCell ref="P1248:P1250"/>
    <mergeCell ref="Q1248:Q1250"/>
    <mergeCell ref="N1115:N1117"/>
    <mergeCell ref="O1115:O1117"/>
    <mergeCell ref="P1115:P1117"/>
    <mergeCell ref="Q1115:Q1117"/>
    <mergeCell ref="P1185:P1187"/>
    <mergeCell ref="Q1185:Q1187"/>
    <mergeCell ref="R1185:R1187"/>
    <mergeCell ref="R1170:R1172"/>
    <mergeCell ref="S1170:S1172"/>
    <mergeCell ref="S1173:S1175"/>
    <mergeCell ref="S1176:S1178"/>
    <mergeCell ref="R1219:R1221"/>
    <mergeCell ref="N1216:N1218"/>
    <mergeCell ref="O1216:O1218"/>
    <mergeCell ref="P1216:P1218"/>
    <mergeCell ref="R1264:R1266"/>
    <mergeCell ref="P1287:P1290"/>
    <mergeCell ref="Q1287:Q1290"/>
    <mergeCell ref="S1134:S1136"/>
    <mergeCell ref="T1137:T1139"/>
    <mergeCell ref="U1137:U1139"/>
    <mergeCell ref="V1137:V1139"/>
    <mergeCell ref="S1153:S1156"/>
    <mergeCell ref="U1153:U1156"/>
    <mergeCell ref="Z1235:Z1237"/>
    <mergeCell ref="AA1235:AA1237"/>
    <mergeCell ref="AG1238:AG1241"/>
    <mergeCell ref="Z1245:Z1247"/>
    <mergeCell ref="T1176:T1178"/>
    <mergeCell ref="T1166:T1169"/>
    <mergeCell ref="T1179:T1181"/>
    <mergeCell ref="T1182:T1184"/>
    <mergeCell ref="T1195:T1198"/>
    <mergeCell ref="T1170:T1172"/>
    <mergeCell ref="AA1199:AA1202"/>
    <mergeCell ref="Y1203:Y1205"/>
    <mergeCell ref="Z1203:Z1205"/>
    <mergeCell ref="W1199:W1202"/>
    <mergeCell ref="AE1182:AE1184"/>
    <mergeCell ref="AF1182:AF1184"/>
    <mergeCell ref="X1188:X1190"/>
    <mergeCell ref="V1131:V1133"/>
    <mergeCell ref="V1127:V1130"/>
    <mergeCell ref="V1238:V1241"/>
    <mergeCell ref="W1140:W1142"/>
    <mergeCell ref="AB1235:AB1237"/>
    <mergeCell ref="V1296:V1298"/>
    <mergeCell ref="U1274:U1276"/>
    <mergeCell ref="V1274:V1276"/>
    <mergeCell ref="W1274:W1276"/>
    <mergeCell ref="AD1235:AD1237"/>
    <mergeCell ref="AF1225:AF1227"/>
    <mergeCell ref="U1199:U1202"/>
    <mergeCell ref="T1199:T1202"/>
    <mergeCell ref="T1238:T1241"/>
    <mergeCell ref="O1238:O1241"/>
    <mergeCell ref="U1228:U1230"/>
    <mergeCell ref="V1228:V1230"/>
    <mergeCell ref="O1235:O1237"/>
    <mergeCell ref="W1188:W1190"/>
    <mergeCell ref="AG1160:AG1162"/>
    <mergeCell ref="AG1163:AG1165"/>
    <mergeCell ref="AH1166:AH1169"/>
    <mergeCell ref="AC1170:AC1172"/>
    <mergeCell ref="Z1153:Z1156"/>
    <mergeCell ref="AI1163:AI1165"/>
    <mergeCell ref="AI1173:AI1175"/>
    <mergeCell ref="AA1166:AA1169"/>
    <mergeCell ref="Z1170:Z1172"/>
    <mergeCell ref="AA1170:AA1172"/>
    <mergeCell ref="U1157:U1159"/>
    <mergeCell ref="AH1188:AH1190"/>
    <mergeCell ref="AI1195:AI1198"/>
    <mergeCell ref="T1209:T1211"/>
    <mergeCell ref="AF1185:AF1187"/>
    <mergeCell ref="T1157:T1159"/>
    <mergeCell ref="R1228:R1230"/>
    <mergeCell ref="S1228:S1230"/>
    <mergeCell ref="Y1216:Y1218"/>
    <mergeCell ref="AB1203:AB1205"/>
    <mergeCell ref="AE1206:AE1208"/>
    <mergeCell ref="AI1203:AI1205"/>
    <mergeCell ref="AA1188:AA1190"/>
    <mergeCell ref="T1219:T1221"/>
    <mergeCell ref="T1235:T1237"/>
    <mergeCell ref="X1238:X1241"/>
    <mergeCell ref="V1203:V1205"/>
    <mergeCell ref="AI1212:AI1215"/>
    <mergeCell ref="AF1212:AF1215"/>
    <mergeCell ref="AG1212:AG1215"/>
    <mergeCell ref="AH1212:AH1215"/>
    <mergeCell ref="AD1222:AD1224"/>
    <mergeCell ref="AG1228:AG1230"/>
    <mergeCell ref="AI1199:AI1202"/>
    <mergeCell ref="AE1195:AE1198"/>
    <mergeCell ref="AF1195:AF1198"/>
    <mergeCell ref="V1195:V1198"/>
    <mergeCell ref="R1203:R1205"/>
    <mergeCell ref="O1209:O1211"/>
    <mergeCell ref="U1203:U1205"/>
    <mergeCell ref="Z1212:Z1215"/>
    <mergeCell ref="Y1199:Y1202"/>
    <mergeCell ref="X1195:X1198"/>
    <mergeCell ref="Y1195:Y1198"/>
    <mergeCell ref="AG1166:AG1169"/>
    <mergeCell ref="AE1153:AE1156"/>
    <mergeCell ref="AF1153:AF1156"/>
    <mergeCell ref="AE1166:AE1169"/>
    <mergeCell ref="AF1166:AF1169"/>
    <mergeCell ref="V1157:V1159"/>
    <mergeCell ref="Q1160:Q1162"/>
    <mergeCell ref="AC1219:AC1221"/>
    <mergeCell ref="AH1228:AH1230"/>
    <mergeCell ref="O1160:O1162"/>
    <mergeCell ref="X1127:X1130"/>
    <mergeCell ref="W1124:W1126"/>
    <mergeCell ref="W1134:W1136"/>
    <mergeCell ref="X1134:X1136"/>
    <mergeCell ref="AD1137:AD1139"/>
    <mergeCell ref="S1147:S1149"/>
    <mergeCell ref="AB1153:AB1156"/>
    <mergeCell ref="AG1140:AG1142"/>
    <mergeCell ref="AF1170:AF1172"/>
    <mergeCell ref="AD1199:AD1202"/>
    <mergeCell ref="AE1199:AE1202"/>
    <mergeCell ref="AE1173:AE1175"/>
    <mergeCell ref="V1140:V1142"/>
    <mergeCell ref="AF1134:AF1136"/>
    <mergeCell ref="Y1134:Y1136"/>
    <mergeCell ref="AB1096:AB1099"/>
    <mergeCell ref="AH1134:AH1136"/>
    <mergeCell ref="AD1080:AD1082"/>
    <mergeCell ref="Z1086:Z1088"/>
    <mergeCell ref="AA1086:AA1088"/>
    <mergeCell ref="AB1086:AB1088"/>
    <mergeCell ref="AE1176:AE1178"/>
    <mergeCell ref="AF1176:AF1178"/>
    <mergeCell ref="AE1179:AE1181"/>
    <mergeCell ref="AA1182:AA1184"/>
    <mergeCell ref="Z1185:Z1187"/>
    <mergeCell ref="AA1185:AA1187"/>
    <mergeCell ref="AE1185:AE1187"/>
    <mergeCell ref="Z1157:Z1159"/>
    <mergeCell ref="AD1157:AD1159"/>
    <mergeCell ref="AF1080:AF1082"/>
    <mergeCell ref="AG1080:AG1082"/>
    <mergeCell ref="AB1083:AB1085"/>
    <mergeCell ref="AC1083:AC1085"/>
    <mergeCell ref="AD1083:AD1085"/>
    <mergeCell ref="X1153:X1156"/>
    <mergeCell ref="X1157:X1159"/>
    <mergeCell ref="X1160:X1162"/>
    <mergeCell ref="W1153:W1156"/>
    <mergeCell ref="AE1115:AE1117"/>
    <mergeCell ref="AF1115:AF1117"/>
    <mergeCell ref="AE1118:AE1120"/>
    <mergeCell ref="AF1112:AF1114"/>
    <mergeCell ref="AF1131:AF1133"/>
    <mergeCell ref="AA1092:AA1095"/>
    <mergeCell ref="AB1092:AB1095"/>
    <mergeCell ref="AD1096:AD1099"/>
    <mergeCell ref="AC1089:AC1091"/>
    <mergeCell ref="AD1089:AD1091"/>
    <mergeCell ref="AE1089:AE1091"/>
    <mergeCell ref="AF1089:AF1091"/>
    <mergeCell ref="AF1108:AF1111"/>
    <mergeCell ref="AC1118:AC1120"/>
    <mergeCell ref="AF1173:AF1175"/>
    <mergeCell ref="AB1173:AB1175"/>
    <mergeCell ref="AF1137:AF1139"/>
    <mergeCell ref="W1185:W1187"/>
    <mergeCell ref="X1137:X1139"/>
    <mergeCell ref="X1170:X1172"/>
    <mergeCell ref="S1182:S1184"/>
    <mergeCell ref="AH1121:AH1123"/>
    <mergeCell ref="Y1086:Y1088"/>
    <mergeCell ref="AB1157:AB1159"/>
    <mergeCell ref="W1166:W1169"/>
    <mergeCell ref="U1222:U1224"/>
    <mergeCell ref="O1228:O1230"/>
    <mergeCell ref="R1235:R1237"/>
    <mergeCell ref="D1127:D1130"/>
    <mergeCell ref="F1131:F1133"/>
    <mergeCell ref="F1127:F1130"/>
    <mergeCell ref="D1140:D1142"/>
    <mergeCell ref="E1140:E1142"/>
    <mergeCell ref="D1170:D1172"/>
    <mergeCell ref="E1170:E1172"/>
    <mergeCell ref="O1124:O1126"/>
    <mergeCell ref="I1124:I1126"/>
    <mergeCell ref="G1127:G1130"/>
    <mergeCell ref="H1127:H1130"/>
    <mergeCell ref="R1118:R1120"/>
    <mergeCell ref="S1118:S1120"/>
    <mergeCell ref="T1118:T1120"/>
    <mergeCell ref="V1121:V1123"/>
    <mergeCell ref="W1121:W1123"/>
    <mergeCell ref="U1118:U1120"/>
    <mergeCell ref="V1118:V1120"/>
    <mergeCell ref="R1108:R1111"/>
    <mergeCell ref="Y1100:Y1103"/>
    <mergeCell ref="V1096:V1099"/>
    <mergeCell ref="AH1170:AH1172"/>
    <mergeCell ref="AE1137:AE1139"/>
    <mergeCell ref="AB1118:AB1120"/>
    <mergeCell ref="AE1121:AE1123"/>
    <mergeCell ref="AG1195:AG1198"/>
    <mergeCell ref="S1140:S1142"/>
    <mergeCell ref="R1137:R1139"/>
    <mergeCell ref="S1137:S1139"/>
    <mergeCell ref="V1134:V1136"/>
    <mergeCell ref="P1166:P1169"/>
    <mergeCell ref="Q1166:Q1169"/>
    <mergeCell ref="R1163:R1165"/>
    <mergeCell ref="U1182:U1184"/>
    <mergeCell ref="V1182:V1184"/>
    <mergeCell ref="S1185:S1187"/>
    <mergeCell ref="X1176:X1178"/>
    <mergeCell ref="X1179:X1181"/>
    <mergeCell ref="AG1182:AG1184"/>
    <mergeCell ref="AG1185:AG1187"/>
    <mergeCell ref="AG1188:AG1190"/>
    <mergeCell ref="Y1176:Y1178"/>
    <mergeCell ref="Y1179:Y1181"/>
    <mergeCell ref="Y1182:Y1184"/>
    <mergeCell ref="Z1176:Z1178"/>
    <mergeCell ref="V1185:V1187"/>
    <mergeCell ref="V1173:V1175"/>
    <mergeCell ref="P1176:P1178"/>
    <mergeCell ref="P1179:P1181"/>
    <mergeCell ref="Q1179:Q1181"/>
    <mergeCell ref="AH1157:AH1159"/>
    <mergeCell ref="AH1160:AH1162"/>
    <mergeCell ref="AH1108:AH1111"/>
    <mergeCell ref="AG1124:AG1126"/>
    <mergeCell ref="X1100:X1103"/>
    <mergeCell ref="Z1173:Z1175"/>
    <mergeCell ref="AA1173:AA1175"/>
    <mergeCell ref="I1225:I1227"/>
    <mergeCell ref="U1179:U1181"/>
    <mergeCell ref="V1179:V1181"/>
    <mergeCell ref="AH1191:AH1194"/>
    <mergeCell ref="F1264:F1266"/>
    <mergeCell ref="D1274:D1276"/>
    <mergeCell ref="R1134:R1136"/>
    <mergeCell ref="T1134:T1136"/>
    <mergeCell ref="O1157:O1159"/>
    <mergeCell ref="N1160:N1162"/>
    <mergeCell ref="T1153:T1156"/>
    <mergeCell ref="W1203:W1205"/>
    <mergeCell ref="X1203:X1205"/>
    <mergeCell ref="AA1163:AA1165"/>
    <mergeCell ref="S1203:S1205"/>
    <mergeCell ref="T1203:T1205"/>
    <mergeCell ref="AC1173:AC1175"/>
    <mergeCell ref="AB1176:AB1178"/>
    <mergeCell ref="AC1176:AC1178"/>
    <mergeCell ref="AB1179:AB1181"/>
    <mergeCell ref="AC1179:AC1181"/>
    <mergeCell ref="T1185:T1187"/>
    <mergeCell ref="P1182:P1184"/>
    <mergeCell ref="N1170:N1172"/>
    <mergeCell ref="O1170:O1172"/>
    <mergeCell ref="N1173:N1175"/>
    <mergeCell ref="O1173:O1175"/>
    <mergeCell ref="N1176:N1178"/>
    <mergeCell ref="S1225:S1227"/>
    <mergeCell ref="R1212:R1215"/>
    <mergeCell ref="Q1222:Q1224"/>
    <mergeCell ref="Q1235:Q1237"/>
    <mergeCell ref="G1173:G1175"/>
    <mergeCell ref="R1147:R1149"/>
    <mergeCell ref="I1199:I1202"/>
    <mergeCell ref="H1134:H1136"/>
    <mergeCell ref="G1134:G1136"/>
    <mergeCell ref="I1134:I1136"/>
    <mergeCell ref="O1134:O1136"/>
    <mergeCell ref="P1134:P1136"/>
    <mergeCell ref="Q1134:Q1136"/>
    <mergeCell ref="Z1134:Z1136"/>
    <mergeCell ref="AA1134:AA1136"/>
    <mergeCell ref="AB1134:AB1136"/>
    <mergeCell ref="G1157:G1159"/>
    <mergeCell ref="S1157:S1159"/>
    <mergeCell ref="Q1153:Q1156"/>
    <mergeCell ref="R1153:R1156"/>
    <mergeCell ref="O1140:O1142"/>
    <mergeCell ref="P1140:P1142"/>
    <mergeCell ref="U1160:U1162"/>
    <mergeCell ref="O1153:O1156"/>
    <mergeCell ref="G1153:G1156"/>
    <mergeCell ref="W1216:W1218"/>
    <mergeCell ref="AA1209:AA1211"/>
    <mergeCell ref="X1231:X1234"/>
    <mergeCell ref="W1235:W1237"/>
    <mergeCell ref="X1235:X1237"/>
    <mergeCell ref="W1137:W1139"/>
    <mergeCell ref="W1231:W1234"/>
    <mergeCell ref="P1191:P1194"/>
    <mergeCell ref="Q1191:Q1194"/>
    <mergeCell ref="AA1206:AA1208"/>
    <mergeCell ref="D1271:D1273"/>
    <mergeCell ref="E1271:E1273"/>
    <mergeCell ref="V1212:V1215"/>
    <mergeCell ref="W1206:W1208"/>
    <mergeCell ref="AC1209:AC1211"/>
    <mergeCell ref="P1242:P1244"/>
    <mergeCell ref="B1281:B1283"/>
    <mergeCell ref="C1281:C1283"/>
    <mergeCell ref="B1254:B1256"/>
    <mergeCell ref="C1251:C1253"/>
    <mergeCell ref="T1242:T1244"/>
    <mergeCell ref="T1245:T1247"/>
    <mergeCell ref="T1248:T1250"/>
    <mergeCell ref="S1219:S1221"/>
    <mergeCell ref="O1225:O1227"/>
    <mergeCell ref="R1231:R1234"/>
    <mergeCell ref="S1231:S1234"/>
    <mergeCell ref="I1219:I1221"/>
    <mergeCell ref="G1264:G1266"/>
    <mergeCell ref="H1264:H1266"/>
    <mergeCell ref="I1264:I1266"/>
    <mergeCell ref="O1264:O1266"/>
    <mergeCell ref="P1264:P1266"/>
    <mergeCell ref="B1284:B1286"/>
    <mergeCell ref="C1284:C1286"/>
    <mergeCell ref="N1271:N1273"/>
    <mergeCell ref="O1271:O1273"/>
    <mergeCell ref="S1281:S1283"/>
    <mergeCell ref="S1284:S1286"/>
    <mergeCell ref="P1231:P1234"/>
    <mergeCell ref="Q1231:Q1234"/>
    <mergeCell ref="R1242:R1244"/>
    <mergeCell ref="S1242:S1244"/>
    <mergeCell ref="R1254:R1256"/>
    <mergeCell ref="D1222:D1224"/>
    <mergeCell ref="E1222:E1224"/>
    <mergeCell ref="F1222:F1224"/>
    <mergeCell ref="G1222:G1224"/>
    <mergeCell ref="S1235:S1237"/>
    <mergeCell ref="R1238:R1241"/>
    <mergeCell ref="S1238:S1241"/>
    <mergeCell ref="G1235:G1237"/>
    <mergeCell ref="N1231:N1234"/>
    <mergeCell ref="O1231:O1234"/>
    <mergeCell ref="N1235:N1237"/>
    <mergeCell ref="B1225:B1227"/>
    <mergeCell ref="B1257:B1260"/>
    <mergeCell ref="C1257:C1260"/>
    <mergeCell ref="D1261:D1263"/>
    <mergeCell ref="E1261:E1263"/>
    <mergeCell ref="F1261:F1263"/>
    <mergeCell ref="G1261:G1263"/>
    <mergeCell ref="G1257:G1260"/>
    <mergeCell ref="H1257:H1260"/>
    <mergeCell ref="I1257:I1260"/>
    <mergeCell ref="E1264:E1266"/>
    <mergeCell ref="H1271:H1273"/>
    <mergeCell ref="I1271:I1273"/>
    <mergeCell ref="S1245:S1247"/>
    <mergeCell ref="Q1219:Q1221"/>
    <mergeCell ref="P1228:P1230"/>
    <mergeCell ref="R1274:R1276"/>
    <mergeCell ref="E1254:E1256"/>
    <mergeCell ref="F1254:F1256"/>
    <mergeCell ref="G1251:G1253"/>
    <mergeCell ref="D1254:D1256"/>
    <mergeCell ref="N1261:N1263"/>
    <mergeCell ref="P1271:P1273"/>
    <mergeCell ref="I1261:I1263"/>
    <mergeCell ref="Q1170:Q1172"/>
    <mergeCell ref="P1291:P1292"/>
    <mergeCell ref="D1225:D1227"/>
    <mergeCell ref="E1225:E1227"/>
    <mergeCell ref="F1225:F1227"/>
    <mergeCell ref="D1287:D1290"/>
    <mergeCell ref="F1281:F1283"/>
    <mergeCell ref="H1281:H1283"/>
    <mergeCell ref="B1267:B1270"/>
    <mergeCell ref="C1267:C1270"/>
    <mergeCell ref="D1267:D1270"/>
    <mergeCell ref="E1267:E1270"/>
    <mergeCell ref="F1267:F1270"/>
    <mergeCell ref="G1267:G1270"/>
    <mergeCell ref="D1281:D1283"/>
    <mergeCell ref="E1231:E1234"/>
    <mergeCell ref="P1238:P1241"/>
    <mergeCell ref="Q1238:Q1241"/>
    <mergeCell ref="P1257:P1260"/>
    <mergeCell ref="O1261:O1263"/>
    <mergeCell ref="N1264:N1266"/>
    <mergeCell ref="N1242:N1244"/>
    <mergeCell ref="B1274:B1276"/>
    <mergeCell ref="C1274:C1276"/>
    <mergeCell ref="H1245:H1247"/>
    <mergeCell ref="O1242:O1244"/>
    <mergeCell ref="N1245:N1247"/>
    <mergeCell ref="O1245:O1247"/>
    <mergeCell ref="N1248:N1250"/>
    <mergeCell ref="O1248:O1250"/>
    <mergeCell ref="P1251:P1253"/>
    <mergeCell ref="Q1251:Q1253"/>
    <mergeCell ref="B1245:B1247"/>
    <mergeCell ref="B1248:B1250"/>
    <mergeCell ref="Q1242:Q1244"/>
    <mergeCell ref="C1235:C1237"/>
    <mergeCell ref="P1235:P1237"/>
    <mergeCell ref="P1254:P1256"/>
    <mergeCell ref="F1287:F1290"/>
    <mergeCell ref="D1257:D1260"/>
    <mergeCell ref="E1257:E1260"/>
    <mergeCell ref="F1245:F1247"/>
    <mergeCell ref="G1245:G1247"/>
    <mergeCell ref="D1284:D1286"/>
    <mergeCell ref="H1251:H1253"/>
    <mergeCell ref="F1257:F1260"/>
    <mergeCell ref="I1254:I1256"/>
    <mergeCell ref="E1242:E1244"/>
    <mergeCell ref="G1274:G1276"/>
    <mergeCell ref="H1274:H1276"/>
    <mergeCell ref="I1274:I1276"/>
    <mergeCell ref="E1238:E1241"/>
    <mergeCell ref="D1242:D1244"/>
    <mergeCell ref="I1231:I1234"/>
    <mergeCell ref="P1245:P1247"/>
    <mergeCell ref="Q1245:Q1247"/>
    <mergeCell ref="B1261:B1263"/>
    <mergeCell ref="C1261:C1263"/>
    <mergeCell ref="E1281:E1283"/>
    <mergeCell ref="B1231:B1234"/>
    <mergeCell ref="H1225:H1227"/>
    <mergeCell ref="F1271:F1273"/>
    <mergeCell ref="G1284:G1286"/>
    <mergeCell ref="I1284:I1286"/>
    <mergeCell ref="B1216:B1218"/>
    <mergeCell ref="B1228:B1230"/>
    <mergeCell ref="C1228:C1230"/>
    <mergeCell ref="B1238:B1241"/>
    <mergeCell ref="S1287:S1290"/>
    <mergeCell ref="C1219:C1221"/>
    <mergeCell ref="E1173:E1175"/>
    <mergeCell ref="B1170:B1172"/>
    <mergeCell ref="C1170:C1172"/>
    <mergeCell ref="B1291:B1292"/>
    <mergeCell ref="N1284:N1286"/>
    <mergeCell ref="O1284:O1286"/>
    <mergeCell ref="N1287:N1290"/>
    <mergeCell ref="N1291:N1292"/>
    <mergeCell ref="O1287:O1290"/>
    <mergeCell ref="F1219:F1221"/>
    <mergeCell ref="F1231:F1234"/>
    <mergeCell ref="G1231:G1234"/>
    <mergeCell ref="H1231:H1234"/>
    <mergeCell ref="I1209:I1211"/>
    <mergeCell ref="Q1203:Q1205"/>
    <mergeCell ref="R1209:R1211"/>
    <mergeCell ref="C1206:C1208"/>
    <mergeCell ref="D1206:D1208"/>
    <mergeCell ref="G1206:G1208"/>
    <mergeCell ref="H1206:H1208"/>
    <mergeCell ref="I1206:I1208"/>
    <mergeCell ref="D1228:D1230"/>
    <mergeCell ref="E1228:E1230"/>
    <mergeCell ref="F1228:F1230"/>
    <mergeCell ref="G1228:G1230"/>
    <mergeCell ref="H1228:H1230"/>
    <mergeCell ref="I1228:I1230"/>
    <mergeCell ref="N1228:N1230"/>
    <mergeCell ref="Q1225:Q1227"/>
    <mergeCell ref="R1225:R1227"/>
    <mergeCell ref="Q1257:Q1260"/>
    <mergeCell ref="R1257:R1260"/>
    <mergeCell ref="H1267:H1270"/>
    <mergeCell ref="I1267:I1270"/>
    <mergeCell ref="N1257:N1260"/>
    <mergeCell ref="O1257:O1260"/>
    <mergeCell ref="B1271:B1273"/>
    <mergeCell ref="C1271:C1273"/>
    <mergeCell ref="H1248:H1250"/>
    <mergeCell ref="C1248:C1250"/>
    <mergeCell ref="D1248:D1250"/>
    <mergeCell ref="F1284:F1286"/>
    <mergeCell ref="E1284:E1286"/>
    <mergeCell ref="D1251:D1253"/>
    <mergeCell ref="E1251:E1253"/>
    <mergeCell ref="E1248:E1250"/>
    <mergeCell ref="G1254:G1256"/>
    <mergeCell ref="H1235:H1237"/>
    <mergeCell ref="H1238:H1241"/>
    <mergeCell ref="H1242:H1244"/>
    <mergeCell ref="H1222:H1224"/>
    <mergeCell ref="F1251:F1253"/>
    <mergeCell ref="B1251:B1253"/>
    <mergeCell ref="C1254:C1256"/>
    <mergeCell ref="E1245:E1247"/>
    <mergeCell ref="B1287:B1290"/>
    <mergeCell ref="C1287:C1290"/>
    <mergeCell ref="G1238:G1241"/>
    <mergeCell ref="B1264:B1266"/>
    <mergeCell ref="C1264:C1266"/>
    <mergeCell ref="D1264:D1266"/>
    <mergeCell ref="C1231:C1234"/>
    <mergeCell ref="D1231:D1234"/>
    <mergeCell ref="C1182:C1184"/>
    <mergeCell ref="O1176:O1178"/>
    <mergeCell ref="H1176:H1178"/>
    <mergeCell ref="I1173:I1175"/>
    <mergeCell ref="G1271:G1273"/>
    <mergeCell ref="G1281:G1283"/>
    <mergeCell ref="I1281:I1283"/>
    <mergeCell ref="H1261:H1263"/>
    <mergeCell ref="F1248:F1250"/>
    <mergeCell ref="G1248:G1250"/>
    <mergeCell ref="F1157:F1159"/>
    <mergeCell ref="B1219:B1221"/>
    <mergeCell ref="B1140:B1142"/>
    <mergeCell ref="D1219:D1221"/>
    <mergeCell ref="E1219:E1221"/>
    <mergeCell ref="G1176:G1178"/>
    <mergeCell ref="F1166:F1169"/>
    <mergeCell ref="G1166:G1169"/>
    <mergeCell ref="C1216:C1218"/>
    <mergeCell ref="F1238:F1241"/>
    <mergeCell ref="F1242:F1244"/>
    <mergeCell ref="G1242:G1244"/>
    <mergeCell ref="C1245:C1247"/>
    <mergeCell ref="D1245:D1247"/>
    <mergeCell ref="D1235:D1237"/>
    <mergeCell ref="E1235:E1237"/>
    <mergeCell ref="F1235:F1237"/>
    <mergeCell ref="I1235:I1237"/>
    <mergeCell ref="G1225:G1227"/>
    <mergeCell ref="B1153:B1156"/>
    <mergeCell ref="C1153:C1156"/>
    <mergeCell ref="D1153:D1156"/>
    <mergeCell ref="B1157:B1159"/>
    <mergeCell ref="C1157:C1159"/>
    <mergeCell ref="D1157:D1159"/>
    <mergeCell ref="I1163:I1165"/>
    <mergeCell ref="I1166:I1169"/>
    <mergeCell ref="I1170:I1172"/>
    <mergeCell ref="I1176:I1178"/>
    <mergeCell ref="H1163:H1165"/>
    <mergeCell ref="H1166:H1169"/>
    <mergeCell ref="H1170:H1172"/>
    <mergeCell ref="H1173:H1175"/>
    <mergeCell ref="C1173:C1175"/>
    <mergeCell ref="O1166:O1169"/>
    <mergeCell ref="O1185:O1187"/>
    <mergeCell ref="N1188:N1190"/>
    <mergeCell ref="O1188:O1190"/>
    <mergeCell ref="G1188:G1190"/>
    <mergeCell ref="B1242:B1244"/>
    <mergeCell ref="N1195:N1198"/>
    <mergeCell ref="O1195:O1198"/>
    <mergeCell ref="B1203:B1205"/>
    <mergeCell ref="C1203:C1205"/>
    <mergeCell ref="B1195:B1198"/>
    <mergeCell ref="C1195:C1198"/>
    <mergeCell ref="N1225:N1227"/>
    <mergeCell ref="G1216:G1218"/>
    <mergeCell ref="H1216:H1218"/>
    <mergeCell ref="E1131:E1133"/>
    <mergeCell ref="E1153:E1156"/>
    <mergeCell ref="F1153:F1156"/>
    <mergeCell ref="F1173:F1175"/>
    <mergeCell ref="B1182:B1184"/>
    <mergeCell ref="B1185:B1187"/>
    <mergeCell ref="B1179:B1181"/>
    <mergeCell ref="B1173:B1175"/>
    <mergeCell ref="D1216:D1218"/>
    <mergeCell ref="E1216:E1218"/>
    <mergeCell ref="F1216:F1218"/>
    <mergeCell ref="I1222:I1224"/>
    <mergeCell ref="N1222:N1224"/>
    <mergeCell ref="O1222:O1224"/>
    <mergeCell ref="P1222:P1224"/>
    <mergeCell ref="P1170:P1172"/>
    <mergeCell ref="P1206:P1208"/>
    <mergeCell ref="C1242:C1244"/>
    <mergeCell ref="O1108:O1111"/>
    <mergeCell ref="P1100:P1103"/>
    <mergeCell ref="Q1100:Q1103"/>
    <mergeCell ref="R1157:R1159"/>
    <mergeCell ref="P1160:P1162"/>
    <mergeCell ref="G1140:G1142"/>
    <mergeCell ref="H1140:H1142"/>
    <mergeCell ref="I1140:I1142"/>
    <mergeCell ref="N1140:N1142"/>
    <mergeCell ref="N1124:N1126"/>
    <mergeCell ref="O1127:O1130"/>
    <mergeCell ref="P1127:P1130"/>
    <mergeCell ref="R1166:R1169"/>
    <mergeCell ref="B1163:B1165"/>
    <mergeCell ref="C1163:C1165"/>
    <mergeCell ref="D1163:D1165"/>
    <mergeCell ref="E1163:E1165"/>
    <mergeCell ref="F1163:F1165"/>
    <mergeCell ref="G1163:G1165"/>
    <mergeCell ref="B1166:B1169"/>
    <mergeCell ref="C1166:C1169"/>
    <mergeCell ref="B1160:B1162"/>
    <mergeCell ref="Q1140:Q1142"/>
    <mergeCell ref="F1140:F1142"/>
    <mergeCell ref="B1176:B1178"/>
    <mergeCell ref="R1173:R1175"/>
    <mergeCell ref="C1176:C1178"/>
    <mergeCell ref="B1134:B1136"/>
    <mergeCell ref="C1134:C1136"/>
    <mergeCell ref="B1121:B1123"/>
    <mergeCell ref="C1121:C1123"/>
    <mergeCell ref="B1124:B1126"/>
    <mergeCell ref="C1124:C1126"/>
    <mergeCell ref="B1131:B1133"/>
    <mergeCell ref="C1131:C1133"/>
    <mergeCell ref="D1131:D1133"/>
    <mergeCell ref="P1173:P1175"/>
    <mergeCell ref="B1137:B1139"/>
    <mergeCell ref="C1137:C1139"/>
    <mergeCell ref="D1137:D1139"/>
    <mergeCell ref="B1127:B1130"/>
    <mergeCell ref="C1127:C1130"/>
    <mergeCell ref="N1163:N1165"/>
    <mergeCell ref="O1163:O1165"/>
    <mergeCell ref="N1166:N1169"/>
    <mergeCell ref="P1157:P1159"/>
    <mergeCell ref="D1134:D1136"/>
    <mergeCell ref="D1166:D1169"/>
    <mergeCell ref="D1173:D1175"/>
    <mergeCell ref="P1153:P1156"/>
    <mergeCell ref="H1157:H1159"/>
    <mergeCell ref="H1160:H1162"/>
    <mergeCell ref="P1137:P1139"/>
    <mergeCell ref="Q1137:Q1139"/>
    <mergeCell ref="E1134:E1136"/>
    <mergeCell ref="F1134:F1136"/>
    <mergeCell ref="D1176:D1178"/>
    <mergeCell ref="E1176:E1178"/>
    <mergeCell ref="F1176:F1178"/>
    <mergeCell ref="N1134:N1136"/>
    <mergeCell ref="G1137:G1139"/>
    <mergeCell ref="F1137:F1139"/>
    <mergeCell ref="D1143:D1146"/>
    <mergeCell ref="P1225:P1227"/>
    <mergeCell ref="N1219:N1221"/>
    <mergeCell ref="O1219:O1221"/>
    <mergeCell ref="P1219:P1221"/>
    <mergeCell ref="N1203:N1205"/>
    <mergeCell ref="B1235:B1237"/>
    <mergeCell ref="N1209:N1211"/>
    <mergeCell ref="G1219:G1221"/>
    <mergeCell ref="H1219:H1221"/>
    <mergeCell ref="E1209:E1211"/>
    <mergeCell ref="Q1195:Q1198"/>
    <mergeCell ref="E1188:E1190"/>
    <mergeCell ref="F1188:F1190"/>
    <mergeCell ref="E1195:E1198"/>
    <mergeCell ref="G1185:G1187"/>
    <mergeCell ref="B1150:B1152"/>
    <mergeCell ref="C1150:C1152"/>
    <mergeCell ref="D1150:D1152"/>
    <mergeCell ref="E1150:E1152"/>
    <mergeCell ref="C1185:C1187"/>
    <mergeCell ref="E1185:E1187"/>
    <mergeCell ref="F1185:F1187"/>
    <mergeCell ref="I1188:I1190"/>
    <mergeCell ref="C1147:C1149"/>
    <mergeCell ref="D1147:D1149"/>
    <mergeCell ref="E1147:E1149"/>
    <mergeCell ref="F1147:F1149"/>
    <mergeCell ref="G1147:G1149"/>
    <mergeCell ref="H1147:H1149"/>
    <mergeCell ref="I1147:I1149"/>
    <mergeCell ref="N1147:N1149"/>
    <mergeCell ref="O1147:O1149"/>
    <mergeCell ref="E1137:E1139"/>
    <mergeCell ref="H1137:H1139"/>
    <mergeCell ref="I1137:I1139"/>
    <mergeCell ref="N1137:N1139"/>
    <mergeCell ref="O1137:O1139"/>
    <mergeCell ref="D1185:D1187"/>
    <mergeCell ref="F1182:F1184"/>
    <mergeCell ref="G1182:G1184"/>
    <mergeCell ref="H1179:H1181"/>
    <mergeCell ref="H1182:H1184"/>
    <mergeCell ref="N1179:N1181"/>
    <mergeCell ref="B1199:B1202"/>
    <mergeCell ref="G1212:G1215"/>
    <mergeCell ref="E1157:E1159"/>
    <mergeCell ref="D1195:D1198"/>
    <mergeCell ref="P1163:P1165"/>
    <mergeCell ref="Q1163:Q1165"/>
    <mergeCell ref="H1153:H1156"/>
    <mergeCell ref="O1206:O1208"/>
    <mergeCell ref="E1206:E1208"/>
    <mergeCell ref="E1166:E1169"/>
    <mergeCell ref="C1225:C1227"/>
    <mergeCell ref="G1179:G1181"/>
    <mergeCell ref="H1212:H1215"/>
    <mergeCell ref="I1212:I1215"/>
    <mergeCell ref="N1212:N1215"/>
    <mergeCell ref="O1212:O1215"/>
    <mergeCell ref="C1199:C1202"/>
    <mergeCell ref="D1199:D1202"/>
    <mergeCell ref="E1199:E1202"/>
    <mergeCell ref="C1212:C1215"/>
    <mergeCell ref="D1212:D1215"/>
    <mergeCell ref="E1212:E1215"/>
    <mergeCell ref="E1121:E1123"/>
    <mergeCell ref="E1112:E1114"/>
    <mergeCell ref="F1112:F1114"/>
    <mergeCell ref="G1112:G1114"/>
    <mergeCell ref="T1092:T1095"/>
    <mergeCell ref="X1092:X1095"/>
    <mergeCell ref="F1118:F1120"/>
    <mergeCell ref="G1118:G1120"/>
    <mergeCell ref="B1108:B1111"/>
    <mergeCell ref="C1108:C1111"/>
    <mergeCell ref="D1108:D1111"/>
    <mergeCell ref="E1108:E1111"/>
    <mergeCell ref="F1077:F1079"/>
    <mergeCell ref="G1077:G1079"/>
    <mergeCell ref="B1115:B1117"/>
    <mergeCell ref="C1115:C1117"/>
    <mergeCell ref="D1115:D1117"/>
    <mergeCell ref="D1083:D1085"/>
    <mergeCell ref="E1083:E1085"/>
    <mergeCell ref="F1083:F1085"/>
    <mergeCell ref="G1083:G1085"/>
    <mergeCell ref="H1083:H1085"/>
    <mergeCell ref="I1083:I1085"/>
    <mergeCell ref="N1083:N1085"/>
    <mergeCell ref="B1096:B1099"/>
    <mergeCell ref="C1096:C1099"/>
    <mergeCell ref="D1096:D1099"/>
    <mergeCell ref="E1096:E1099"/>
    <mergeCell ref="F1096:F1099"/>
    <mergeCell ref="E1089:E1091"/>
    <mergeCell ref="F1089:F1091"/>
    <mergeCell ref="O1083:O1085"/>
    <mergeCell ref="B1092:B1095"/>
    <mergeCell ref="C1092:C1095"/>
    <mergeCell ref="D1092:D1095"/>
    <mergeCell ref="E1092:E1095"/>
    <mergeCell ref="B1083:B1085"/>
    <mergeCell ref="B1112:B1114"/>
    <mergeCell ref="C1112:C1114"/>
    <mergeCell ref="D1112:D1114"/>
    <mergeCell ref="G1100:G1103"/>
    <mergeCell ref="H1100:H1103"/>
    <mergeCell ref="D1086:D1088"/>
    <mergeCell ref="H1096:H1099"/>
    <mergeCell ref="I1096:I1099"/>
    <mergeCell ref="O1089:O1091"/>
    <mergeCell ref="C1089:C1091"/>
    <mergeCell ref="B1089:B1091"/>
    <mergeCell ref="N1096:N1099"/>
    <mergeCell ref="B1086:B1088"/>
    <mergeCell ref="B1100:B1103"/>
    <mergeCell ref="C1100:C1103"/>
    <mergeCell ref="D1100:D1103"/>
    <mergeCell ref="E1100:E1103"/>
    <mergeCell ref="I1086:I1088"/>
    <mergeCell ref="C1083:C1085"/>
    <mergeCell ref="E1086:E1088"/>
    <mergeCell ref="N1089:N1091"/>
    <mergeCell ref="G1086:G1088"/>
    <mergeCell ref="H1086:H1088"/>
    <mergeCell ref="C1086:C1088"/>
    <mergeCell ref="B1118:B1120"/>
    <mergeCell ref="S1108:S1111"/>
    <mergeCell ref="T1108:T1111"/>
    <mergeCell ref="AJ1188:AJ1190"/>
    <mergeCell ref="AJ1185:AJ1187"/>
    <mergeCell ref="AF1118:AF1120"/>
    <mergeCell ref="AI1070:AI1073"/>
    <mergeCell ref="R1089:R1091"/>
    <mergeCell ref="AG1137:AG1139"/>
    <mergeCell ref="AG1179:AG1181"/>
    <mergeCell ref="AG1083:AG1085"/>
    <mergeCell ref="AH1083:AH1085"/>
    <mergeCell ref="AI1083:AI1085"/>
    <mergeCell ref="AG1086:AG1088"/>
    <mergeCell ref="AI1092:AI1095"/>
    <mergeCell ref="AC1092:AC1095"/>
    <mergeCell ref="AD1092:AD1095"/>
    <mergeCell ref="AE1100:AE1103"/>
    <mergeCell ref="AC1188:AC1190"/>
    <mergeCell ref="AB1185:AB1187"/>
    <mergeCell ref="AE1170:AE1172"/>
    <mergeCell ref="X1089:X1091"/>
    <mergeCell ref="W1170:W1172"/>
    <mergeCell ref="Z1121:Z1123"/>
    <mergeCell ref="AA1121:AA1123"/>
    <mergeCell ref="AC1096:AC1099"/>
    <mergeCell ref="AH1100:AH1103"/>
    <mergeCell ref="AD1121:AD1123"/>
    <mergeCell ref="T1160:T1162"/>
    <mergeCell ref="AB1121:AB1123"/>
    <mergeCell ref="S1160:S1162"/>
    <mergeCell ref="S1163:S1165"/>
    <mergeCell ref="S1166:S1169"/>
    <mergeCell ref="W1157:W1159"/>
    <mergeCell ref="W1160:W1162"/>
    <mergeCell ref="W1163:W1165"/>
    <mergeCell ref="T1163:T1165"/>
    <mergeCell ref="AE1160:AE1162"/>
    <mergeCell ref="AF1163:AF1165"/>
    <mergeCell ref="AF1127:AF1130"/>
    <mergeCell ref="AF1157:AF1159"/>
    <mergeCell ref="V1147:V1149"/>
    <mergeCell ref="U1134:U1136"/>
    <mergeCell ref="Y1137:Y1139"/>
    <mergeCell ref="U1131:U1133"/>
    <mergeCell ref="V1086:V1088"/>
    <mergeCell ref="W1086:W1088"/>
    <mergeCell ref="AI1096:AI1099"/>
    <mergeCell ref="X1163:X1165"/>
    <mergeCell ref="V1163:V1165"/>
    <mergeCell ref="Y1163:Y1165"/>
    <mergeCell ref="AJ1176:AJ1178"/>
    <mergeCell ref="AJ1173:AJ1175"/>
    <mergeCell ref="AI1185:AI1187"/>
    <mergeCell ref="AD1182:AD1184"/>
    <mergeCell ref="AD1185:AD1187"/>
    <mergeCell ref="W1115:W1117"/>
    <mergeCell ref="W1131:W1133"/>
    <mergeCell ref="AI1166:AI1169"/>
    <mergeCell ref="AI1153:AI1156"/>
    <mergeCell ref="AI1157:AI1159"/>
    <mergeCell ref="AI1160:AI1162"/>
    <mergeCell ref="AG1077:AG1079"/>
    <mergeCell ref="AH1077:AH1079"/>
    <mergeCell ref="AH1112:AH1114"/>
    <mergeCell ref="AH1176:AH1178"/>
    <mergeCell ref="AJ1179:AJ1181"/>
    <mergeCell ref="AF1070:AF1073"/>
    <mergeCell ref="AA1080:AA1082"/>
    <mergeCell ref="AH1080:AH1082"/>
    <mergeCell ref="AG1157:AG1159"/>
    <mergeCell ref="AA1089:AA1091"/>
    <mergeCell ref="Q1086:Q1088"/>
    <mergeCell ref="R1086:R1088"/>
    <mergeCell ref="S1086:S1088"/>
    <mergeCell ref="S1089:S1091"/>
    <mergeCell ref="T1086:T1088"/>
    <mergeCell ref="AG1134:AG1136"/>
    <mergeCell ref="AG1131:AG1133"/>
    <mergeCell ref="Z1100:Z1103"/>
    <mergeCell ref="AH1092:AH1095"/>
    <mergeCell ref="AJ1140:AJ1142"/>
    <mergeCell ref="AI1118:AI1120"/>
    <mergeCell ref="Y1121:Y1123"/>
    <mergeCell ref="AD1070:AD1073"/>
    <mergeCell ref="AE1070:AE1073"/>
    <mergeCell ref="AB1108:AB1111"/>
    <mergeCell ref="AD1163:AD1165"/>
    <mergeCell ref="AD1166:AD1169"/>
    <mergeCell ref="AD1170:AD1172"/>
    <mergeCell ref="AD1173:AD1175"/>
    <mergeCell ref="AD1176:AD1178"/>
    <mergeCell ref="AD1179:AD1181"/>
    <mergeCell ref="AH1153:AH1156"/>
    <mergeCell ref="AJ1163:AJ1165"/>
    <mergeCell ref="AJ1160:AJ1162"/>
    <mergeCell ref="AJ1157:AJ1159"/>
    <mergeCell ref="AE1140:AE1142"/>
    <mergeCell ref="AF1140:AF1142"/>
    <mergeCell ref="AD1077:AD1079"/>
    <mergeCell ref="AB1166:AB1169"/>
    <mergeCell ref="AJ1118:AJ1120"/>
    <mergeCell ref="T1112:T1114"/>
    <mergeCell ref="Q1131:Q1133"/>
    <mergeCell ref="R1131:R1133"/>
    <mergeCell ref="AJ1096:AJ1099"/>
    <mergeCell ref="AD1127:AD1130"/>
    <mergeCell ref="AC1127:AC1130"/>
    <mergeCell ref="AB1124:AB1126"/>
    <mergeCell ref="AA1124:AA1126"/>
    <mergeCell ref="AA1176:AA1178"/>
    <mergeCell ref="Q1157:Q1159"/>
    <mergeCell ref="U1166:U1169"/>
    <mergeCell ref="V1166:V1169"/>
    <mergeCell ref="AJ1124:AJ1126"/>
    <mergeCell ref="AJ1074:AJ1076"/>
    <mergeCell ref="S1179:S1181"/>
    <mergeCell ref="X1131:X1133"/>
    <mergeCell ref="X1147:X1149"/>
    <mergeCell ref="T1121:T1123"/>
    <mergeCell ref="Y1096:Y1099"/>
    <mergeCell ref="X1112:X1114"/>
    <mergeCell ref="R1096:R1099"/>
    <mergeCell ref="S1096:S1099"/>
    <mergeCell ref="T1096:T1099"/>
    <mergeCell ref="U1096:U1099"/>
    <mergeCell ref="X1115:X1117"/>
    <mergeCell ref="Y1112:Y1114"/>
    <mergeCell ref="T1124:T1126"/>
    <mergeCell ref="U1163:U1165"/>
    <mergeCell ref="AJ1086:AJ1088"/>
    <mergeCell ref="Z1083:Z1085"/>
    <mergeCell ref="AD1086:AD1088"/>
    <mergeCell ref="AC1086:AC1088"/>
    <mergeCell ref="AH1067:AH1069"/>
    <mergeCell ref="C1140:C1142"/>
    <mergeCell ref="Q1173:Q1175"/>
    <mergeCell ref="O1080:O1082"/>
    <mergeCell ref="T1077:T1079"/>
    <mergeCell ref="G1089:G1091"/>
    <mergeCell ref="H1089:H1091"/>
    <mergeCell ref="I1089:I1091"/>
    <mergeCell ref="F1170:F1172"/>
    <mergeCell ref="G1170:G1172"/>
    <mergeCell ref="O1131:O1133"/>
    <mergeCell ref="P1131:P1133"/>
    <mergeCell ref="F1092:F1095"/>
    <mergeCell ref="G1092:G1095"/>
    <mergeCell ref="H1092:H1095"/>
    <mergeCell ref="I1092:I1095"/>
    <mergeCell ref="N1092:N1095"/>
    <mergeCell ref="C1118:C1120"/>
    <mergeCell ref="D1118:D1120"/>
    <mergeCell ref="D1124:D1126"/>
    <mergeCell ref="E1124:E1126"/>
    <mergeCell ref="F1124:F1126"/>
    <mergeCell ref="D1089:D1091"/>
    <mergeCell ref="O1096:O1099"/>
    <mergeCell ref="I1100:I1103"/>
    <mergeCell ref="N1100:N1103"/>
    <mergeCell ref="O1100:O1103"/>
    <mergeCell ref="F1108:F1111"/>
    <mergeCell ref="D1104:D1107"/>
    <mergeCell ref="E1104:E1107"/>
    <mergeCell ref="F1104:F1107"/>
    <mergeCell ref="G1104:G1107"/>
    <mergeCell ref="H1104:H1107"/>
    <mergeCell ref="I1104:I1107"/>
    <mergeCell ref="N1104:N1107"/>
    <mergeCell ref="O1104:O1107"/>
    <mergeCell ref="G1124:G1126"/>
    <mergeCell ref="H1124:H1126"/>
    <mergeCell ref="E1118:E1120"/>
    <mergeCell ref="H1118:H1120"/>
    <mergeCell ref="I1118:I1120"/>
    <mergeCell ref="X1166:X1169"/>
    <mergeCell ref="N1118:N1120"/>
    <mergeCell ref="O1118:O1120"/>
    <mergeCell ref="V1124:V1126"/>
    <mergeCell ref="V1089:V1091"/>
    <mergeCell ref="U1092:U1095"/>
    <mergeCell ref="V1092:V1095"/>
    <mergeCell ref="W1092:W1095"/>
    <mergeCell ref="U1115:U1117"/>
    <mergeCell ref="V1115:V1117"/>
    <mergeCell ref="T1115:T1117"/>
    <mergeCell ref="U1121:U1123"/>
    <mergeCell ref="Q1089:Q1091"/>
    <mergeCell ref="X1118:X1120"/>
    <mergeCell ref="U1108:U1111"/>
    <mergeCell ref="V1108:V1111"/>
    <mergeCell ref="Q1121:Q1123"/>
    <mergeCell ref="R1121:R1123"/>
    <mergeCell ref="S1121:S1123"/>
    <mergeCell ref="E1051:E1054"/>
    <mergeCell ref="Y1083:Y1085"/>
    <mergeCell ref="Q1058:Q1060"/>
    <mergeCell ref="R1058:R1060"/>
    <mergeCell ref="S1058:S1060"/>
    <mergeCell ref="W1061:W1063"/>
    <mergeCell ref="V1067:V1069"/>
    <mergeCell ref="W1067:W1069"/>
    <mergeCell ref="B1055:B1057"/>
    <mergeCell ref="C1055:C1057"/>
    <mergeCell ref="S1124:S1126"/>
    <mergeCell ref="P1108:P1111"/>
    <mergeCell ref="X1121:X1123"/>
    <mergeCell ref="H1112:H1114"/>
    <mergeCell ref="F1121:F1123"/>
    <mergeCell ref="G1121:G1123"/>
    <mergeCell ref="H1121:H1123"/>
    <mergeCell ref="I1121:I1123"/>
    <mergeCell ref="I1077:I1079"/>
    <mergeCell ref="H1077:H1079"/>
    <mergeCell ref="P1083:P1085"/>
    <mergeCell ref="U1083:U1085"/>
    <mergeCell ref="V1083:V1085"/>
    <mergeCell ref="E1074:E1076"/>
    <mergeCell ref="O1086:O1088"/>
    <mergeCell ref="P1086:P1088"/>
    <mergeCell ref="T1089:T1091"/>
    <mergeCell ref="W1089:W1091"/>
    <mergeCell ref="C1051:C1054"/>
    <mergeCell ref="P1089:P1091"/>
    <mergeCell ref="N1086:N1088"/>
    <mergeCell ref="T1080:T1082"/>
    <mergeCell ref="U1080:U1082"/>
    <mergeCell ref="W1112:W1114"/>
    <mergeCell ref="Q1118:Q1120"/>
    <mergeCell ref="W1118:W1120"/>
    <mergeCell ref="U1100:U1103"/>
    <mergeCell ref="V1100:V1103"/>
    <mergeCell ref="U1124:U1126"/>
    <mergeCell ref="I1112:I1114"/>
    <mergeCell ref="F1086:F1088"/>
    <mergeCell ref="C1064:C1066"/>
    <mergeCell ref="B1077:B1079"/>
    <mergeCell ref="C1077:C1079"/>
    <mergeCell ref="D1077:D1079"/>
    <mergeCell ref="E1077:E1079"/>
    <mergeCell ref="E1080:E1082"/>
    <mergeCell ref="F1080:F1082"/>
    <mergeCell ref="G1080:G1082"/>
    <mergeCell ref="H1080:H1082"/>
    <mergeCell ref="I1080:I1082"/>
    <mergeCell ref="N1080:N1082"/>
    <mergeCell ref="B1064:B1066"/>
    <mergeCell ref="N1067:N1069"/>
    <mergeCell ref="T1067:T1069"/>
    <mergeCell ref="I1067:I1069"/>
    <mergeCell ref="U1067:U1069"/>
    <mergeCell ref="E1067:E1069"/>
    <mergeCell ref="F1067:F1069"/>
    <mergeCell ref="F1074:F1076"/>
    <mergeCell ref="G1074:G1076"/>
    <mergeCell ref="H1074:H1076"/>
    <mergeCell ref="I1074:I1076"/>
    <mergeCell ref="N1074:N1076"/>
    <mergeCell ref="E1127:E1130"/>
    <mergeCell ref="D1121:D1123"/>
    <mergeCell ref="C1067:C1069"/>
    <mergeCell ref="Y1127:Y1130"/>
    <mergeCell ref="G1131:G1133"/>
    <mergeCell ref="AJ1067:AJ1069"/>
    <mergeCell ref="AI1140:AI1142"/>
    <mergeCell ref="AI1112:AI1114"/>
    <mergeCell ref="AF1121:AF1123"/>
    <mergeCell ref="S1131:S1133"/>
    <mergeCell ref="T1131:T1133"/>
    <mergeCell ref="Q1127:Q1130"/>
    <mergeCell ref="H1131:H1133"/>
    <mergeCell ref="R1127:R1130"/>
    <mergeCell ref="S1127:S1130"/>
    <mergeCell ref="AJ1083:AJ1085"/>
    <mergeCell ref="X1064:X1066"/>
    <mergeCell ref="Y1064:Y1066"/>
    <mergeCell ref="U1077:U1079"/>
    <mergeCell ref="V1077:V1079"/>
    <mergeCell ref="W1077:W1079"/>
    <mergeCell ref="X1077:X1079"/>
    <mergeCell ref="Y1077:Y1079"/>
    <mergeCell ref="H1067:H1069"/>
    <mergeCell ref="B1074:B1076"/>
    <mergeCell ref="C1074:C1076"/>
    <mergeCell ref="D1074:D1076"/>
    <mergeCell ref="X1080:X1082"/>
    <mergeCell ref="Y1080:Y1082"/>
    <mergeCell ref="AB1080:AB1082"/>
    <mergeCell ref="AC1080:AC1082"/>
    <mergeCell ref="W1064:W1066"/>
    <mergeCell ref="AA1064:AA1066"/>
    <mergeCell ref="P1077:P1079"/>
    <mergeCell ref="Z1074:Z1076"/>
    <mergeCell ref="Q1070:Q1073"/>
    <mergeCell ref="D1067:D1069"/>
    <mergeCell ref="AH1086:AH1088"/>
    <mergeCell ref="Z1080:Z1082"/>
    <mergeCell ref="AC1067:AC1069"/>
    <mergeCell ref="U1074:U1076"/>
    <mergeCell ref="AA1067:AA1069"/>
    <mergeCell ref="W1080:W1082"/>
    <mergeCell ref="B1080:B1082"/>
    <mergeCell ref="C1080:C1082"/>
    <mergeCell ref="D1080:D1082"/>
    <mergeCell ref="G1067:G1069"/>
    <mergeCell ref="T1074:T1076"/>
    <mergeCell ref="U1112:U1114"/>
    <mergeCell ref="N1121:N1123"/>
    <mergeCell ref="O1121:O1123"/>
    <mergeCell ref="P1121:P1123"/>
    <mergeCell ref="W1074:W1076"/>
    <mergeCell ref="Y1118:Y1120"/>
    <mergeCell ref="U1086:U1088"/>
    <mergeCell ref="AI1121:AI1123"/>
    <mergeCell ref="P1118:P1120"/>
    <mergeCell ref="S1112:S1114"/>
    <mergeCell ref="Y1092:Y1095"/>
    <mergeCell ref="X1108:X1111"/>
    <mergeCell ref="Y1108:Y1111"/>
    <mergeCell ref="X1096:X1099"/>
    <mergeCell ref="Y1124:Y1126"/>
    <mergeCell ref="AG1108:AG1111"/>
    <mergeCell ref="AJ1061:AJ1063"/>
    <mergeCell ref="AJ1121:AJ1123"/>
    <mergeCell ref="AE1163:AE1165"/>
    <mergeCell ref="AB1089:AB1091"/>
    <mergeCell ref="AI1137:AI1139"/>
    <mergeCell ref="AJ1137:AJ1139"/>
    <mergeCell ref="AH1118:AH1120"/>
    <mergeCell ref="AH1137:AH1139"/>
    <mergeCell ref="AG1121:AG1123"/>
    <mergeCell ref="AI1127:AI1130"/>
    <mergeCell ref="AJ1127:AJ1130"/>
    <mergeCell ref="AJ1108:AJ1111"/>
    <mergeCell ref="AC1153:AC1156"/>
    <mergeCell ref="AC1157:AC1159"/>
    <mergeCell ref="AI1080:AI1082"/>
    <mergeCell ref="AJ1080:AJ1082"/>
    <mergeCell ref="AD1131:AD1133"/>
    <mergeCell ref="AC1134:AC1136"/>
    <mergeCell ref="AD1134:AD1136"/>
    <mergeCell ref="AE1127:AE1130"/>
    <mergeCell ref="AB1127:AB1130"/>
    <mergeCell ref="AC1124:AC1126"/>
    <mergeCell ref="AD1124:AD1126"/>
    <mergeCell ref="AE1124:AE1126"/>
    <mergeCell ref="AJ1115:AJ1117"/>
    <mergeCell ref="AI1061:AI1063"/>
    <mergeCell ref="Z1064:Z1066"/>
    <mergeCell ref="AD1064:AD1066"/>
    <mergeCell ref="AE1064:AE1066"/>
    <mergeCell ref="AF1064:AF1066"/>
    <mergeCell ref="AB1064:AB1066"/>
    <mergeCell ref="AC1064:AC1066"/>
    <mergeCell ref="AG1067:AG1069"/>
    <mergeCell ref="AG1064:AG1066"/>
    <mergeCell ref="AH1064:AH1066"/>
    <mergeCell ref="AD1074:AD1076"/>
    <mergeCell ref="AE1074:AE1076"/>
    <mergeCell ref="AF1100:AF1103"/>
    <mergeCell ref="AH1089:AH1091"/>
    <mergeCell ref="AA1118:AA1120"/>
    <mergeCell ref="AD1108:AD1111"/>
    <mergeCell ref="AA1153:AA1156"/>
    <mergeCell ref="AJ1134:AJ1136"/>
    <mergeCell ref="AB1100:AB1103"/>
    <mergeCell ref="AC1100:AC1103"/>
    <mergeCell ref="AD1100:AD1103"/>
    <mergeCell ref="AE1134:AE1136"/>
    <mergeCell ref="AA1108:AA1111"/>
    <mergeCell ref="AI1100:AI1103"/>
    <mergeCell ref="AJ1077:AJ1079"/>
    <mergeCell ref="AJ1092:AJ1095"/>
    <mergeCell ref="AD1153:AD1156"/>
    <mergeCell ref="AB1160:AB1162"/>
    <mergeCell ref="Z1092:Z1095"/>
    <mergeCell ref="AB1112:AB1114"/>
    <mergeCell ref="AA1100:AA1103"/>
    <mergeCell ref="Z1124:Z1126"/>
    <mergeCell ref="AD1118:AD1120"/>
    <mergeCell ref="AA1115:AA1117"/>
    <mergeCell ref="AB1115:AB1117"/>
    <mergeCell ref="AD1061:AD1063"/>
    <mergeCell ref="AE1061:AE1063"/>
    <mergeCell ref="AI1086:AI1088"/>
    <mergeCell ref="AH1038:AH1040"/>
    <mergeCell ref="AA1083:AA1085"/>
    <mergeCell ref="AG1028:AG1030"/>
    <mergeCell ref="AH979:AH981"/>
    <mergeCell ref="AI979:AI981"/>
    <mergeCell ref="AI1067:AI1069"/>
    <mergeCell ref="AG1070:AG1073"/>
    <mergeCell ref="AG1100:AG1103"/>
    <mergeCell ref="AA1096:AA1099"/>
    <mergeCell ref="AF1015:AF1018"/>
    <mergeCell ref="AF1002:AF1005"/>
    <mergeCell ref="AA1002:AA1005"/>
    <mergeCell ref="AC1012:AC1014"/>
    <mergeCell ref="AF972:AF975"/>
    <mergeCell ref="AA989:AA991"/>
    <mergeCell ref="AE999:AE1001"/>
    <mergeCell ref="AJ1038:AJ1040"/>
    <mergeCell ref="AJ1051:AJ1054"/>
    <mergeCell ref="AJ976:AJ978"/>
    <mergeCell ref="AJ1064:AJ1066"/>
    <mergeCell ref="AE1157:AE1159"/>
    <mergeCell ref="AH1140:AH1142"/>
    <mergeCell ref="AI1134:AI1136"/>
    <mergeCell ref="Z1089:Z1091"/>
    <mergeCell ref="AI1089:AI1091"/>
    <mergeCell ref="AJ1153:AJ1156"/>
    <mergeCell ref="AH1074:AH1076"/>
    <mergeCell ref="AF1077:AF1079"/>
    <mergeCell ref="AE1067:AE1069"/>
    <mergeCell ref="AE1077:AE1079"/>
    <mergeCell ref="AE1096:AE1099"/>
    <mergeCell ref="AF1083:AF1085"/>
    <mergeCell ref="AH1070:AH1073"/>
    <mergeCell ref="AF1009:AF1011"/>
    <mergeCell ref="AI1015:AI1018"/>
    <mergeCell ref="AH1012:AH1014"/>
    <mergeCell ref="AI1028:AI1030"/>
    <mergeCell ref="AI985:AI988"/>
    <mergeCell ref="AH1031:AH1033"/>
    <mergeCell ref="AI1006:AI1008"/>
    <mergeCell ref="AA1019:AA1021"/>
    <mergeCell ref="AI1034:AI1037"/>
    <mergeCell ref="AB1061:AB1063"/>
    <mergeCell ref="AA1074:AA1076"/>
    <mergeCell ref="AB1074:AB1076"/>
    <mergeCell ref="AC1074:AC1076"/>
    <mergeCell ref="AG1112:AG1114"/>
    <mergeCell ref="AC1077:AC1079"/>
    <mergeCell ref="AE1086:AE1088"/>
    <mergeCell ref="AF1086:AF1088"/>
    <mergeCell ref="AH1055:AH1057"/>
    <mergeCell ref="AD1051:AD1054"/>
    <mergeCell ref="AE1051:AE1054"/>
    <mergeCell ref="AG1061:AG1063"/>
    <mergeCell ref="AB1077:AB1079"/>
    <mergeCell ref="AG1074:AG1076"/>
    <mergeCell ref="AF1074:AF1076"/>
    <mergeCell ref="AG1096:AG1099"/>
    <mergeCell ref="AH1096:AH1099"/>
    <mergeCell ref="AH1061:AH1063"/>
    <mergeCell ref="AF1051:AF1054"/>
    <mergeCell ref="AG1058:AG1060"/>
    <mergeCell ref="AG1044:AG1047"/>
    <mergeCell ref="AD1048:AD1050"/>
    <mergeCell ref="AH1058:AH1060"/>
    <mergeCell ref="AI1055:AI1057"/>
    <mergeCell ref="AC1058:AC1060"/>
    <mergeCell ref="AA1038:AA1040"/>
    <mergeCell ref="AI1038:AI1040"/>
    <mergeCell ref="AH1051:AH1054"/>
    <mergeCell ref="AG1015:AG1018"/>
    <mergeCell ref="AC1022:AC1024"/>
    <mergeCell ref="AE1006:AE1008"/>
    <mergeCell ref="AI1031:AI1033"/>
    <mergeCell ref="AF1067:AF1069"/>
    <mergeCell ref="AI1064:AI1066"/>
    <mergeCell ref="AI1022:AI1024"/>
    <mergeCell ref="AG999:AG1001"/>
    <mergeCell ref="AB985:AB988"/>
    <mergeCell ref="AC985:AC988"/>
    <mergeCell ref="AD985:AD988"/>
    <mergeCell ref="AE985:AE988"/>
    <mergeCell ref="AG1006:AG1008"/>
    <mergeCell ref="AF1012:AF1014"/>
    <mergeCell ref="AG1012:AG1014"/>
    <mergeCell ref="AF1028:AF1030"/>
    <mergeCell ref="AF1038:AF1040"/>
    <mergeCell ref="AC1051:AC1054"/>
    <mergeCell ref="AI1009:AI1011"/>
    <mergeCell ref="AB1051:AB1054"/>
    <mergeCell ref="AA1058:AA1060"/>
    <mergeCell ref="AB1058:AB1060"/>
    <mergeCell ref="AH1034:AH1037"/>
    <mergeCell ref="AH989:AH991"/>
    <mergeCell ref="AH1028:AH1030"/>
    <mergeCell ref="AH1022:AH1024"/>
    <mergeCell ref="AH1025:AH1027"/>
    <mergeCell ref="AC1061:AC1063"/>
    <mergeCell ref="AG1089:AG1091"/>
    <mergeCell ref="AH982:AH984"/>
    <mergeCell ref="AG996:AG998"/>
    <mergeCell ref="AI1025:AI1027"/>
    <mergeCell ref="AJ1025:AJ1027"/>
    <mergeCell ref="AH1019:AH1021"/>
    <mergeCell ref="AH1015:AH1018"/>
    <mergeCell ref="AJ1028:AJ1030"/>
    <mergeCell ref="AJ996:AJ998"/>
    <mergeCell ref="AJ999:AJ1001"/>
    <mergeCell ref="AH985:AH988"/>
    <mergeCell ref="AF969:AF971"/>
    <mergeCell ref="AC969:AC971"/>
    <mergeCell ref="AD969:AD971"/>
    <mergeCell ref="AB976:AB978"/>
    <mergeCell ref="AA982:AA984"/>
    <mergeCell ref="AD982:AD984"/>
    <mergeCell ref="AI1058:AI1060"/>
    <mergeCell ref="AA976:AA978"/>
    <mergeCell ref="AI969:AI971"/>
    <mergeCell ref="AG979:AG981"/>
    <mergeCell ref="B1019:B1021"/>
    <mergeCell ref="W1006:W1008"/>
    <mergeCell ref="Y989:Y991"/>
    <mergeCell ref="X1006:X1008"/>
    <mergeCell ref="M1019:M1020"/>
    <mergeCell ref="R1019:R1021"/>
    <mergeCell ref="D1006:D1008"/>
    <mergeCell ref="G1015:G1018"/>
    <mergeCell ref="H1002:H1005"/>
    <mergeCell ref="O1015:O1018"/>
    <mergeCell ref="P1015:P1018"/>
    <mergeCell ref="P1019:P1021"/>
    <mergeCell ref="Q1019:Q1021"/>
    <mergeCell ref="R996:R998"/>
    <mergeCell ref="I1002:I1005"/>
    <mergeCell ref="G985:G988"/>
    <mergeCell ref="H1015:H1018"/>
    <mergeCell ref="P1012:P1014"/>
    <mergeCell ref="I982:I984"/>
    <mergeCell ref="N982:N984"/>
    <mergeCell ref="O982:O984"/>
    <mergeCell ref="P982:P984"/>
    <mergeCell ref="Q982:Q984"/>
    <mergeCell ref="C972:C975"/>
    <mergeCell ref="D972:D975"/>
    <mergeCell ref="E989:E991"/>
    <mergeCell ref="F989:F991"/>
    <mergeCell ref="H1009:H1011"/>
    <mergeCell ref="Q996:Q998"/>
    <mergeCell ref="G1012:G1014"/>
    <mergeCell ref="H1012:H1014"/>
    <mergeCell ref="G1019:G1021"/>
    <mergeCell ref="I1012:I1014"/>
    <mergeCell ref="B1012:B1014"/>
    <mergeCell ref="B1006:B1008"/>
    <mergeCell ref="B1002:B1005"/>
    <mergeCell ref="C999:C1001"/>
    <mergeCell ref="C1009:C1011"/>
    <mergeCell ref="D1009:D1011"/>
    <mergeCell ref="E1009:E1011"/>
    <mergeCell ref="F1009:F1011"/>
    <mergeCell ref="C976:C978"/>
    <mergeCell ref="D999:D1001"/>
    <mergeCell ref="E999:E1001"/>
    <mergeCell ref="C1002:C1005"/>
    <mergeCell ref="D1002:D1005"/>
    <mergeCell ref="E1002:E1005"/>
    <mergeCell ref="F1002:F1005"/>
    <mergeCell ref="G999:G1001"/>
    <mergeCell ref="H999:H1001"/>
    <mergeCell ref="B1015:B1018"/>
    <mergeCell ref="E1015:E1018"/>
    <mergeCell ref="D1015:D1018"/>
    <mergeCell ref="Q1015:Q1018"/>
    <mergeCell ref="T1015:T1018"/>
    <mergeCell ref="C996:C998"/>
    <mergeCell ref="E1019:E1021"/>
    <mergeCell ref="H1006:H1008"/>
    <mergeCell ref="E982:E984"/>
    <mergeCell ref="F982:F984"/>
    <mergeCell ref="B999:B1001"/>
    <mergeCell ref="C1012:C1014"/>
    <mergeCell ref="D1012:D1014"/>
    <mergeCell ref="E1012:E1014"/>
    <mergeCell ref="B1022:B1024"/>
    <mergeCell ref="F1019:F1021"/>
    <mergeCell ref="B1034:B1037"/>
    <mergeCell ref="C1034:C1037"/>
    <mergeCell ref="G1031:G1033"/>
    <mergeCell ref="D1031:D1033"/>
    <mergeCell ref="E1031:E1033"/>
    <mergeCell ref="R1031:R1033"/>
    <mergeCell ref="S1031:S1033"/>
    <mergeCell ref="B1028:B1030"/>
    <mergeCell ref="D1028:D1030"/>
    <mergeCell ref="O1025:O1027"/>
    <mergeCell ref="P1025:P1027"/>
    <mergeCell ref="G1022:G1024"/>
    <mergeCell ref="H1022:H1024"/>
    <mergeCell ref="B1025:B1027"/>
    <mergeCell ref="H1031:H1033"/>
    <mergeCell ref="R1022:R1024"/>
    <mergeCell ref="I1022:I1024"/>
    <mergeCell ref="N1022:N1024"/>
    <mergeCell ref="O1022:O1024"/>
    <mergeCell ref="P1022:P1024"/>
    <mergeCell ref="E1028:E1030"/>
    <mergeCell ref="B1031:B1033"/>
    <mergeCell ref="B982:B984"/>
    <mergeCell ref="B1009:B1011"/>
    <mergeCell ref="E1006:E1008"/>
    <mergeCell ref="Q1009:Q1011"/>
    <mergeCell ref="T1012:T1014"/>
    <mergeCell ref="P989:P991"/>
    <mergeCell ref="P1061:P1063"/>
    <mergeCell ref="Q1061:Q1063"/>
    <mergeCell ref="T1058:T1060"/>
    <mergeCell ref="U1058:U1060"/>
    <mergeCell ref="V1058:V1060"/>
    <mergeCell ref="G1051:G1054"/>
    <mergeCell ref="H1051:H1054"/>
    <mergeCell ref="T1051:T1054"/>
    <mergeCell ref="U1051:U1054"/>
    <mergeCell ref="P1034:P1037"/>
    <mergeCell ref="Q1034:Q1037"/>
    <mergeCell ref="R1034:R1037"/>
    <mergeCell ref="S1034:S1037"/>
    <mergeCell ref="T1034:T1037"/>
    <mergeCell ref="U1034:U1037"/>
    <mergeCell ref="F1058:F1060"/>
    <mergeCell ref="S1055:S1057"/>
    <mergeCell ref="T1055:T1057"/>
    <mergeCell ref="U1055:U1057"/>
    <mergeCell ref="D1038:D1040"/>
    <mergeCell ref="E1038:E1040"/>
    <mergeCell ref="F1038:F1040"/>
    <mergeCell ref="G1038:G1040"/>
    <mergeCell ref="P1038:P1040"/>
    <mergeCell ref="Q1038:Q1040"/>
    <mergeCell ref="Q1051:Q1054"/>
    <mergeCell ref="R1051:R1054"/>
    <mergeCell ref="D1034:D1037"/>
    <mergeCell ref="E1034:E1037"/>
    <mergeCell ref="F1034:F1037"/>
    <mergeCell ref="G1034:G1037"/>
    <mergeCell ref="H1034:H1037"/>
    <mergeCell ref="I1034:I1037"/>
    <mergeCell ref="N1034:N1037"/>
    <mergeCell ref="O1034:O1037"/>
    <mergeCell ref="V1034:V1037"/>
    <mergeCell ref="E1055:E1057"/>
    <mergeCell ref="F1055:F1057"/>
    <mergeCell ref="G1055:G1057"/>
    <mergeCell ref="H1055:H1057"/>
    <mergeCell ref="E1058:E1060"/>
    <mergeCell ref="Q1055:Q1057"/>
    <mergeCell ref="D1051:D1054"/>
    <mergeCell ref="D1055:D1057"/>
    <mergeCell ref="F1051:F1054"/>
    <mergeCell ref="F1041:F1043"/>
    <mergeCell ref="G1041:G1043"/>
    <mergeCell ref="B1038:B1040"/>
    <mergeCell ref="C1031:C1033"/>
    <mergeCell ref="E1025:E1027"/>
    <mergeCell ref="L1025:L1026"/>
    <mergeCell ref="C1028:C1030"/>
    <mergeCell ref="S1015:S1018"/>
    <mergeCell ref="X1015:X1018"/>
    <mergeCell ref="I1015:I1018"/>
    <mergeCell ref="N1015:N1018"/>
    <mergeCell ref="C1022:C1024"/>
    <mergeCell ref="D1022:D1024"/>
    <mergeCell ref="E1022:E1024"/>
    <mergeCell ref="F1022:F1024"/>
    <mergeCell ref="S1019:S1021"/>
    <mergeCell ref="U1031:U1033"/>
    <mergeCell ref="T1019:T1021"/>
    <mergeCell ref="C1025:C1027"/>
    <mergeCell ref="D1025:D1027"/>
    <mergeCell ref="C1038:C1040"/>
    <mergeCell ref="C1019:C1021"/>
    <mergeCell ref="D1041:D1043"/>
    <mergeCell ref="V1051:V1054"/>
    <mergeCell ref="F1025:F1027"/>
    <mergeCell ref="F1028:F1030"/>
    <mergeCell ref="G1028:G1030"/>
    <mergeCell ref="H1028:H1030"/>
    <mergeCell ref="I1028:I1030"/>
    <mergeCell ref="N1028:N1030"/>
    <mergeCell ref="E1041:E1043"/>
    <mergeCell ref="V1041:V1043"/>
    <mergeCell ref="W1041:W1043"/>
    <mergeCell ref="X1041:X1043"/>
    <mergeCell ref="F1031:F1033"/>
    <mergeCell ref="X1031:X1033"/>
    <mergeCell ref="R1028:R1030"/>
    <mergeCell ref="S1028:S1030"/>
    <mergeCell ref="H1038:H1040"/>
    <mergeCell ref="I1038:I1040"/>
    <mergeCell ref="O1028:O1030"/>
    <mergeCell ref="P1028:P1030"/>
    <mergeCell ref="G1025:G1027"/>
    <mergeCell ref="H1025:H1027"/>
    <mergeCell ref="R1038:R1040"/>
    <mergeCell ref="S1038:S1040"/>
    <mergeCell ref="T1038:T1040"/>
    <mergeCell ref="U1038:U1040"/>
    <mergeCell ref="V1038:V1040"/>
    <mergeCell ref="W1038:W1040"/>
    <mergeCell ref="X1038:X1040"/>
    <mergeCell ref="H1019:H1021"/>
    <mergeCell ref="V1031:V1033"/>
    <mergeCell ref="N1041:N1043"/>
    <mergeCell ref="O1041:O1043"/>
    <mergeCell ref="P1041:P1043"/>
    <mergeCell ref="Q1041:Q1043"/>
    <mergeCell ref="R1041:R1043"/>
    <mergeCell ref="F1015:F1018"/>
    <mergeCell ref="N1051:N1054"/>
    <mergeCell ref="D1019:D1021"/>
    <mergeCell ref="I1019:I1021"/>
    <mergeCell ref="N1031:N1033"/>
    <mergeCell ref="O1031:O1033"/>
    <mergeCell ref="P1031:P1033"/>
    <mergeCell ref="I1025:I1027"/>
    <mergeCell ref="Y1025:Y1027"/>
    <mergeCell ref="T1025:T1027"/>
    <mergeCell ref="AG1022:AG1024"/>
    <mergeCell ref="AB1031:AB1033"/>
    <mergeCell ref="AC1031:AC1033"/>
    <mergeCell ref="AG1051:AG1054"/>
    <mergeCell ref="AE1055:AE1057"/>
    <mergeCell ref="AD1031:AD1033"/>
    <mergeCell ref="W1019:W1021"/>
    <mergeCell ref="X1019:X1021"/>
    <mergeCell ref="AF1055:AF1057"/>
    <mergeCell ref="AG1055:AG1057"/>
    <mergeCell ref="W1031:W1033"/>
    <mergeCell ref="O1019:O1021"/>
    <mergeCell ref="AE1028:AE1030"/>
    <mergeCell ref="AE1019:AE1021"/>
    <mergeCell ref="AE1031:AE1033"/>
    <mergeCell ref="AC1034:AC1037"/>
    <mergeCell ref="AG1031:AG1033"/>
    <mergeCell ref="AC1019:AC1021"/>
    <mergeCell ref="AC1055:AC1057"/>
    <mergeCell ref="AD1055:AD1057"/>
    <mergeCell ref="N1038:N1040"/>
    <mergeCell ref="AF1048:AF1050"/>
    <mergeCell ref="AG1048:AG1050"/>
    <mergeCell ref="I1041:I1043"/>
    <mergeCell ref="O1051:O1054"/>
    <mergeCell ref="AE1025:AE1027"/>
    <mergeCell ref="AB1025:AB1027"/>
    <mergeCell ref="AG1038:AG1040"/>
    <mergeCell ref="Z1055:Z1057"/>
    <mergeCell ref="Y1038:Y1040"/>
    <mergeCell ref="AB1041:AB1043"/>
    <mergeCell ref="Z1038:Z1040"/>
    <mergeCell ref="R1025:R1027"/>
    <mergeCell ref="S1025:S1027"/>
    <mergeCell ref="U1025:U1027"/>
    <mergeCell ref="V1055:V1057"/>
    <mergeCell ref="O1055:O1057"/>
    <mergeCell ref="AE1038:AE1040"/>
    <mergeCell ref="V1025:V1027"/>
    <mergeCell ref="K1025:K1026"/>
    <mergeCell ref="J1025:J1026"/>
    <mergeCell ref="AC1025:AC1027"/>
    <mergeCell ref="T1022:T1024"/>
    <mergeCell ref="X1022:X1024"/>
    <mergeCell ref="AA1051:AA1054"/>
    <mergeCell ref="W1034:W1037"/>
    <mergeCell ref="W1055:W1057"/>
    <mergeCell ref="AD1034:AD1037"/>
    <mergeCell ref="AE1034:AE1037"/>
    <mergeCell ref="AC1006:AC1008"/>
    <mergeCell ref="AD1006:AD1008"/>
    <mergeCell ref="AB966:AB968"/>
    <mergeCell ref="X969:X971"/>
    <mergeCell ref="T969:T971"/>
    <mergeCell ref="Y979:Y981"/>
    <mergeCell ref="AB996:AB998"/>
    <mergeCell ref="H1041:H1043"/>
    <mergeCell ref="J1019:J1020"/>
    <mergeCell ref="U1019:U1021"/>
    <mergeCell ref="V1019:V1021"/>
    <mergeCell ref="S1022:S1024"/>
    <mergeCell ref="U1022:U1024"/>
    <mergeCell ref="Y1019:Y1021"/>
    <mergeCell ref="AH1009:AH1011"/>
    <mergeCell ref="Y982:Y984"/>
    <mergeCell ref="AF1025:AF1027"/>
    <mergeCell ref="AG1025:AG1027"/>
    <mergeCell ref="AA1028:AA1030"/>
    <mergeCell ref="AA1025:AA1027"/>
    <mergeCell ref="AF1019:AF1021"/>
    <mergeCell ref="AG1019:AG1021"/>
    <mergeCell ref="AC1028:AC1030"/>
    <mergeCell ref="Z1028:Z1030"/>
    <mergeCell ref="AD1019:AD1021"/>
    <mergeCell ref="U1015:U1018"/>
    <mergeCell ref="W1012:W1014"/>
    <mergeCell ref="X972:X975"/>
    <mergeCell ref="X1009:X1011"/>
    <mergeCell ref="Y1009:Y1011"/>
    <mergeCell ref="AB1022:AB1024"/>
    <mergeCell ref="AB1034:AB1037"/>
    <mergeCell ref="Y1002:Y1005"/>
    <mergeCell ref="P1006:P1008"/>
    <mergeCell ref="S996:S998"/>
    <mergeCell ref="W985:W988"/>
    <mergeCell ref="AE996:AE998"/>
    <mergeCell ref="AC982:AC984"/>
    <mergeCell ref="Y969:Y971"/>
    <mergeCell ref="Z969:Z971"/>
    <mergeCell ref="Z982:Z984"/>
    <mergeCell ref="W1028:W1030"/>
    <mergeCell ref="AA1006:AA1008"/>
    <mergeCell ref="AB1006:AB1008"/>
    <mergeCell ref="Q976:Q978"/>
    <mergeCell ref="AD1028:AD1030"/>
    <mergeCell ref="AD1025:AD1027"/>
    <mergeCell ref="Y1028:Y1030"/>
    <mergeCell ref="U1028:U1030"/>
    <mergeCell ref="Q1031:Q1033"/>
    <mergeCell ref="O1009:O1011"/>
    <mergeCell ref="T1028:T1030"/>
    <mergeCell ref="W1025:W1027"/>
    <mergeCell ref="Q1022:Q1024"/>
    <mergeCell ref="K1019:K1020"/>
    <mergeCell ref="L1019:L1020"/>
    <mergeCell ref="AG1034:AG1037"/>
    <mergeCell ref="AF1022:AF1024"/>
    <mergeCell ref="AF1031:AF1033"/>
    <mergeCell ref="I1031:I1033"/>
    <mergeCell ref="M1025:M1026"/>
    <mergeCell ref="V1022:V1024"/>
    <mergeCell ref="Z1025:Z1027"/>
    <mergeCell ref="X1025:X1027"/>
    <mergeCell ref="AG926:AG928"/>
    <mergeCell ref="AF914:AF916"/>
    <mergeCell ref="AI939:AI941"/>
    <mergeCell ref="V936:V938"/>
    <mergeCell ref="W936:W938"/>
    <mergeCell ref="AH929:AH931"/>
    <mergeCell ref="AF939:AF941"/>
    <mergeCell ref="AG920:AG922"/>
    <mergeCell ref="AA939:AA941"/>
    <mergeCell ref="AC939:AC941"/>
    <mergeCell ref="AD939:AD941"/>
    <mergeCell ref="AD917:AD919"/>
    <mergeCell ref="F951:F953"/>
    <mergeCell ref="Q951:Q953"/>
    <mergeCell ref="R951:R953"/>
    <mergeCell ref="S951:S953"/>
    <mergeCell ref="E945:E947"/>
    <mergeCell ref="F945:F947"/>
    <mergeCell ref="X914:X916"/>
    <mergeCell ref="I939:I941"/>
    <mergeCell ref="W914:W916"/>
    <mergeCell ref="Y914:Y916"/>
    <mergeCell ref="X917:X919"/>
    <mergeCell ref="W920:W922"/>
    <mergeCell ref="I999:I1001"/>
    <mergeCell ref="R1009:R1011"/>
    <mergeCell ref="Q1012:Q1014"/>
    <mergeCell ref="I1006:I1008"/>
    <mergeCell ref="I1009:I1011"/>
    <mergeCell ref="N1009:N1011"/>
    <mergeCell ref="U999:U1001"/>
    <mergeCell ref="W1002:W1005"/>
    <mergeCell ref="X1002:X1005"/>
    <mergeCell ref="AI960:AI962"/>
    <mergeCell ref="AC976:AC978"/>
    <mergeCell ref="AD976:AD978"/>
    <mergeCell ref="E954:E956"/>
    <mergeCell ref="R969:R971"/>
    <mergeCell ref="Z1009:Z1011"/>
    <mergeCell ref="Y972:Y975"/>
    <mergeCell ref="U985:U988"/>
    <mergeCell ref="AF985:AF988"/>
    <mergeCell ref="AH972:AH975"/>
    <mergeCell ref="U960:U962"/>
    <mergeCell ref="AI1012:AI1014"/>
    <mergeCell ref="AI972:AI975"/>
    <mergeCell ref="R1006:R1008"/>
    <mergeCell ref="R1012:R1014"/>
    <mergeCell ref="Y1012:Y1014"/>
    <mergeCell ref="W992:W995"/>
    <mergeCell ref="U982:U984"/>
    <mergeCell ref="AE966:AE968"/>
    <mergeCell ref="Q979:Q981"/>
    <mergeCell ref="G1002:G1005"/>
    <mergeCell ref="G1009:G1011"/>
    <mergeCell ref="AG939:AG941"/>
    <mergeCell ref="Y976:Y978"/>
    <mergeCell ref="N972:N975"/>
    <mergeCell ref="O972:O975"/>
    <mergeCell ref="P972:P975"/>
    <mergeCell ref="Q972:Q975"/>
    <mergeCell ref="R972:R975"/>
    <mergeCell ref="AB972:AB975"/>
    <mergeCell ref="AE982:AE984"/>
    <mergeCell ref="AJ910:AJ913"/>
    <mergeCell ref="AI904:AI906"/>
    <mergeCell ref="E939:E941"/>
    <mergeCell ref="H904:H906"/>
    <mergeCell ref="H907:H909"/>
    <mergeCell ref="Y920:Y922"/>
    <mergeCell ref="AJ904:AJ906"/>
    <mergeCell ref="AI907:AI909"/>
    <mergeCell ref="AJ907:AJ909"/>
    <mergeCell ref="T926:T928"/>
    <mergeCell ref="T923:T925"/>
    <mergeCell ref="Q926:Q928"/>
    <mergeCell ref="X907:X909"/>
    <mergeCell ref="AH904:AH906"/>
    <mergeCell ref="AD920:AD922"/>
    <mergeCell ref="F920:F922"/>
    <mergeCell ref="I914:I916"/>
    <mergeCell ref="F894:F896"/>
    <mergeCell ref="AJ875:AJ878"/>
    <mergeCell ref="Y907:Y909"/>
    <mergeCell ref="Z891:Z893"/>
    <mergeCell ref="F936:F938"/>
    <mergeCell ref="Z942:Z944"/>
    <mergeCell ref="S891:S893"/>
    <mergeCell ref="S894:S896"/>
    <mergeCell ref="Y904:Y906"/>
    <mergeCell ref="X879:X881"/>
    <mergeCell ref="Z887:Z890"/>
    <mergeCell ref="S899:S901"/>
    <mergeCell ref="V917:V919"/>
    <mergeCell ref="V904:V906"/>
    <mergeCell ref="T920:T922"/>
    <mergeCell ref="AJ923:AJ925"/>
    <mergeCell ref="AJ939:AJ941"/>
    <mergeCell ref="AH920:AH922"/>
    <mergeCell ref="AG923:AG925"/>
    <mergeCell ref="AI942:AI944"/>
    <mergeCell ref="AH885:AH886"/>
    <mergeCell ref="W929:W931"/>
    <mergeCell ref="X910:X913"/>
    <mergeCell ref="X920:X922"/>
    <mergeCell ref="F917:F919"/>
    <mergeCell ref="P882:P884"/>
    <mergeCell ref="N917:N919"/>
    <mergeCell ref="O904:O906"/>
    <mergeCell ref="N907:N909"/>
    <mergeCell ref="N920:N922"/>
    <mergeCell ref="P910:P913"/>
    <mergeCell ref="O929:O931"/>
    <mergeCell ref="V926:V928"/>
    <mergeCell ref="T902:T903"/>
    <mergeCell ref="AI914:AI916"/>
    <mergeCell ref="AE926:AE928"/>
    <mergeCell ref="AA910:AA913"/>
    <mergeCell ref="Z914:Z916"/>
    <mergeCell ref="Y926:Y928"/>
    <mergeCell ref="AJ929:AJ931"/>
    <mergeCell ref="AJ942:AJ944"/>
    <mergeCell ref="AB910:AB913"/>
    <mergeCell ref="AC910:AC913"/>
    <mergeCell ref="W917:W919"/>
    <mergeCell ref="X894:X896"/>
    <mergeCell ref="H929:H931"/>
    <mergeCell ref="I929:I931"/>
    <mergeCell ref="AJ1002:AJ1005"/>
    <mergeCell ref="AJ882:AJ884"/>
    <mergeCell ref="AC923:AC925"/>
    <mergeCell ref="AD923:AD925"/>
    <mergeCell ref="AH882:AH884"/>
    <mergeCell ref="AI882:AI884"/>
    <mergeCell ref="S882:S884"/>
    <mergeCell ref="AI894:AI896"/>
    <mergeCell ref="AJ894:AJ896"/>
    <mergeCell ref="AJ899:AJ901"/>
    <mergeCell ref="U887:U890"/>
    <mergeCell ref="I885:I886"/>
    <mergeCell ref="W882:W884"/>
    <mergeCell ref="I989:I991"/>
    <mergeCell ref="P885:P886"/>
    <mergeCell ref="W904:W906"/>
    <mergeCell ref="AE976:AE978"/>
    <mergeCell ref="N966:N968"/>
    <mergeCell ref="N985:N988"/>
    <mergeCell ref="X966:X968"/>
    <mergeCell ref="V972:V975"/>
    <mergeCell ref="AJ957:AJ959"/>
    <mergeCell ref="Z957:Z959"/>
    <mergeCell ref="AA957:AA959"/>
    <mergeCell ref="AE989:AE991"/>
    <mergeCell ref="AF989:AF991"/>
    <mergeCell ref="AB957:AB959"/>
    <mergeCell ref="AC957:AC959"/>
    <mergeCell ref="R926:R928"/>
    <mergeCell ref="AC945:AC947"/>
    <mergeCell ref="O960:O962"/>
    <mergeCell ref="N951:N953"/>
    <mergeCell ref="O951:O953"/>
    <mergeCell ref="I945:I947"/>
    <mergeCell ref="AJ936:AJ938"/>
    <mergeCell ref="AJ914:AJ916"/>
    <mergeCell ref="I954:I956"/>
    <mergeCell ref="P936:P938"/>
    <mergeCell ref="Q936:Q938"/>
    <mergeCell ref="R936:R938"/>
    <mergeCell ref="AJ979:AJ981"/>
    <mergeCell ref="S945:S947"/>
    <mergeCell ref="T945:T947"/>
    <mergeCell ref="U951:U953"/>
    <mergeCell ref="T951:T953"/>
    <mergeCell ref="R910:R913"/>
    <mergeCell ref="P914:P916"/>
    <mergeCell ref="Q914:Q916"/>
    <mergeCell ref="O917:O919"/>
    <mergeCell ref="R929:R931"/>
    <mergeCell ref="R907:R909"/>
    <mergeCell ref="Q910:Q913"/>
    <mergeCell ref="S936:S938"/>
    <mergeCell ref="V882:V884"/>
    <mergeCell ref="Y963:Y965"/>
    <mergeCell ref="U963:U965"/>
    <mergeCell ref="V963:V965"/>
    <mergeCell ref="W969:W971"/>
    <mergeCell ref="S969:S971"/>
    <mergeCell ref="AG976:AG978"/>
    <mergeCell ref="AC963:AC965"/>
    <mergeCell ref="AJ960:AJ962"/>
    <mergeCell ref="I917:I919"/>
    <mergeCell ref="S985:S988"/>
    <mergeCell ref="S972:S975"/>
    <mergeCell ref="G630:G632"/>
    <mergeCell ref="H630:H632"/>
    <mergeCell ref="I630:I632"/>
    <mergeCell ref="O630:O632"/>
    <mergeCell ref="S630:S632"/>
    <mergeCell ref="Q617:Q620"/>
    <mergeCell ref="C945:C947"/>
    <mergeCell ref="V834:V836"/>
    <mergeCell ref="H963:H965"/>
    <mergeCell ref="B907:B909"/>
    <mergeCell ref="I879:I881"/>
    <mergeCell ref="N879:N881"/>
    <mergeCell ref="O879:O881"/>
    <mergeCell ref="P879:P881"/>
    <mergeCell ref="Q879:Q881"/>
    <mergeCell ref="B969:B971"/>
    <mergeCell ref="B996:B998"/>
    <mergeCell ref="D996:D998"/>
    <mergeCell ref="E996:E998"/>
    <mergeCell ref="F996:F998"/>
    <mergeCell ref="G996:G998"/>
    <mergeCell ref="H996:H998"/>
    <mergeCell ref="I996:I998"/>
    <mergeCell ref="N996:N998"/>
    <mergeCell ref="O996:O998"/>
    <mergeCell ref="C1006:C1008"/>
    <mergeCell ref="D969:D971"/>
    <mergeCell ref="T1009:T1011"/>
    <mergeCell ref="C1015:C1018"/>
    <mergeCell ref="E972:E975"/>
    <mergeCell ref="F972:F975"/>
    <mergeCell ref="G972:G975"/>
    <mergeCell ref="H972:H975"/>
    <mergeCell ref="I972:I975"/>
    <mergeCell ref="E976:E978"/>
    <mergeCell ref="B976:B978"/>
    <mergeCell ref="E985:E988"/>
    <mergeCell ref="C951:C953"/>
    <mergeCell ref="B887:B890"/>
    <mergeCell ref="C887:C890"/>
    <mergeCell ref="B891:B893"/>
    <mergeCell ref="B914:B916"/>
    <mergeCell ref="C904:C906"/>
    <mergeCell ref="F1012:F1014"/>
    <mergeCell ref="P923:P925"/>
    <mergeCell ref="Q923:Q925"/>
    <mergeCell ref="R923:R925"/>
    <mergeCell ref="S923:S925"/>
    <mergeCell ref="R917:R919"/>
    <mergeCell ref="N891:N893"/>
    <mergeCell ref="F1006:F1008"/>
    <mergeCell ref="I875:I878"/>
    <mergeCell ref="G966:G968"/>
    <mergeCell ref="H966:H968"/>
    <mergeCell ref="B992:B995"/>
    <mergeCell ref="O966:O968"/>
    <mergeCell ref="E966:E968"/>
    <mergeCell ref="F966:F968"/>
    <mergeCell ref="C939:C941"/>
    <mergeCell ref="D939:D941"/>
    <mergeCell ref="D982:D984"/>
    <mergeCell ref="H985:H988"/>
    <mergeCell ref="C969:C971"/>
    <mergeCell ref="B985:B988"/>
    <mergeCell ref="D976:D978"/>
    <mergeCell ref="N976:N978"/>
    <mergeCell ref="E969:E971"/>
    <mergeCell ref="F969:F971"/>
    <mergeCell ref="G969:G971"/>
    <mergeCell ref="H969:H971"/>
    <mergeCell ref="G951:G953"/>
    <mergeCell ref="N948:N950"/>
    <mergeCell ref="O992:O995"/>
    <mergeCell ref="N942:N944"/>
    <mergeCell ref="I969:I971"/>
    <mergeCell ref="E936:E938"/>
    <mergeCell ref="B936:B938"/>
    <mergeCell ref="C936:C938"/>
    <mergeCell ref="D992:D995"/>
    <mergeCell ref="B989:B991"/>
    <mergeCell ref="N989:N991"/>
    <mergeCell ref="O989:O991"/>
    <mergeCell ref="H939:H941"/>
    <mergeCell ref="C992:C995"/>
    <mergeCell ref="H976:H978"/>
    <mergeCell ref="I976:I978"/>
    <mergeCell ref="D966:D968"/>
    <mergeCell ref="B957:B959"/>
    <mergeCell ref="B963:B965"/>
    <mergeCell ref="C963:C965"/>
    <mergeCell ref="D963:D965"/>
    <mergeCell ref="E963:E965"/>
    <mergeCell ref="F963:F965"/>
    <mergeCell ref="G963:G965"/>
    <mergeCell ref="O954:O956"/>
    <mergeCell ref="F960:F962"/>
    <mergeCell ref="G982:G984"/>
    <mergeCell ref="H982:H984"/>
    <mergeCell ref="B948:B950"/>
    <mergeCell ref="B979:B981"/>
    <mergeCell ref="C979:C981"/>
    <mergeCell ref="D979:D981"/>
    <mergeCell ref="C989:C991"/>
    <mergeCell ref="D989:D991"/>
    <mergeCell ref="C957:C959"/>
    <mergeCell ref="F939:F941"/>
    <mergeCell ref="G939:G941"/>
    <mergeCell ref="N1002:N1005"/>
    <mergeCell ref="O1002:O1005"/>
    <mergeCell ref="P1002:P1005"/>
    <mergeCell ref="Q1002:Q1005"/>
    <mergeCell ref="D914:D916"/>
    <mergeCell ref="E914:E916"/>
    <mergeCell ref="F914:F916"/>
    <mergeCell ref="C923:C925"/>
    <mergeCell ref="D923:D925"/>
    <mergeCell ref="E923:E925"/>
    <mergeCell ref="F923:F925"/>
    <mergeCell ref="C920:C922"/>
    <mergeCell ref="H945:H947"/>
    <mergeCell ref="H942:H944"/>
    <mergeCell ref="I932:I935"/>
    <mergeCell ref="B954:B956"/>
    <mergeCell ref="H989:H991"/>
    <mergeCell ref="G887:G890"/>
    <mergeCell ref="F985:F988"/>
    <mergeCell ref="G929:G931"/>
    <mergeCell ref="E929:E931"/>
    <mergeCell ref="F929:F931"/>
    <mergeCell ref="P969:P971"/>
    <mergeCell ref="Q969:Q971"/>
    <mergeCell ref="C985:C988"/>
    <mergeCell ref="D985:D988"/>
    <mergeCell ref="B899:B901"/>
    <mergeCell ref="B897:B898"/>
    <mergeCell ref="B910:B913"/>
    <mergeCell ref="B902:B903"/>
    <mergeCell ref="E992:E995"/>
    <mergeCell ref="F992:F995"/>
    <mergeCell ref="H932:H935"/>
    <mergeCell ref="C891:C893"/>
    <mergeCell ref="D891:D893"/>
    <mergeCell ref="D899:D901"/>
    <mergeCell ref="E899:E901"/>
    <mergeCell ref="G992:G995"/>
    <mergeCell ref="H992:H995"/>
    <mergeCell ref="I992:I995"/>
    <mergeCell ref="N992:N995"/>
    <mergeCell ref="H914:H916"/>
    <mergeCell ref="N945:N947"/>
    <mergeCell ref="N957:N959"/>
    <mergeCell ref="N960:N962"/>
    <mergeCell ref="Q899:Q901"/>
    <mergeCell ref="F957:F959"/>
    <mergeCell ref="B926:B928"/>
    <mergeCell ref="I966:I968"/>
    <mergeCell ref="G932:G935"/>
    <mergeCell ref="C960:C962"/>
    <mergeCell ref="D960:D962"/>
    <mergeCell ref="F976:F978"/>
    <mergeCell ref="G976:G978"/>
    <mergeCell ref="B942:B944"/>
    <mergeCell ref="I985:I988"/>
    <mergeCell ref="O976:O978"/>
    <mergeCell ref="C982:C984"/>
    <mergeCell ref="G989:G991"/>
    <mergeCell ref="G936:G938"/>
    <mergeCell ref="G960:G962"/>
    <mergeCell ref="G942:G944"/>
    <mergeCell ref="G957:G959"/>
    <mergeCell ref="H957:H959"/>
    <mergeCell ref="B966:B968"/>
    <mergeCell ref="I936:I938"/>
    <mergeCell ref="I957:I959"/>
    <mergeCell ref="E948:E950"/>
    <mergeCell ref="F948:F950"/>
    <mergeCell ref="E951:E953"/>
    <mergeCell ref="C966:C968"/>
    <mergeCell ref="G948:G950"/>
    <mergeCell ref="I960:I962"/>
    <mergeCell ref="C942:C944"/>
    <mergeCell ref="D942:D944"/>
    <mergeCell ref="E960:E962"/>
    <mergeCell ref="I899:I901"/>
    <mergeCell ref="C899:C901"/>
    <mergeCell ref="H951:H953"/>
    <mergeCell ref="I951:I953"/>
    <mergeCell ref="G894:G896"/>
    <mergeCell ref="G902:G903"/>
    <mergeCell ref="H902:H903"/>
    <mergeCell ref="D926:D928"/>
    <mergeCell ref="G920:G922"/>
    <mergeCell ref="B951:B953"/>
    <mergeCell ref="D951:D953"/>
    <mergeCell ref="B945:B947"/>
    <mergeCell ref="G904:G906"/>
    <mergeCell ref="G910:G913"/>
    <mergeCell ref="G843:G845"/>
    <mergeCell ref="D875:D878"/>
    <mergeCell ref="C929:C931"/>
    <mergeCell ref="B882:B884"/>
    <mergeCell ref="B875:B878"/>
    <mergeCell ref="B929:B931"/>
    <mergeCell ref="D904:D906"/>
    <mergeCell ref="B904:B906"/>
    <mergeCell ref="B920:B922"/>
    <mergeCell ref="B917:B919"/>
    <mergeCell ref="G917:G919"/>
    <mergeCell ref="D917:D919"/>
    <mergeCell ref="C872:C874"/>
    <mergeCell ref="B872:B874"/>
    <mergeCell ref="B885:B886"/>
    <mergeCell ref="D929:D931"/>
    <mergeCell ref="D897:D898"/>
    <mergeCell ref="F849:F852"/>
    <mergeCell ref="G849:G852"/>
    <mergeCell ref="C875:C878"/>
    <mergeCell ref="F887:F890"/>
    <mergeCell ref="E917:E919"/>
    <mergeCell ref="B869:B871"/>
    <mergeCell ref="B862:B865"/>
    <mergeCell ref="B856:B858"/>
    <mergeCell ref="C856:C858"/>
    <mergeCell ref="D887:D890"/>
    <mergeCell ref="E926:E928"/>
    <mergeCell ref="F926:F928"/>
    <mergeCell ref="I907:I909"/>
    <mergeCell ref="F907:F909"/>
    <mergeCell ref="G907:G909"/>
    <mergeCell ref="E942:E944"/>
    <mergeCell ref="F942:F944"/>
    <mergeCell ref="D936:D938"/>
    <mergeCell ref="B879:B881"/>
    <mergeCell ref="C853:C855"/>
    <mergeCell ref="O948:O950"/>
    <mergeCell ref="H856:H858"/>
    <mergeCell ref="E979:E981"/>
    <mergeCell ref="F979:F981"/>
    <mergeCell ref="G979:G981"/>
    <mergeCell ref="H979:H981"/>
    <mergeCell ref="G882:G884"/>
    <mergeCell ref="H882:H884"/>
    <mergeCell ref="C910:C913"/>
    <mergeCell ref="D910:D913"/>
    <mergeCell ref="E910:E913"/>
    <mergeCell ref="F910:F913"/>
    <mergeCell ref="C914:C916"/>
    <mergeCell ref="B849:B852"/>
    <mergeCell ref="B894:B896"/>
    <mergeCell ref="F891:F893"/>
    <mergeCell ref="G891:G893"/>
    <mergeCell ref="F872:F874"/>
    <mergeCell ref="D879:D881"/>
    <mergeCell ref="B853:B855"/>
    <mergeCell ref="C954:C956"/>
    <mergeCell ref="D954:D956"/>
    <mergeCell ref="C917:C919"/>
    <mergeCell ref="H897:H898"/>
    <mergeCell ref="I897:I898"/>
    <mergeCell ref="G885:G886"/>
    <mergeCell ref="P917:P919"/>
    <mergeCell ref="H894:H896"/>
    <mergeCell ref="O887:O890"/>
    <mergeCell ref="G879:G881"/>
    <mergeCell ref="H879:H881"/>
    <mergeCell ref="C902:C903"/>
    <mergeCell ref="D902:D903"/>
    <mergeCell ref="G875:G878"/>
    <mergeCell ref="H875:H878"/>
    <mergeCell ref="H920:H922"/>
    <mergeCell ref="G954:G956"/>
    <mergeCell ref="B960:B962"/>
    <mergeCell ref="D907:D909"/>
    <mergeCell ref="C894:C896"/>
    <mergeCell ref="C897:C898"/>
    <mergeCell ref="D894:D896"/>
    <mergeCell ref="C882:C884"/>
    <mergeCell ref="E887:E890"/>
    <mergeCell ref="H917:H919"/>
    <mergeCell ref="H923:H925"/>
    <mergeCell ref="N954:N956"/>
    <mergeCell ref="N939:N941"/>
    <mergeCell ref="O939:O941"/>
    <mergeCell ref="O945:O947"/>
    <mergeCell ref="P951:P953"/>
    <mergeCell ref="C879:C881"/>
    <mergeCell ref="E879:E881"/>
    <mergeCell ref="C932:C935"/>
    <mergeCell ref="B932:B935"/>
    <mergeCell ref="C926:C928"/>
    <mergeCell ref="B939:B941"/>
    <mergeCell ref="I926:I928"/>
    <mergeCell ref="E907:E909"/>
    <mergeCell ref="H960:H962"/>
    <mergeCell ref="H948:H950"/>
    <mergeCell ref="I948:I950"/>
    <mergeCell ref="C783:C785"/>
    <mergeCell ref="N789:N791"/>
    <mergeCell ref="G897:G898"/>
    <mergeCell ref="E904:E906"/>
    <mergeCell ref="F885:F886"/>
    <mergeCell ref="W872:W874"/>
    <mergeCell ref="X872:X874"/>
    <mergeCell ref="Y846:Y848"/>
    <mergeCell ref="W821:W823"/>
    <mergeCell ref="X821:X823"/>
    <mergeCell ref="F853:F855"/>
    <mergeCell ref="F882:F884"/>
    <mergeCell ref="D866:D868"/>
    <mergeCell ref="E866:E868"/>
    <mergeCell ref="C869:C871"/>
    <mergeCell ref="D869:D871"/>
    <mergeCell ref="E869:E871"/>
    <mergeCell ref="G869:G871"/>
    <mergeCell ref="I821:I823"/>
    <mergeCell ref="N821:N823"/>
    <mergeCell ref="O821:O823"/>
    <mergeCell ref="P821:P823"/>
    <mergeCell ref="H840:H842"/>
    <mergeCell ref="G853:G855"/>
    <mergeCell ref="N846:N848"/>
    <mergeCell ref="H853:H855"/>
    <mergeCell ref="H846:H848"/>
    <mergeCell ref="P840:P842"/>
    <mergeCell ref="E840:E842"/>
    <mergeCell ref="P945:P947"/>
    <mergeCell ref="P957:P959"/>
    <mergeCell ref="P932:P935"/>
    <mergeCell ref="P939:P941"/>
    <mergeCell ref="G945:G947"/>
    <mergeCell ref="C843:C845"/>
    <mergeCell ref="D843:D845"/>
    <mergeCell ref="C948:C950"/>
    <mergeCell ref="D948:D950"/>
    <mergeCell ref="D945:D947"/>
    <mergeCell ref="E957:E959"/>
    <mergeCell ref="D957:D959"/>
    <mergeCell ref="R914:R916"/>
    <mergeCell ref="P904:P906"/>
    <mergeCell ref="Q904:Q906"/>
    <mergeCell ref="R904:R906"/>
    <mergeCell ref="P907:P909"/>
    <mergeCell ref="R899:R901"/>
    <mergeCell ref="Y951:Y953"/>
    <mergeCell ref="W948:W950"/>
    <mergeCell ref="Y957:Y959"/>
    <mergeCell ref="Y942:Y944"/>
    <mergeCell ref="S932:S935"/>
    <mergeCell ref="F831:F833"/>
    <mergeCell ref="H798:H801"/>
    <mergeCell ref="D811:D813"/>
    <mergeCell ref="H811:H813"/>
    <mergeCell ref="F805:F807"/>
    <mergeCell ref="D789:D791"/>
    <mergeCell ref="C795:C797"/>
    <mergeCell ref="D814:D817"/>
    <mergeCell ref="D837:D839"/>
    <mergeCell ref="C814:C817"/>
    <mergeCell ref="C907:C909"/>
    <mergeCell ref="S802:S804"/>
    <mergeCell ref="I904:I906"/>
    <mergeCell ref="I887:I890"/>
    <mergeCell ref="Y894:Y896"/>
    <mergeCell ref="I824:I826"/>
    <mergeCell ref="N824:N826"/>
    <mergeCell ref="O824:O826"/>
    <mergeCell ref="P824:P826"/>
    <mergeCell ref="Q824:Q826"/>
    <mergeCell ref="R824:R826"/>
    <mergeCell ref="S824:S826"/>
    <mergeCell ref="T824:T826"/>
    <mergeCell ref="U824:U826"/>
    <mergeCell ref="V824:V826"/>
    <mergeCell ref="W824:W826"/>
    <mergeCell ref="X824:X826"/>
    <mergeCell ref="Y824:Y826"/>
    <mergeCell ref="E831:E833"/>
    <mergeCell ref="F814:F817"/>
    <mergeCell ref="F904:F906"/>
    <mergeCell ref="P802:P804"/>
    <mergeCell ref="F802:F804"/>
    <mergeCell ref="D808:D810"/>
    <mergeCell ref="C849:C852"/>
    <mergeCell ref="C840:C842"/>
    <mergeCell ref="F840:F842"/>
    <mergeCell ref="H843:H845"/>
    <mergeCell ref="O849:O852"/>
    <mergeCell ref="C846:C848"/>
    <mergeCell ref="D846:D848"/>
    <mergeCell ref="E846:E848"/>
    <mergeCell ref="H789:H791"/>
    <mergeCell ref="G769:G772"/>
    <mergeCell ref="H769:H772"/>
    <mergeCell ref="I769:I772"/>
    <mergeCell ref="C824:C826"/>
    <mergeCell ref="D824:D826"/>
    <mergeCell ref="E824:E826"/>
    <mergeCell ref="F824:F826"/>
    <mergeCell ref="G824:G826"/>
    <mergeCell ref="B783:B785"/>
    <mergeCell ref="B786:B788"/>
    <mergeCell ref="C786:C788"/>
    <mergeCell ref="D786:D788"/>
    <mergeCell ref="E786:E788"/>
    <mergeCell ref="F786:F788"/>
    <mergeCell ref="G786:G788"/>
    <mergeCell ref="H786:H788"/>
    <mergeCell ref="I786:I788"/>
    <mergeCell ref="B773:B775"/>
    <mergeCell ref="D753:D756"/>
    <mergeCell ref="C759:C762"/>
    <mergeCell ref="E757:E758"/>
    <mergeCell ref="F757:F758"/>
    <mergeCell ref="G757:G758"/>
    <mergeCell ref="H757:H758"/>
    <mergeCell ref="I757:I758"/>
    <mergeCell ref="G805:G807"/>
    <mergeCell ref="G802:G804"/>
    <mergeCell ref="H763:H765"/>
    <mergeCell ref="F759:F762"/>
    <mergeCell ref="N834:N836"/>
    <mergeCell ref="F843:F845"/>
    <mergeCell ref="O759:O762"/>
    <mergeCell ref="B789:B791"/>
    <mergeCell ref="I846:I848"/>
    <mergeCell ref="F818:F820"/>
    <mergeCell ref="F766:F768"/>
    <mergeCell ref="E773:E775"/>
    <mergeCell ref="E766:E768"/>
    <mergeCell ref="C766:C768"/>
    <mergeCell ref="D769:D772"/>
    <mergeCell ref="E789:E791"/>
    <mergeCell ref="D834:D836"/>
    <mergeCell ref="E834:E836"/>
    <mergeCell ref="D779:D782"/>
    <mergeCell ref="E802:E804"/>
    <mergeCell ref="C792:C794"/>
    <mergeCell ref="D792:D794"/>
    <mergeCell ref="C769:C772"/>
    <mergeCell ref="C798:C801"/>
    <mergeCell ref="E798:E801"/>
    <mergeCell ref="E811:E813"/>
    <mergeCell ref="F811:F813"/>
    <mergeCell ref="E837:E839"/>
    <mergeCell ref="F837:F839"/>
    <mergeCell ref="B808:B810"/>
    <mergeCell ref="I910:I913"/>
    <mergeCell ref="F875:F878"/>
    <mergeCell ref="Q885:Q886"/>
    <mergeCell ref="P920:P922"/>
    <mergeCell ref="G926:G928"/>
    <mergeCell ref="H926:H928"/>
    <mergeCell ref="J879:J880"/>
    <mergeCell ref="N757:N758"/>
    <mergeCell ref="F792:F794"/>
    <mergeCell ref="F713:F715"/>
    <mergeCell ref="N808:N810"/>
    <mergeCell ref="G811:G813"/>
    <mergeCell ref="G808:G810"/>
    <mergeCell ref="N811:N813"/>
    <mergeCell ref="B763:B765"/>
    <mergeCell ref="C763:C765"/>
    <mergeCell ref="H748:H750"/>
    <mergeCell ref="I798:I801"/>
    <mergeCell ref="N798:N801"/>
    <mergeCell ref="F798:F801"/>
    <mergeCell ref="G798:G801"/>
    <mergeCell ref="H792:H794"/>
    <mergeCell ref="V805:V807"/>
    <mergeCell ref="R821:R823"/>
    <mergeCell ref="S821:S823"/>
    <mergeCell ref="T821:T823"/>
    <mergeCell ref="U821:U823"/>
    <mergeCell ref="V821:V823"/>
    <mergeCell ref="U837:U839"/>
    <mergeCell ref="S792:S794"/>
    <mergeCell ref="R808:R810"/>
    <mergeCell ref="R818:R820"/>
    <mergeCell ref="P859:P861"/>
    <mergeCell ref="P875:P878"/>
    <mergeCell ref="Q872:Q874"/>
    <mergeCell ref="P869:P871"/>
    <mergeCell ref="Q869:Q871"/>
    <mergeCell ref="T907:T909"/>
    <mergeCell ref="T846:T848"/>
    <mergeCell ref="V910:V913"/>
    <mergeCell ref="V811:V813"/>
    <mergeCell ref="B843:B845"/>
    <mergeCell ref="B846:B848"/>
    <mergeCell ref="B759:B762"/>
    <mergeCell ref="B713:B715"/>
    <mergeCell ref="B716:B718"/>
    <mergeCell ref="B840:B842"/>
    <mergeCell ref="E713:E715"/>
    <mergeCell ref="E875:E878"/>
    <mergeCell ref="E872:E874"/>
    <mergeCell ref="B779:B782"/>
    <mergeCell ref="B741:B743"/>
    <mergeCell ref="B738:B740"/>
    <mergeCell ref="S732:S734"/>
    <mergeCell ref="V795:V797"/>
    <mergeCell ref="V738:V740"/>
    <mergeCell ref="U735:U737"/>
    <mergeCell ref="S757:S758"/>
    <mergeCell ref="D757:D758"/>
    <mergeCell ref="R738:R740"/>
    <mergeCell ref="I735:I737"/>
    <mergeCell ref="E751:E752"/>
    <mergeCell ref="Q713:Q715"/>
    <mergeCell ref="B824:B826"/>
    <mergeCell ref="C885:C886"/>
    <mergeCell ref="D885:D886"/>
    <mergeCell ref="E885:E886"/>
    <mergeCell ref="E894:E896"/>
    <mergeCell ref="G663:G665"/>
    <mergeCell ref="B923:B925"/>
    <mergeCell ref="C666:C668"/>
    <mergeCell ref="I666:I668"/>
    <mergeCell ref="B692:B694"/>
    <mergeCell ref="B695:B697"/>
    <mergeCell ref="E686:E688"/>
    <mergeCell ref="F686:F688"/>
    <mergeCell ref="G686:G688"/>
    <mergeCell ref="H686:H688"/>
    <mergeCell ref="I686:I688"/>
    <mergeCell ref="N686:N688"/>
    <mergeCell ref="O686:O688"/>
    <mergeCell ref="P686:P688"/>
    <mergeCell ref="Q686:Q688"/>
    <mergeCell ref="O757:O758"/>
    <mergeCell ref="P757:P758"/>
    <mergeCell ref="Q757:Q758"/>
    <mergeCell ref="G856:G858"/>
    <mergeCell ref="D849:D852"/>
    <mergeCell ref="E849:E852"/>
    <mergeCell ref="I856:I858"/>
    <mergeCell ref="O846:O848"/>
    <mergeCell ref="B686:B688"/>
    <mergeCell ref="N695:N697"/>
    <mergeCell ref="O695:O697"/>
    <mergeCell ref="Q698:Q700"/>
    <mergeCell ref="Q701:Q703"/>
    <mergeCell ref="E666:E668"/>
    <mergeCell ref="D666:D668"/>
    <mergeCell ref="P676:P678"/>
    <mergeCell ref="P673:P675"/>
    <mergeCell ref="D686:D688"/>
    <mergeCell ref="P704:P705"/>
    <mergeCell ref="B698:B700"/>
    <mergeCell ref="D698:D700"/>
    <mergeCell ref="B701:B703"/>
    <mergeCell ref="E698:E700"/>
    <mergeCell ref="Q840:Q842"/>
    <mergeCell ref="J872:J873"/>
    <mergeCell ref="K872:K873"/>
    <mergeCell ref="L872:L873"/>
    <mergeCell ref="N875:N878"/>
    <mergeCell ref="O875:O878"/>
    <mergeCell ref="Q789:Q791"/>
    <mergeCell ref="I840:I842"/>
    <mergeCell ref="I701:I703"/>
    <mergeCell ref="I716:I718"/>
    <mergeCell ref="N716:N718"/>
    <mergeCell ref="O716:O718"/>
    <mergeCell ref="P716:P718"/>
    <mergeCell ref="I713:I715"/>
    <mergeCell ref="N713:N715"/>
    <mergeCell ref="O713:O715"/>
    <mergeCell ref="P713:P715"/>
    <mergeCell ref="Q716:Q718"/>
    <mergeCell ref="O698:O700"/>
    <mergeCell ref="O786:O788"/>
    <mergeCell ref="P786:P788"/>
    <mergeCell ref="Q786:Q788"/>
    <mergeCell ref="C657:C659"/>
    <mergeCell ref="R647:R650"/>
    <mergeCell ref="S647:S650"/>
    <mergeCell ref="R621:R623"/>
    <mergeCell ref="G621:G623"/>
    <mergeCell ref="B704:B705"/>
    <mergeCell ref="I704:I705"/>
    <mergeCell ref="N698:N700"/>
    <mergeCell ref="B597:B599"/>
    <mergeCell ref="D716:D718"/>
    <mergeCell ref="E716:E718"/>
    <mergeCell ref="B676:B678"/>
    <mergeCell ref="C676:C678"/>
    <mergeCell ref="D676:D678"/>
    <mergeCell ref="E679:E682"/>
    <mergeCell ref="F578:F580"/>
    <mergeCell ref="G578:G580"/>
    <mergeCell ref="H578:H580"/>
    <mergeCell ref="B666:B668"/>
    <mergeCell ref="B651:B653"/>
    <mergeCell ref="B621:B623"/>
    <mergeCell ref="B624:B626"/>
    <mergeCell ref="B617:B620"/>
    <mergeCell ref="B610:B612"/>
    <mergeCell ref="B613:B616"/>
    <mergeCell ref="C621:C623"/>
    <mergeCell ref="D621:D623"/>
    <mergeCell ref="E621:E623"/>
    <mergeCell ref="D624:D626"/>
    <mergeCell ref="B647:B650"/>
    <mergeCell ref="C647:C650"/>
    <mergeCell ref="H607:H609"/>
    <mergeCell ref="C719:C721"/>
    <mergeCell ref="B673:B675"/>
    <mergeCell ref="B683:B685"/>
    <mergeCell ref="E704:E705"/>
    <mergeCell ref="D617:D620"/>
    <mergeCell ref="G710:G712"/>
    <mergeCell ref="G666:G668"/>
    <mergeCell ref="H666:H668"/>
    <mergeCell ref="O676:O678"/>
    <mergeCell ref="O673:O675"/>
    <mergeCell ref="G669:G672"/>
    <mergeCell ref="H669:H672"/>
    <mergeCell ref="O663:O665"/>
    <mergeCell ref="O689:O691"/>
    <mergeCell ref="N704:N705"/>
    <mergeCell ref="D689:D691"/>
    <mergeCell ref="C624:C626"/>
    <mergeCell ref="D613:D616"/>
    <mergeCell ref="G644:G646"/>
    <mergeCell ref="H644:H646"/>
    <mergeCell ref="I644:I646"/>
    <mergeCell ref="J644:J646"/>
    <mergeCell ref="K644:K646"/>
    <mergeCell ref="B660:B662"/>
    <mergeCell ref="B633:B636"/>
    <mergeCell ref="R701:R703"/>
    <mergeCell ref="R710:R712"/>
    <mergeCell ref="C753:C756"/>
    <mergeCell ref="B510:B512"/>
    <mergeCell ref="C510:C512"/>
    <mergeCell ref="D563:D565"/>
    <mergeCell ref="G563:G565"/>
    <mergeCell ref="H563:H565"/>
    <mergeCell ref="C581:C583"/>
    <mergeCell ref="L644:L646"/>
    <mergeCell ref="M644:M646"/>
    <mergeCell ref="N644:N646"/>
    <mergeCell ref="O644:O646"/>
    <mergeCell ref="P644:P646"/>
    <mergeCell ref="Q644:Q646"/>
    <mergeCell ref="R644:R646"/>
    <mergeCell ref="S644:S646"/>
    <mergeCell ref="R617:R620"/>
    <mergeCell ref="C539:C541"/>
    <mergeCell ref="Q554:Q556"/>
    <mergeCell ref="R757:R758"/>
    <mergeCell ref="V729:V731"/>
    <mergeCell ref="R686:R688"/>
    <mergeCell ref="S686:S688"/>
    <mergeCell ref="R698:R700"/>
    <mergeCell ref="S633:S636"/>
    <mergeCell ref="P657:P659"/>
    <mergeCell ref="T673:T675"/>
    <mergeCell ref="T676:T678"/>
    <mergeCell ref="V689:V691"/>
    <mergeCell ref="T695:T697"/>
    <mergeCell ref="P698:P700"/>
    <mergeCell ref="H704:H705"/>
    <mergeCell ref="B607:B609"/>
    <mergeCell ref="C613:C616"/>
    <mergeCell ref="T617:T620"/>
    <mergeCell ref="R624:R626"/>
    <mergeCell ref="R657:R659"/>
    <mergeCell ref="Q627:Q629"/>
    <mergeCell ref="T686:T688"/>
    <mergeCell ref="U686:U688"/>
    <mergeCell ref="V686:V688"/>
    <mergeCell ref="G597:G599"/>
    <mergeCell ref="H597:H599"/>
    <mergeCell ref="C627:C629"/>
    <mergeCell ref="D627:D629"/>
    <mergeCell ref="C686:C688"/>
    <mergeCell ref="B516:B519"/>
    <mergeCell ref="C516:C519"/>
    <mergeCell ref="D516:D519"/>
    <mergeCell ref="B563:B565"/>
    <mergeCell ref="B569:B572"/>
    <mergeCell ref="R569:R572"/>
    <mergeCell ref="U689:U691"/>
    <mergeCell ref="G604:G606"/>
    <mergeCell ref="H604:H606"/>
    <mergeCell ref="B679:B682"/>
    <mergeCell ref="E710:E712"/>
    <mergeCell ref="F710:F712"/>
    <mergeCell ref="N710:N712"/>
    <mergeCell ref="C569:C572"/>
    <mergeCell ref="N729:N731"/>
    <mergeCell ref="C584:C586"/>
    <mergeCell ref="P573:P574"/>
    <mergeCell ref="P557:P558"/>
    <mergeCell ref="S569:S572"/>
    <mergeCell ref="O669:O672"/>
    <mergeCell ref="P683:P685"/>
    <mergeCell ref="H651:H653"/>
    <mergeCell ref="I654:I656"/>
    <mergeCell ref="N654:N656"/>
    <mergeCell ref="E617:E620"/>
    <mergeCell ref="G617:G620"/>
    <mergeCell ref="H617:H620"/>
    <mergeCell ref="Q663:Q665"/>
    <mergeCell ref="G633:G636"/>
    <mergeCell ref="H633:H636"/>
    <mergeCell ref="I633:I636"/>
    <mergeCell ref="P651:P653"/>
    <mergeCell ref="F660:F662"/>
    <mergeCell ref="G660:G662"/>
    <mergeCell ref="E563:E565"/>
    <mergeCell ref="F604:F606"/>
    <mergeCell ref="Q676:Q678"/>
    <mergeCell ref="D559:D562"/>
    <mergeCell ref="E559:E562"/>
    <mergeCell ref="F559:F562"/>
    <mergeCell ref="G559:G562"/>
    <mergeCell ref="H559:H562"/>
    <mergeCell ref="Q722:Q724"/>
    <mergeCell ref="I725:I728"/>
    <mergeCell ref="I459:I461"/>
    <mergeCell ref="N459:N461"/>
    <mergeCell ref="O459:O461"/>
    <mergeCell ref="P459:P461"/>
    <mergeCell ref="F526:F528"/>
    <mergeCell ref="G526:G528"/>
    <mergeCell ref="H526:H528"/>
    <mergeCell ref="I526:I528"/>
    <mergeCell ref="N526:N528"/>
    <mergeCell ref="O526:O528"/>
    <mergeCell ref="P526:P528"/>
    <mergeCell ref="Q526:Q528"/>
    <mergeCell ref="N497:N499"/>
    <mergeCell ref="I542:I543"/>
    <mergeCell ref="E725:E728"/>
    <mergeCell ref="N597:N599"/>
    <mergeCell ref="O597:O599"/>
    <mergeCell ref="P485:P487"/>
    <mergeCell ref="Q468:Q470"/>
    <mergeCell ref="O471:O473"/>
    <mergeCell ref="D465:D467"/>
    <mergeCell ref="H497:H499"/>
    <mergeCell ref="F497:F499"/>
    <mergeCell ref="F474:F477"/>
    <mergeCell ref="Q657:Q659"/>
    <mergeCell ref="G689:G691"/>
    <mergeCell ref="D673:D675"/>
    <mergeCell ref="E673:E675"/>
    <mergeCell ref="E692:E694"/>
    <mergeCell ref="H663:H665"/>
    <mergeCell ref="H679:H682"/>
    <mergeCell ref="F695:F697"/>
    <mergeCell ref="D638:D640"/>
    <mergeCell ref="E638:E640"/>
    <mergeCell ref="I604:I606"/>
    <mergeCell ref="F584:F586"/>
    <mergeCell ref="G584:G586"/>
    <mergeCell ref="F581:F583"/>
    <mergeCell ref="G581:G583"/>
    <mergeCell ref="B478:B481"/>
    <mergeCell ref="B442:B444"/>
    <mergeCell ref="N442:N444"/>
    <mergeCell ref="O442:O444"/>
    <mergeCell ref="P442:P444"/>
    <mergeCell ref="Q442:Q444"/>
    <mergeCell ref="I554:I556"/>
    <mergeCell ref="P547:P550"/>
    <mergeCell ref="B542:B543"/>
    <mergeCell ref="I559:I562"/>
    <mergeCell ref="G536:G538"/>
    <mergeCell ref="G544:G546"/>
    <mergeCell ref="F506:F509"/>
    <mergeCell ref="G506:G509"/>
    <mergeCell ref="H506:H509"/>
    <mergeCell ref="E624:E626"/>
    <mergeCell ref="F624:F626"/>
    <mergeCell ref="I627:I629"/>
    <mergeCell ref="K627:K629"/>
    <mergeCell ref="L627:L629"/>
    <mergeCell ref="M627:M629"/>
    <mergeCell ref="F630:F632"/>
    <mergeCell ref="P624:P626"/>
    <mergeCell ref="N641:N643"/>
    <mergeCell ref="E647:E650"/>
    <mergeCell ref="F647:F650"/>
    <mergeCell ref="G647:G650"/>
    <mergeCell ref="H647:H650"/>
    <mergeCell ref="I647:I650"/>
    <mergeCell ref="N647:N650"/>
    <mergeCell ref="H627:H629"/>
    <mergeCell ref="E627:E629"/>
    <mergeCell ref="C578:C580"/>
    <mergeCell ref="N500:N502"/>
    <mergeCell ref="O500:O502"/>
    <mergeCell ref="C633:C636"/>
    <mergeCell ref="D633:D636"/>
    <mergeCell ref="E633:E636"/>
    <mergeCell ref="F633:F636"/>
    <mergeCell ref="C617:C620"/>
    <mergeCell ref="F485:F487"/>
    <mergeCell ref="B554:B556"/>
    <mergeCell ref="B557:B558"/>
    <mergeCell ref="B590:B593"/>
    <mergeCell ref="D539:D541"/>
    <mergeCell ref="F532:F535"/>
    <mergeCell ref="B638:B640"/>
    <mergeCell ref="C638:C640"/>
    <mergeCell ref="B581:B583"/>
    <mergeCell ref="B594:B596"/>
    <mergeCell ref="P597:P599"/>
    <mergeCell ref="B604:B606"/>
    <mergeCell ref="C604:C606"/>
    <mergeCell ref="D604:D606"/>
    <mergeCell ref="P590:P593"/>
    <mergeCell ref="B503:B505"/>
    <mergeCell ref="N455:N458"/>
    <mergeCell ref="O455:O458"/>
    <mergeCell ref="E597:E599"/>
    <mergeCell ref="O462:O464"/>
    <mergeCell ref="D497:D499"/>
    <mergeCell ref="D581:D583"/>
    <mergeCell ref="E581:E583"/>
    <mergeCell ref="D510:D512"/>
    <mergeCell ref="E510:E512"/>
    <mergeCell ref="F510:F512"/>
    <mergeCell ref="G510:G512"/>
    <mergeCell ref="H510:H512"/>
    <mergeCell ref="F563:F565"/>
    <mergeCell ref="G594:G596"/>
    <mergeCell ref="B471:B473"/>
    <mergeCell ref="B451:B454"/>
    <mergeCell ref="C451:C454"/>
    <mergeCell ref="D451:D454"/>
    <mergeCell ref="E451:E454"/>
    <mergeCell ref="G442:G444"/>
    <mergeCell ref="H442:H444"/>
    <mergeCell ref="C455:C458"/>
    <mergeCell ref="C471:C473"/>
    <mergeCell ref="D471:D473"/>
    <mergeCell ref="P462:P464"/>
    <mergeCell ref="Q462:Q464"/>
    <mergeCell ref="F536:F538"/>
    <mergeCell ref="D542:D543"/>
    <mergeCell ref="P566:P568"/>
    <mergeCell ref="D569:D572"/>
    <mergeCell ref="E569:E572"/>
    <mergeCell ref="O488:O490"/>
    <mergeCell ref="I551:I553"/>
    <mergeCell ref="O539:O541"/>
    <mergeCell ref="O529:O531"/>
    <mergeCell ref="Q513:Q515"/>
    <mergeCell ref="O557:O558"/>
    <mergeCell ref="O503:O505"/>
    <mergeCell ref="P587:P589"/>
    <mergeCell ref="G478:G481"/>
    <mergeCell ref="H478:H481"/>
    <mergeCell ref="P497:P499"/>
    <mergeCell ref="B578:B580"/>
    <mergeCell ref="B584:B586"/>
    <mergeCell ref="B559:B562"/>
    <mergeCell ref="Q497:Q499"/>
    <mergeCell ref="I478:I481"/>
    <mergeCell ref="B445:B447"/>
    <mergeCell ref="C478:C481"/>
    <mergeCell ref="C500:C502"/>
    <mergeCell ref="P488:P490"/>
    <mergeCell ref="B544:B546"/>
    <mergeCell ref="H566:H568"/>
    <mergeCell ref="C594:C596"/>
    <mergeCell ref="H581:H583"/>
    <mergeCell ref="I563:I565"/>
    <mergeCell ref="B566:B568"/>
    <mergeCell ref="C566:C568"/>
    <mergeCell ref="D566:D568"/>
    <mergeCell ref="E566:E568"/>
    <mergeCell ref="F566:F568"/>
    <mergeCell ref="G566:G568"/>
    <mergeCell ref="B465:B467"/>
    <mergeCell ref="B439:B441"/>
    <mergeCell ref="H462:H464"/>
    <mergeCell ref="I462:I464"/>
    <mergeCell ref="N462:N464"/>
    <mergeCell ref="C439:C441"/>
    <mergeCell ref="C474:C477"/>
    <mergeCell ref="B474:B477"/>
    <mergeCell ref="I455:I458"/>
    <mergeCell ref="B766:B768"/>
    <mergeCell ref="B462:B464"/>
    <mergeCell ref="C462:C464"/>
    <mergeCell ref="D462:D464"/>
    <mergeCell ref="E462:E464"/>
    <mergeCell ref="F462:F464"/>
    <mergeCell ref="I439:I441"/>
    <mergeCell ref="N439:N441"/>
    <mergeCell ref="B587:B589"/>
    <mergeCell ref="B536:B538"/>
    <mergeCell ref="C557:C558"/>
    <mergeCell ref="I532:I535"/>
    <mergeCell ref="B494:B496"/>
    <mergeCell ref="B482:B484"/>
    <mergeCell ref="B468:B470"/>
    <mergeCell ref="B491:B493"/>
    <mergeCell ref="D491:D493"/>
    <mergeCell ref="D494:D496"/>
    <mergeCell ref="E494:E496"/>
    <mergeCell ref="N651:N653"/>
    <mergeCell ref="H676:H678"/>
    <mergeCell ref="Q641:Q643"/>
    <mergeCell ref="B751:B752"/>
    <mergeCell ref="N748:N750"/>
    <mergeCell ref="D748:D750"/>
    <mergeCell ref="P735:P737"/>
    <mergeCell ref="C722:C724"/>
    <mergeCell ref="D722:D724"/>
    <mergeCell ref="B657:B659"/>
    <mergeCell ref="E719:E721"/>
    <mergeCell ref="F719:F721"/>
    <mergeCell ref="D701:D703"/>
    <mergeCell ref="B630:B632"/>
    <mergeCell ref="B654:B656"/>
    <mergeCell ref="B689:B691"/>
    <mergeCell ref="D669:D672"/>
    <mergeCell ref="G692:G694"/>
    <mergeCell ref="H698:H700"/>
    <mergeCell ref="D692:D694"/>
    <mergeCell ref="D719:D721"/>
    <mergeCell ref="B753:B756"/>
    <mergeCell ref="B735:B737"/>
    <mergeCell ref="F597:F599"/>
    <mergeCell ref="E590:E593"/>
    <mergeCell ref="F590:F593"/>
    <mergeCell ref="B547:B550"/>
    <mergeCell ref="Q594:Q596"/>
    <mergeCell ref="Q597:Q599"/>
    <mergeCell ref="C554:C556"/>
    <mergeCell ref="C551:C553"/>
    <mergeCell ref="O559:O562"/>
    <mergeCell ref="P559:P562"/>
    <mergeCell ref="B500:B502"/>
    <mergeCell ref="N594:N596"/>
    <mergeCell ref="G497:G499"/>
    <mergeCell ref="P500:P502"/>
    <mergeCell ref="C482:C484"/>
    <mergeCell ref="T455:T458"/>
    <mergeCell ref="R436:R438"/>
    <mergeCell ref="G485:G487"/>
    <mergeCell ref="W471:W473"/>
    <mergeCell ref="Y439:Y441"/>
    <mergeCell ref="X445:X447"/>
    <mergeCell ref="Y445:Y447"/>
    <mergeCell ref="V413:V415"/>
    <mergeCell ref="V419:V421"/>
    <mergeCell ref="U413:U415"/>
    <mergeCell ref="Q471:Q473"/>
    <mergeCell ref="E413:E415"/>
    <mergeCell ref="Q433:Q435"/>
    <mergeCell ref="O429:O432"/>
    <mergeCell ref="D478:D481"/>
    <mergeCell ref="F416:F418"/>
    <mergeCell ref="V416:V418"/>
    <mergeCell ref="W422:W424"/>
    <mergeCell ref="H474:H477"/>
    <mergeCell ref="R468:R470"/>
    <mergeCell ref="O425:O428"/>
    <mergeCell ref="T468:T470"/>
    <mergeCell ref="N422:N424"/>
    <mergeCell ref="P422:P424"/>
    <mergeCell ref="O474:O477"/>
    <mergeCell ref="Q474:Q477"/>
    <mergeCell ref="Q448:Q450"/>
    <mergeCell ref="R448:R450"/>
    <mergeCell ref="P448:P450"/>
    <mergeCell ref="E448:E450"/>
    <mergeCell ref="F448:F450"/>
    <mergeCell ref="G448:G450"/>
    <mergeCell ref="H448:H450"/>
    <mergeCell ref="I448:I450"/>
    <mergeCell ref="D482:D484"/>
    <mergeCell ref="E482:E484"/>
    <mergeCell ref="F482:F484"/>
    <mergeCell ref="D442:D444"/>
    <mergeCell ref="E442:E444"/>
    <mergeCell ref="F442:F444"/>
    <mergeCell ref="D433:D435"/>
    <mergeCell ref="E433:E435"/>
    <mergeCell ref="F433:F435"/>
    <mergeCell ref="G433:G435"/>
    <mergeCell ref="S448:S450"/>
    <mergeCell ref="R471:R473"/>
    <mergeCell ref="N425:N428"/>
    <mergeCell ref="T448:T450"/>
    <mergeCell ref="U448:U450"/>
    <mergeCell ref="R433:R435"/>
    <mergeCell ref="S436:S438"/>
    <mergeCell ref="I442:I444"/>
    <mergeCell ref="D439:D441"/>
    <mergeCell ref="E429:E432"/>
    <mergeCell ref="F429:F432"/>
    <mergeCell ref="T416:T418"/>
    <mergeCell ref="T482:T484"/>
    <mergeCell ref="F478:F481"/>
    <mergeCell ref="C429:C432"/>
    <mergeCell ref="D429:D432"/>
    <mergeCell ref="C433:C435"/>
    <mergeCell ref="P465:P467"/>
    <mergeCell ref="Q465:Q467"/>
    <mergeCell ref="I617:I620"/>
    <mergeCell ref="AE474:AE477"/>
    <mergeCell ref="AF474:AF477"/>
    <mergeCell ref="AG573:AG574"/>
    <mergeCell ref="Z478:Z481"/>
    <mergeCell ref="Z474:Z477"/>
    <mergeCell ref="AG488:AG490"/>
    <mergeCell ref="N510:N512"/>
    <mergeCell ref="O510:O512"/>
    <mergeCell ref="P510:P512"/>
    <mergeCell ref="H536:H538"/>
    <mergeCell ref="H500:H502"/>
    <mergeCell ref="H529:H531"/>
    <mergeCell ref="N563:N565"/>
    <mergeCell ref="N503:N505"/>
    <mergeCell ref="P581:P583"/>
    <mergeCell ref="Q587:Q589"/>
    <mergeCell ref="N554:N556"/>
    <mergeCell ref="I581:I583"/>
    <mergeCell ref="Q494:Q496"/>
    <mergeCell ref="I503:I505"/>
    <mergeCell ref="D547:D550"/>
    <mergeCell ref="D544:D546"/>
    <mergeCell ref="E544:E546"/>
    <mergeCell ref="S488:S490"/>
    <mergeCell ref="H485:H487"/>
    <mergeCell ref="N529:N531"/>
    <mergeCell ref="F500:F502"/>
    <mergeCell ref="P578:P580"/>
    <mergeCell ref="N539:N541"/>
    <mergeCell ref="Q542:Q543"/>
    <mergeCell ref="F539:F541"/>
    <mergeCell ref="E584:E586"/>
    <mergeCell ref="O494:O496"/>
    <mergeCell ref="Q488:Q490"/>
    <mergeCell ref="I485:I487"/>
    <mergeCell ref="G532:G535"/>
    <mergeCell ref="T488:T490"/>
    <mergeCell ref="G488:G490"/>
    <mergeCell ref="I547:I550"/>
    <mergeCell ref="P544:P546"/>
    <mergeCell ref="S544:S546"/>
    <mergeCell ref="AE497:AE499"/>
    <mergeCell ref="W482:W484"/>
    <mergeCell ref="AD559:AD562"/>
    <mergeCell ref="R532:R535"/>
    <mergeCell ref="P532:P535"/>
    <mergeCell ref="Q566:Q568"/>
    <mergeCell ref="H491:H493"/>
    <mergeCell ref="I491:I493"/>
    <mergeCell ref="I494:I496"/>
    <mergeCell ref="F529:F531"/>
    <mergeCell ref="G554:G556"/>
    <mergeCell ref="N485:N487"/>
    <mergeCell ref="O485:O487"/>
    <mergeCell ref="H557:H558"/>
    <mergeCell ref="O551:O553"/>
    <mergeCell ref="AG569:AG572"/>
    <mergeCell ref="D587:D589"/>
    <mergeCell ref="E587:E589"/>
    <mergeCell ref="F587:F589"/>
    <mergeCell ref="R597:R599"/>
    <mergeCell ref="E516:E519"/>
    <mergeCell ref="F516:F519"/>
    <mergeCell ref="G516:G519"/>
    <mergeCell ref="H516:H519"/>
    <mergeCell ref="I516:I519"/>
    <mergeCell ref="N516:N519"/>
    <mergeCell ref="O516:O519"/>
    <mergeCell ref="P516:P519"/>
    <mergeCell ref="Q516:Q519"/>
    <mergeCell ref="R516:R519"/>
    <mergeCell ref="S516:S519"/>
    <mergeCell ref="T516:T519"/>
    <mergeCell ref="U516:U519"/>
    <mergeCell ref="T566:T568"/>
    <mergeCell ref="R547:R550"/>
    <mergeCell ref="R563:R565"/>
    <mergeCell ref="S587:S589"/>
    <mergeCell ref="G587:G589"/>
    <mergeCell ref="D578:D580"/>
    <mergeCell ref="E578:E580"/>
    <mergeCell ref="U604:U606"/>
    <mergeCell ref="U590:U593"/>
    <mergeCell ref="R526:R528"/>
    <mergeCell ref="S526:S528"/>
    <mergeCell ref="T526:T528"/>
    <mergeCell ref="U526:U528"/>
    <mergeCell ref="U566:U568"/>
    <mergeCell ref="P594:P596"/>
    <mergeCell ref="O536:O538"/>
    <mergeCell ref="G590:G593"/>
    <mergeCell ref="R494:R496"/>
    <mergeCell ref="S494:S496"/>
    <mergeCell ref="U559:U562"/>
    <mergeCell ref="AE482:AE484"/>
    <mergeCell ref="AE547:AE550"/>
    <mergeCell ref="AE539:AE541"/>
    <mergeCell ref="AF539:AF541"/>
    <mergeCell ref="S617:S620"/>
    <mergeCell ref="T542:T543"/>
    <mergeCell ref="S563:S565"/>
    <mergeCell ref="T563:T565"/>
    <mergeCell ref="U563:U565"/>
    <mergeCell ref="V563:V565"/>
    <mergeCell ref="Y569:Y572"/>
    <mergeCell ref="Z569:Z572"/>
    <mergeCell ref="AA569:AA572"/>
    <mergeCell ref="AB569:AB572"/>
    <mergeCell ref="AC569:AC572"/>
    <mergeCell ref="AD569:AD572"/>
    <mergeCell ref="AE569:AE572"/>
    <mergeCell ref="AF569:AF572"/>
    <mergeCell ref="W554:W556"/>
    <mergeCell ref="AB539:AB541"/>
    <mergeCell ref="AC542:AC543"/>
    <mergeCell ref="Z532:Z535"/>
    <mergeCell ref="AA494:AA496"/>
    <mergeCell ref="AE485:AE487"/>
    <mergeCell ref="Q510:Q512"/>
    <mergeCell ref="Q563:Q565"/>
    <mergeCell ref="Q547:Q550"/>
    <mergeCell ref="AD590:AD593"/>
    <mergeCell ref="AD587:AD589"/>
    <mergeCell ref="AE610:AE612"/>
    <mergeCell ref="AE600:AE603"/>
    <mergeCell ref="R604:R606"/>
    <mergeCell ref="W607:W609"/>
    <mergeCell ref="T607:T609"/>
    <mergeCell ref="Y491:Y493"/>
    <mergeCell ref="AB485:AB487"/>
    <mergeCell ref="W529:W531"/>
    <mergeCell ref="X529:X531"/>
    <mergeCell ref="AA544:AA546"/>
    <mergeCell ref="S542:S543"/>
    <mergeCell ref="Y485:Y487"/>
    <mergeCell ref="Z485:Z487"/>
    <mergeCell ref="Y539:Y541"/>
    <mergeCell ref="AB590:AB593"/>
    <mergeCell ref="AC587:AC589"/>
    <mergeCell ref="Y613:Y616"/>
    <mergeCell ref="Z610:Z612"/>
    <mergeCell ref="W613:W616"/>
    <mergeCell ref="V613:V616"/>
    <mergeCell ref="V610:V612"/>
    <mergeCell ref="AC610:AC612"/>
    <mergeCell ref="W610:W612"/>
    <mergeCell ref="X610:X612"/>
    <mergeCell ref="Y610:Y612"/>
    <mergeCell ref="AE590:AE593"/>
    <mergeCell ref="Z516:Z519"/>
    <mergeCell ref="AA516:AA519"/>
    <mergeCell ref="AB516:AB519"/>
    <mergeCell ref="AC516:AC519"/>
    <mergeCell ref="Q532:Q535"/>
    <mergeCell ref="V516:V519"/>
    <mergeCell ref="W516:W519"/>
    <mergeCell ref="X516:X519"/>
    <mergeCell ref="Y516:Y519"/>
    <mergeCell ref="AJ590:AJ593"/>
    <mergeCell ref="AG587:AG589"/>
    <mergeCell ref="AI587:AI589"/>
    <mergeCell ref="AJ587:AJ589"/>
    <mergeCell ref="AG590:AG593"/>
    <mergeCell ref="AH590:AH593"/>
    <mergeCell ref="AI590:AI593"/>
    <mergeCell ref="AI566:AI568"/>
    <mergeCell ref="AG566:AG568"/>
    <mergeCell ref="AH566:AH568"/>
    <mergeCell ref="AG597:AG599"/>
    <mergeCell ref="AA604:AA606"/>
    <mergeCell ref="AB604:AB606"/>
    <mergeCell ref="AC604:AC606"/>
    <mergeCell ref="AF597:AF599"/>
    <mergeCell ref="W600:W603"/>
    <mergeCell ref="AG500:AG502"/>
    <mergeCell ref="AI554:AI556"/>
    <mergeCell ref="AE554:AE556"/>
    <mergeCell ref="AG547:AG550"/>
    <mergeCell ref="AH551:AH553"/>
    <mergeCell ref="AB532:AB535"/>
    <mergeCell ref="AJ607:AJ609"/>
    <mergeCell ref="AG578:AG580"/>
    <mergeCell ref="AH578:AH580"/>
    <mergeCell ref="AD584:AD586"/>
    <mergeCell ref="AB587:AB589"/>
    <mergeCell ref="AB578:AB580"/>
    <mergeCell ref="AG536:AG538"/>
    <mergeCell ref="AH554:AH556"/>
    <mergeCell ref="AH532:AH535"/>
    <mergeCell ref="AH542:AH543"/>
    <mergeCell ref="AH544:AH546"/>
    <mergeCell ref="AH536:AH538"/>
    <mergeCell ref="Z557:Z558"/>
    <mergeCell ref="AA557:AA558"/>
    <mergeCell ref="AC559:AC562"/>
    <mergeCell ref="AJ544:AJ546"/>
    <mergeCell ref="AJ542:AJ543"/>
    <mergeCell ref="W594:W596"/>
    <mergeCell ref="AC573:AC574"/>
    <mergeCell ref="AD573:AD574"/>
    <mergeCell ref="AE573:AE574"/>
    <mergeCell ref="AF573:AF574"/>
    <mergeCell ref="AE594:AE596"/>
    <mergeCell ref="AF590:AF593"/>
    <mergeCell ref="AB566:AB568"/>
    <mergeCell ref="AC566:AC568"/>
    <mergeCell ref="AD566:AD568"/>
    <mergeCell ref="AE566:AE568"/>
    <mergeCell ref="AF566:AF568"/>
    <mergeCell ref="AH594:AH596"/>
    <mergeCell ref="Z551:Z553"/>
    <mergeCell ref="AF510:AF512"/>
    <mergeCell ref="AJ597:AJ599"/>
    <mergeCell ref="AF563:AF565"/>
    <mergeCell ref="AG563:AG565"/>
    <mergeCell ref="AH563:AH565"/>
    <mergeCell ref="AI563:AI565"/>
    <mergeCell ref="AJ563:AJ565"/>
    <mergeCell ref="Y581:Y583"/>
    <mergeCell ref="AH581:AH583"/>
    <mergeCell ref="AI581:AI583"/>
    <mergeCell ref="AE557:AE558"/>
    <mergeCell ref="AJ557:AJ558"/>
    <mergeCell ref="Z578:Z580"/>
    <mergeCell ref="AI557:AI558"/>
    <mergeCell ref="AF557:AF558"/>
    <mergeCell ref="AI569:AI572"/>
    <mergeCell ref="S551:S553"/>
    <mergeCell ref="X542:X543"/>
    <mergeCell ref="X551:X553"/>
    <mergeCell ref="V551:V553"/>
    <mergeCell ref="AH557:AH558"/>
    <mergeCell ref="AI539:AI541"/>
    <mergeCell ref="Y557:Y558"/>
    <mergeCell ref="AD539:AD541"/>
    <mergeCell ref="AG554:AG556"/>
    <mergeCell ref="AB559:AB562"/>
    <mergeCell ref="T547:T550"/>
    <mergeCell ref="T559:T562"/>
    <mergeCell ref="S554:S556"/>
    <mergeCell ref="S581:S583"/>
    <mergeCell ref="W563:W565"/>
    <mergeCell ref="X563:X565"/>
    <mergeCell ref="Y563:Y565"/>
    <mergeCell ref="AH539:AH541"/>
    <mergeCell ref="AI547:AI550"/>
    <mergeCell ref="AI551:AI553"/>
    <mergeCell ref="AF551:AF553"/>
    <mergeCell ref="AJ547:AJ550"/>
    <mergeCell ref="AG551:AG553"/>
    <mergeCell ref="AJ551:AJ553"/>
    <mergeCell ref="AJ578:AJ580"/>
    <mergeCell ref="AG581:AG583"/>
    <mergeCell ref="AJ573:AJ574"/>
    <mergeCell ref="AA578:AA580"/>
    <mergeCell ref="AB554:AB556"/>
    <mergeCell ref="AB573:AB574"/>
    <mergeCell ref="AD544:AD546"/>
    <mergeCell ref="U551:U553"/>
    <mergeCell ref="T551:T553"/>
    <mergeCell ref="V547:V550"/>
    <mergeCell ref="AH573:AH574"/>
    <mergeCell ref="AI573:AI574"/>
    <mergeCell ref="U544:U546"/>
    <mergeCell ref="S547:S550"/>
    <mergeCell ref="T544:T546"/>
    <mergeCell ref="T578:T580"/>
    <mergeCell ref="Y575:Y577"/>
    <mergeCell ref="Z575:Z577"/>
    <mergeCell ref="AA575:AA577"/>
    <mergeCell ref="AB575:AB577"/>
    <mergeCell ref="AC575:AC577"/>
    <mergeCell ref="AD575:AD577"/>
    <mergeCell ref="AE575:AE577"/>
    <mergeCell ref="AF575:AF577"/>
    <mergeCell ref="AG575:AG577"/>
    <mergeCell ref="AH575:AH577"/>
    <mergeCell ref="AI575:AI577"/>
    <mergeCell ref="AJ575:AJ577"/>
    <mergeCell ref="AE559:AE562"/>
    <mergeCell ref="AF559:AF562"/>
    <mergeCell ref="U557:U558"/>
    <mergeCell ref="T581:T583"/>
    <mergeCell ref="V554:V556"/>
    <mergeCell ref="AH569:AH572"/>
    <mergeCell ref="AG559:AG562"/>
    <mergeCell ref="AJ436:AJ438"/>
    <mergeCell ref="AJ488:AJ490"/>
    <mergeCell ref="AA478:AA481"/>
    <mergeCell ref="AC554:AC556"/>
    <mergeCell ref="W551:W553"/>
    <mergeCell ref="AB544:AB546"/>
    <mergeCell ref="Y532:Y535"/>
    <mergeCell ref="AD536:AD538"/>
    <mergeCell ref="AJ439:AJ441"/>
    <mergeCell ref="AG497:AG499"/>
    <mergeCell ref="AC578:AC580"/>
    <mergeCell ref="AD578:AD580"/>
    <mergeCell ref="Z581:Z583"/>
    <mergeCell ref="V478:V481"/>
    <mergeCell ref="S442:S444"/>
    <mergeCell ref="S445:S447"/>
    <mergeCell ref="S471:S473"/>
    <mergeCell ref="S513:S515"/>
    <mergeCell ref="T513:T515"/>
    <mergeCell ref="V488:V490"/>
    <mergeCell ref="Y551:Y553"/>
    <mergeCell ref="AI439:AI441"/>
    <mergeCell ref="AH442:AH444"/>
    <mergeCell ref="AI442:AI444"/>
    <mergeCell ref="Z459:Z461"/>
    <mergeCell ref="AA459:AA461"/>
    <mergeCell ref="AB459:AB461"/>
    <mergeCell ref="AB500:AB502"/>
    <mergeCell ref="Z506:Z509"/>
    <mergeCell ref="AA532:AA535"/>
    <mergeCell ref="AA506:AA509"/>
    <mergeCell ref="Z542:Z543"/>
    <mergeCell ref="AC459:AC461"/>
    <mergeCell ref="AD459:AD461"/>
    <mergeCell ref="AE459:AE461"/>
    <mergeCell ref="AF459:AF461"/>
    <mergeCell ref="AG459:AG461"/>
    <mergeCell ref="AH459:AH461"/>
    <mergeCell ref="AI459:AI461"/>
    <mergeCell ref="AC529:AC531"/>
    <mergeCell ref="AE529:AE531"/>
    <mergeCell ref="Z539:Z541"/>
    <mergeCell ref="AE563:AE565"/>
    <mergeCell ref="AC544:AC546"/>
    <mergeCell ref="AE551:AE553"/>
    <mergeCell ref="AB557:AB558"/>
    <mergeCell ref="AI578:AI580"/>
    <mergeCell ref="AA563:AA565"/>
    <mergeCell ref="AB563:AB565"/>
    <mergeCell ref="AC563:AC565"/>
    <mergeCell ref="AD563:AD565"/>
    <mergeCell ref="AI544:AI546"/>
    <mergeCell ref="AA547:AA550"/>
    <mergeCell ref="AD557:AD558"/>
    <mergeCell ref="AF471:AF473"/>
    <mergeCell ref="AE471:AE473"/>
    <mergeCell ref="AC471:AC473"/>
    <mergeCell ref="AG439:AG441"/>
    <mergeCell ref="AE445:AE447"/>
    <mergeCell ref="AF445:AF447"/>
    <mergeCell ref="AH471:AH473"/>
    <mergeCell ref="AD439:AD441"/>
    <mergeCell ref="AE439:AE441"/>
    <mergeCell ref="AH439:AH441"/>
    <mergeCell ref="AJ584:AJ586"/>
    <mergeCell ref="AD551:AD553"/>
    <mergeCell ref="AD547:AD550"/>
    <mergeCell ref="AG557:AG558"/>
    <mergeCell ref="X578:X580"/>
    <mergeCell ref="W578:W580"/>
    <mergeCell ref="AH559:AH562"/>
    <mergeCell ref="AI559:AI562"/>
    <mergeCell ref="AH510:AH512"/>
    <mergeCell ref="AI510:AI512"/>
    <mergeCell ref="U462:U464"/>
    <mergeCell ref="AJ566:AJ568"/>
    <mergeCell ref="T569:T572"/>
    <mergeCell ref="U569:U572"/>
    <mergeCell ref="V569:V572"/>
    <mergeCell ref="W569:W572"/>
    <mergeCell ref="X569:X572"/>
    <mergeCell ref="Y559:Y562"/>
    <mergeCell ref="Y513:Y515"/>
    <mergeCell ref="AI584:AI586"/>
    <mergeCell ref="AE584:AE586"/>
    <mergeCell ref="AF584:AF586"/>
    <mergeCell ref="AI542:AI543"/>
    <mergeCell ref="AJ539:AJ541"/>
    <mergeCell ref="AJ569:AJ572"/>
    <mergeCell ref="AJ581:AJ583"/>
    <mergeCell ref="Y578:Y580"/>
    <mergeCell ref="U573:U574"/>
    <mergeCell ref="V573:V574"/>
    <mergeCell ref="AJ554:AJ556"/>
    <mergeCell ref="U513:U515"/>
    <mergeCell ref="V513:V515"/>
    <mergeCell ref="W513:W515"/>
    <mergeCell ref="X513:X515"/>
    <mergeCell ref="AI488:AI490"/>
    <mergeCell ref="AJ559:AJ562"/>
    <mergeCell ref="Y471:Y473"/>
    <mergeCell ref="V503:V505"/>
    <mergeCell ref="W503:W505"/>
    <mergeCell ref="AF547:AF550"/>
    <mergeCell ref="V557:V558"/>
    <mergeCell ref="AB506:AB509"/>
    <mergeCell ref="AC506:AC509"/>
    <mergeCell ref="AD506:AD509"/>
    <mergeCell ref="AE506:AE509"/>
    <mergeCell ref="AF506:AF509"/>
    <mergeCell ref="AD542:AD543"/>
    <mergeCell ref="AA551:AA553"/>
    <mergeCell ref="AC551:AC553"/>
    <mergeCell ref="AF503:AF505"/>
    <mergeCell ref="AF554:AF556"/>
    <mergeCell ref="AH478:AH481"/>
    <mergeCell ref="AI478:AI481"/>
    <mergeCell ref="W491:W493"/>
    <mergeCell ref="X491:X493"/>
    <mergeCell ref="X478:X481"/>
    <mergeCell ref="Y500:Y502"/>
    <mergeCell ref="AD500:AD502"/>
    <mergeCell ref="X503:X505"/>
    <mergeCell ref="X536:X538"/>
    <mergeCell ref="AE513:AE515"/>
    <mergeCell ref="AF513:AF515"/>
    <mergeCell ref="AD532:AD535"/>
    <mergeCell ref="AD529:AD531"/>
    <mergeCell ref="W559:W562"/>
    <mergeCell ref="X559:X562"/>
    <mergeCell ref="R566:R568"/>
    <mergeCell ref="S566:S568"/>
    <mergeCell ref="E547:E550"/>
    <mergeCell ref="S532:S535"/>
    <mergeCell ref="G539:G541"/>
    <mergeCell ref="U539:U541"/>
    <mergeCell ref="N536:N538"/>
    <mergeCell ref="O532:O535"/>
    <mergeCell ref="I597:I599"/>
    <mergeCell ref="P584:P586"/>
    <mergeCell ref="Q559:Q562"/>
    <mergeCell ref="O578:O580"/>
    <mergeCell ref="X544:X546"/>
    <mergeCell ref="X566:X568"/>
    <mergeCell ref="O590:O593"/>
    <mergeCell ref="N590:N593"/>
    <mergeCell ref="G569:G572"/>
    <mergeCell ref="H569:H572"/>
    <mergeCell ref="I569:I572"/>
    <mergeCell ref="N569:N572"/>
    <mergeCell ref="O569:O572"/>
    <mergeCell ref="P569:P572"/>
    <mergeCell ref="N544:N546"/>
    <mergeCell ref="W542:W543"/>
    <mergeCell ref="U547:U550"/>
    <mergeCell ref="W544:W546"/>
    <mergeCell ref="W566:W568"/>
    <mergeCell ref="C597:C599"/>
    <mergeCell ref="D597:D599"/>
    <mergeCell ref="V544:V546"/>
    <mergeCell ref="S597:S599"/>
    <mergeCell ref="U597:U599"/>
    <mergeCell ref="V597:V599"/>
    <mergeCell ref="W597:W599"/>
    <mergeCell ref="X597:X599"/>
    <mergeCell ref="R559:R562"/>
    <mergeCell ref="S559:S562"/>
    <mergeCell ref="C587:C589"/>
    <mergeCell ref="C536:C538"/>
    <mergeCell ref="C532:C535"/>
    <mergeCell ref="C559:C562"/>
    <mergeCell ref="C542:C543"/>
    <mergeCell ref="C544:C546"/>
    <mergeCell ref="V559:V562"/>
    <mergeCell ref="I590:I593"/>
    <mergeCell ref="V581:V583"/>
    <mergeCell ref="U578:U580"/>
    <mergeCell ref="Q573:Q574"/>
    <mergeCell ref="O584:O586"/>
    <mergeCell ref="D551:D553"/>
    <mergeCell ref="E551:E553"/>
    <mergeCell ref="R590:R593"/>
    <mergeCell ref="V578:V580"/>
    <mergeCell ref="W547:W550"/>
    <mergeCell ref="X547:X550"/>
    <mergeCell ref="U587:U589"/>
    <mergeCell ref="R587:R589"/>
    <mergeCell ref="N581:N583"/>
    <mergeCell ref="W557:W558"/>
    <mergeCell ref="R551:R553"/>
    <mergeCell ref="N551:N553"/>
    <mergeCell ref="V566:V568"/>
    <mergeCell ref="Y547:Y550"/>
    <mergeCell ref="Z547:Z550"/>
    <mergeCell ref="AA590:AA593"/>
    <mergeCell ref="AA600:AA603"/>
    <mergeCell ref="AB597:AB599"/>
    <mergeCell ref="AD604:AD606"/>
    <mergeCell ref="AB610:AB612"/>
    <mergeCell ref="AE604:AE606"/>
    <mergeCell ref="N559:N562"/>
    <mergeCell ref="T666:T668"/>
    <mergeCell ref="AB657:AB659"/>
    <mergeCell ref="W617:W620"/>
    <mergeCell ref="Y641:Y643"/>
    <mergeCell ref="Z641:Z643"/>
    <mergeCell ref="AA641:AA643"/>
    <mergeCell ref="T657:T659"/>
    <mergeCell ref="T630:T632"/>
    <mergeCell ref="Z651:Z653"/>
    <mergeCell ref="Y654:Y656"/>
    <mergeCell ref="AA660:AA662"/>
    <mergeCell ref="Z676:Z678"/>
    <mergeCell ref="AA676:AA678"/>
    <mergeCell ref="AB641:AB643"/>
    <mergeCell ref="AE597:AE599"/>
    <mergeCell ref="AE666:AE668"/>
    <mergeCell ref="AC666:AC668"/>
    <mergeCell ref="AD666:AD668"/>
    <mergeCell ref="V657:V659"/>
    <mergeCell ref="R554:R556"/>
    <mergeCell ref="R600:R603"/>
    <mergeCell ref="S600:S603"/>
    <mergeCell ref="V630:V632"/>
    <mergeCell ref="U669:U672"/>
    <mergeCell ref="U630:U632"/>
    <mergeCell ref="O617:O620"/>
    <mergeCell ref="P617:P620"/>
    <mergeCell ref="P633:P636"/>
    <mergeCell ref="X590:X593"/>
    <mergeCell ref="S604:S606"/>
    <mergeCell ref="R633:R636"/>
    <mergeCell ref="T633:T636"/>
    <mergeCell ref="S651:S653"/>
    <mergeCell ref="U654:U656"/>
    <mergeCell ref="T654:T656"/>
    <mergeCell ref="AC613:AC616"/>
    <mergeCell ref="Q569:Q572"/>
    <mergeCell ref="Q590:Q593"/>
    <mergeCell ref="T587:T589"/>
    <mergeCell ref="R584:R586"/>
    <mergeCell ref="S584:S586"/>
    <mergeCell ref="Q613:Q616"/>
    <mergeCell ref="Q607:Q609"/>
    <mergeCell ref="X621:X623"/>
    <mergeCell ref="S641:S643"/>
    <mergeCell ref="T641:T643"/>
    <mergeCell ref="U641:U643"/>
    <mergeCell ref="Y607:Y609"/>
    <mergeCell ref="N669:N672"/>
    <mergeCell ref="AE630:AE632"/>
    <mergeCell ref="AE581:AE583"/>
    <mergeCell ref="Q660:Q662"/>
    <mergeCell ref="R660:R662"/>
    <mergeCell ref="R630:R632"/>
    <mergeCell ref="Y663:Y665"/>
    <mergeCell ref="W573:W574"/>
    <mergeCell ref="X573:X574"/>
    <mergeCell ref="Y573:Y574"/>
    <mergeCell ref="Z573:Z574"/>
    <mergeCell ref="AA573:AA574"/>
    <mergeCell ref="AA554:AA556"/>
    <mergeCell ref="AA559:AA562"/>
    <mergeCell ref="AA597:AA599"/>
    <mergeCell ref="N676:N678"/>
    <mergeCell ref="Y554:Y556"/>
    <mergeCell ref="Z554:Z556"/>
    <mergeCell ref="Z559:Z562"/>
    <mergeCell ref="Y597:Y599"/>
    <mergeCell ref="Z597:Z599"/>
    <mergeCell ref="Z563:Z565"/>
    <mergeCell ref="T701:T703"/>
    <mergeCell ref="W679:W682"/>
    <mergeCell ref="W704:W705"/>
    <mergeCell ref="R695:R697"/>
    <mergeCell ref="R704:R705"/>
    <mergeCell ref="V666:V668"/>
    <mergeCell ref="W666:W668"/>
    <mergeCell ref="V673:V675"/>
    <mergeCell ref="V621:V623"/>
    <mergeCell ref="Q610:Q612"/>
    <mergeCell ref="Q624:Q626"/>
    <mergeCell ref="R610:R612"/>
    <mergeCell ref="S610:S612"/>
    <mergeCell ref="T610:T612"/>
    <mergeCell ref="U610:U612"/>
    <mergeCell ref="R613:R616"/>
    <mergeCell ref="V647:V650"/>
    <mergeCell ref="T627:T629"/>
    <mergeCell ref="S701:S703"/>
    <mergeCell ref="S679:S682"/>
    <mergeCell ref="W641:W643"/>
    <mergeCell ref="X641:X643"/>
    <mergeCell ref="T647:T650"/>
    <mergeCell ref="O657:O659"/>
    <mergeCell ref="V641:V643"/>
    <mergeCell ref="O647:O650"/>
    <mergeCell ref="P647:P650"/>
    <mergeCell ref="Q647:Q650"/>
    <mergeCell ref="U613:U616"/>
    <mergeCell ref="P630:P632"/>
    <mergeCell ref="S613:S616"/>
    <mergeCell ref="Q673:Q675"/>
    <mergeCell ref="T679:T682"/>
    <mergeCell ref="R679:R682"/>
    <mergeCell ref="Z666:Z668"/>
    <mergeCell ref="Z701:Z703"/>
    <mergeCell ref="O633:O636"/>
    <mergeCell ref="U660:U662"/>
    <mergeCell ref="V660:V662"/>
    <mergeCell ref="V627:V629"/>
    <mergeCell ref="U624:U626"/>
    <mergeCell ref="V624:V626"/>
    <mergeCell ref="P663:P665"/>
    <mergeCell ref="N657:N659"/>
    <mergeCell ref="V663:V665"/>
    <mergeCell ref="X663:X665"/>
    <mergeCell ref="Q689:Q691"/>
    <mergeCell ref="X689:X691"/>
    <mergeCell ref="T683:T685"/>
    <mergeCell ref="Z910:Z913"/>
    <mergeCell ref="U923:U925"/>
    <mergeCell ref="P954:P956"/>
    <mergeCell ref="N856:N858"/>
    <mergeCell ref="I818:I820"/>
    <mergeCell ref="N818:N820"/>
    <mergeCell ref="Q929:Q931"/>
    <mergeCell ref="O834:O836"/>
    <mergeCell ref="P834:P836"/>
    <mergeCell ref="I802:I804"/>
    <mergeCell ref="O789:O791"/>
    <mergeCell ref="O792:O794"/>
    <mergeCell ref="O795:O797"/>
    <mergeCell ref="O798:O801"/>
    <mergeCell ref="W894:W896"/>
    <mergeCell ref="M882:M884"/>
    <mergeCell ref="R872:R874"/>
    <mergeCell ref="R882:R884"/>
    <mergeCell ref="S875:S878"/>
    <mergeCell ref="O837:O839"/>
    <mergeCell ref="U811:U813"/>
    <mergeCell ref="W792:W794"/>
    <mergeCell ref="T872:T874"/>
    <mergeCell ref="I891:I893"/>
    <mergeCell ref="I894:I896"/>
    <mergeCell ref="N887:N890"/>
    <mergeCell ref="X792:X794"/>
    <mergeCell ref="Q783:Q785"/>
    <mergeCell ref="R783:R785"/>
    <mergeCell ref="S783:S785"/>
    <mergeCell ref="T783:T785"/>
    <mergeCell ref="U683:U685"/>
    <mergeCell ref="U698:U700"/>
    <mergeCell ref="X683:X685"/>
    <mergeCell ref="S689:S691"/>
    <mergeCell ref="X695:X697"/>
    <mergeCell ref="W706:W709"/>
    <mergeCell ref="V786:V788"/>
    <mergeCell ref="P748:P750"/>
    <mergeCell ref="P837:P839"/>
    <mergeCell ref="Q837:Q839"/>
    <mergeCell ref="I843:I845"/>
    <mergeCell ref="S914:S916"/>
    <mergeCell ref="X710:X712"/>
    <mergeCell ref="U904:U906"/>
    <mergeCell ref="U899:U901"/>
    <mergeCell ref="P899:P901"/>
    <mergeCell ref="Q897:Q898"/>
    <mergeCell ref="U732:U734"/>
    <mergeCell ref="J882:J884"/>
    <mergeCell ref="S902:S903"/>
    <mergeCell ref="M879:M880"/>
    <mergeCell ref="N926:N928"/>
    <mergeCell ref="V695:V697"/>
    <mergeCell ref="V683:V685"/>
    <mergeCell ref="W683:W685"/>
    <mergeCell ref="P689:P691"/>
    <mergeCell ref="P695:P697"/>
    <mergeCell ref="V710:V712"/>
    <mergeCell ref="S766:S768"/>
    <mergeCell ref="U776:U778"/>
    <mergeCell ref="V776:V778"/>
    <mergeCell ref="N802:N804"/>
    <mergeCell ref="O802:O804"/>
    <mergeCell ref="S1006:S1008"/>
    <mergeCell ref="U957:U959"/>
    <mergeCell ref="S999:S1001"/>
    <mergeCell ref="P966:P968"/>
    <mergeCell ref="Q948:Q950"/>
    <mergeCell ref="P843:P845"/>
    <mergeCell ref="X948:X950"/>
    <mergeCell ref="Z948:Z950"/>
    <mergeCell ref="Q945:Q947"/>
    <mergeCell ref="W843:W845"/>
    <mergeCell ref="Q942:Q944"/>
    <mergeCell ref="R942:R944"/>
    <mergeCell ref="S942:S944"/>
    <mergeCell ref="T942:T944"/>
    <mergeCell ref="U942:U944"/>
    <mergeCell ref="Y985:Y988"/>
    <mergeCell ref="Q1006:Q1008"/>
    <mergeCell ref="U1012:U1014"/>
    <mergeCell ref="V1012:V1014"/>
    <mergeCell ref="P985:P988"/>
    <mergeCell ref="Q985:Q988"/>
    <mergeCell ref="S904:S906"/>
    <mergeCell ref="Q856:Q858"/>
    <mergeCell ref="Y899:Y901"/>
    <mergeCell ref="S887:S890"/>
    <mergeCell ref="T882:T884"/>
    <mergeCell ref="Z936:Z938"/>
    <mergeCell ref="Z920:Z922"/>
    <mergeCell ref="V920:V922"/>
    <mergeCell ref="Q932:Q935"/>
    <mergeCell ref="R932:R935"/>
    <mergeCell ref="P926:P928"/>
    <mergeCell ref="V891:V893"/>
    <mergeCell ref="V856:V858"/>
    <mergeCell ref="W879:W881"/>
    <mergeCell ref="V872:V874"/>
    <mergeCell ref="P849:P852"/>
    <mergeCell ref="Q849:Q852"/>
    <mergeCell ref="T853:T855"/>
    <mergeCell ref="Q843:Q845"/>
    <mergeCell ref="P948:P950"/>
    <mergeCell ref="R843:R845"/>
    <mergeCell ref="S843:S845"/>
    <mergeCell ref="T843:T845"/>
    <mergeCell ref="R853:R855"/>
    <mergeCell ref="W875:W878"/>
    <mergeCell ref="W869:W871"/>
    <mergeCell ref="W859:W861"/>
    <mergeCell ref="P929:P931"/>
    <mergeCell ref="S853:S855"/>
    <mergeCell ref="X882:X884"/>
    <mergeCell ref="R856:R858"/>
    <mergeCell ref="W960:W962"/>
    <mergeCell ref="U972:U975"/>
    <mergeCell ref="V948:V950"/>
    <mergeCell ref="P963:P965"/>
    <mergeCell ref="R963:R965"/>
    <mergeCell ref="X979:X981"/>
    <mergeCell ref="R966:R968"/>
    <mergeCell ref="Q954:Q956"/>
    <mergeCell ref="R954:R956"/>
    <mergeCell ref="U917:U919"/>
    <mergeCell ref="Z843:Z845"/>
    <mergeCell ref="X859:X861"/>
    <mergeCell ref="Q1077:Q1079"/>
    <mergeCell ref="Q1083:Q1085"/>
    <mergeCell ref="R1083:R1085"/>
    <mergeCell ref="S1083:S1085"/>
    <mergeCell ref="T1083:T1085"/>
    <mergeCell ref="Q1067:Q1069"/>
    <mergeCell ref="R1067:R1069"/>
    <mergeCell ref="S1067:S1069"/>
    <mergeCell ref="S1100:S1103"/>
    <mergeCell ref="X1083:X1085"/>
    <mergeCell ref="T1061:T1063"/>
    <mergeCell ref="O1067:O1069"/>
    <mergeCell ref="S1064:S1066"/>
    <mergeCell ref="T1064:T1066"/>
    <mergeCell ref="T1100:T1103"/>
    <mergeCell ref="U1089:U1091"/>
    <mergeCell ref="B1051:B1054"/>
    <mergeCell ref="N1061:N1063"/>
    <mergeCell ref="B1058:B1060"/>
    <mergeCell ref="C1058:C1060"/>
    <mergeCell ref="B1061:B1063"/>
    <mergeCell ref="C1061:C1063"/>
    <mergeCell ref="D1061:D1063"/>
    <mergeCell ref="G1058:G1060"/>
    <mergeCell ref="H1058:H1060"/>
    <mergeCell ref="F1061:F1063"/>
    <mergeCell ref="G1061:G1063"/>
    <mergeCell ref="H1061:H1063"/>
    <mergeCell ref="I1061:I1063"/>
    <mergeCell ref="E1061:E1063"/>
    <mergeCell ref="D1058:D1060"/>
    <mergeCell ref="U1009:U1011"/>
    <mergeCell ref="V976:V978"/>
    <mergeCell ref="X1034:X1037"/>
    <mergeCell ref="U1006:U1008"/>
    <mergeCell ref="V1006:V1008"/>
    <mergeCell ref="U992:U995"/>
    <mergeCell ref="V992:V995"/>
    <mergeCell ref="R976:R978"/>
    <mergeCell ref="W982:W984"/>
    <mergeCell ref="Q989:Q991"/>
    <mergeCell ref="N1006:N1008"/>
    <mergeCell ref="O1006:O1008"/>
    <mergeCell ref="S1012:S1014"/>
    <mergeCell ref="V1002:V1005"/>
    <mergeCell ref="X985:X988"/>
    <mergeCell ref="P976:P978"/>
    <mergeCell ref="P979:P981"/>
    <mergeCell ref="R985:R988"/>
    <mergeCell ref="T985:T988"/>
    <mergeCell ref="O1038:O1040"/>
    <mergeCell ref="P1051:P1054"/>
    <mergeCell ref="R1055:R1057"/>
    <mergeCell ref="N1055:N1057"/>
    <mergeCell ref="X989:X991"/>
    <mergeCell ref="V996:V998"/>
    <mergeCell ref="V999:V1001"/>
    <mergeCell ref="R1015:R1018"/>
    <mergeCell ref="W1015:W1018"/>
    <mergeCell ref="T1002:T1005"/>
    <mergeCell ref="Q992:Q995"/>
    <mergeCell ref="R992:R995"/>
    <mergeCell ref="S992:S995"/>
    <mergeCell ref="T992:T995"/>
    <mergeCell ref="H869:H871"/>
    <mergeCell ref="I869:I871"/>
    <mergeCell ref="N869:N871"/>
    <mergeCell ref="O869:O871"/>
    <mergeCell ref="H910:H913"/>
    <mergeCell ref="Q917:Q919"/>
    <mergeCell ref="I1051:I1054"/>
    <mergeCell ref="I1055:I1057"/>
    <mergeCell ref="S1051:S1054"/>
    <mergeCell ref="S966:S968"/>
    <mergeCell ref="T966:T968"/>
    <mergeCell ref="T1041:T1043"/>
    <mergeCell ref="U1041:U1043"/>
    <mergeCell ref="T999:T1001"/>
    <mergeCell ref="T1006:T1008"/>
    <mergeCell ref="U1002:U1005"/>
    <mergeCell ref="U902:U903"/>
    <mergeCell ref="B1070:B1073"/>
    <mergeCell ref="X1086:X1088"/>
    <mergeCell ref="C1070:C1073"/>
    <mergeCell ref="D1070:D1073"/>
    <mergeCell ref="E1070:E1073"/>
    <mergeCell ref="F1070:F1073"/>
    <mergeCell ref="G1070:G1073"/>
    <mergeCell ref="H1070:H1073"/>
    <mergeCell ref="I1070:I1073"/>
    <mergeCell ref="V1080:V1082"/>
    <mergeCell ref="U1061:U1063"/>
    <mergeCell ref="V1061:V1063"/>
    <mergeCell ref="E1115:E1117"/>
    <mergeCell ref="Q1104:Q1107"/>
    <mergeCell ref="R1104:R1107"/>
    <mergeCell ref="S1104:S1107"/>
    <mergeCell ref="T1104:T1107"/>
    <mergeCell ref="U1104:U1107"/>
    <mergeCell ref="O1112:O1114"/>
    <mergeCell ref="P1112:P1114"/>
    <mergeCell ref="R1077:R1079"/>
    <mergeCell ref="S1077:S1079"/>
    <mergeCell ref="R1115:R1117"/>
    <mergeCell ref="S1115:S1117"/>
    <mergeCell ref="D1064:D1066"/>
    <mergeCell ref="E1064:E1066"/>
    <mergeCell ref="N1064:N1066"/>
    <mergeCell ref="O1064:O1066"/>
    <mergeCell ref="X1074:X1076"/>
    <mergeCell ref="Q1064:Q1066"/>
    <mergeCell ref="R1064:R1066"/>
    <mergeCell ref="N1077:N1079"/>
    <mergeCell ref="I1064:I1066"/>
    <mergeCell ref="G1064:G1066"/>
    <mergeCell ref="H1064:H1066"/>
    <mergeCell ref="F1064:F1066"/>
    <mergeCell ref="V1064:V1066"/>
    <mergeCell ref="P1067:P1069"/>
    <mergeCell ref="N1070:N1073"/>
    <mergeCell ref="O1077:O1079"/>
    <mergeCell ref="B1067:B1069"/>
    <mergeCell ref="V1074:V1076"/>
    <mergeCell ref="O1092:O1095"/>
    <mergeCell ref="X1061:X1063"/>
    <mergeCell ref="R1070:R1073"/>
    <mergeCell ref="Q1074:Q1076"/>
    <mergeCell ref="R1074:R1076"/>
    <mergeCell ref="U846:U848"/>
    <mergeCell ref="O1058:O1060"/>
    <mergeCell ref="V1028:V1030"/>
    <mergeCell ref="T1031:T1033"/>
    <mergeCell ref="R982:R984"/>
    <mergeCell ref="O985:O988"/>
    <mergeCell ref="S1041:S1043"/>
    <mergeCell ref="S1009:S1011"/>
    <mergeCell ref="Q1025:Q1027"/>
    <mergeCell ref="P999:P1001"/>
    <mergeCell ref="O999:O1001"/>
    <mergeCell ref="T996:T998"/>
    <mergeCell ref="U996:U998"/>
    <mergeCell ref="Q875:Q878"/>
    <mergeCell ref="Q887:Q890"/>
    <mergeCell ref="R887:R890"/>
    <mergeCell ref="R875:R878"/>
    <mergeCell ref="V966:V968"/>
    <mergeCell ref="V945:V947"/>
    <mergeCell ref="P853:P855"/>
    <mergeCell ref="U966:U968"/>
    <mergeCell ref="S948:S950"/>
    <mergeCell ref="T939:T941"/>
    <mergeCell ref="U939:U941"/>
    <mergeCell ref="V849:V852"/>
    <mergeCell ref="O891:O893"/>
    <mergeCell ref="O882:O884"/>
    <mergeCell ref="V814:V817"/>
    <mergeCell ref="P1009:P1011"/>
    <mergeCell ref="P960:P962"/>
    <mergeCell ref="Q960:Q962"/>
    <mergeCell ref="U856:U858"/>
    <mergeCell ref="Q846:Q848"/>
    <mergeCell ref="P846:P848"/>
    <mergeCell ref="R869:R871"/>
    <mergeCell ref="O957:O959"/>
    <mergeCell ref="R989:R991"/>
    <mergeCell ref="V989:V991"/>
    <mergeCell ref="Q1028:Q1030"/>
    <mergeCell ref="S910:S913"/>
    <mergeCell ref="V929:V931"/>
    <mergeCell ref="V932:V935"/>
    <mergeCell ref="Q920:Q922"/>
    <mergeCell ref="Q966:Q968"/>
    <mergeCell ref="S960:S962"/>
    <mergeCell ref="T960:T962"/>
    <mergeCell ref="R957:R959"/>
    <mergeCell ref="S957:S959"/>
    <mergeCell ref="T957:T959"/>
    <mergeCell ref="T982:T984"/>
    <mergeCell ref="U969:U971"/>
    <mergeCell ref="V951:V953"/>
    <mergeCell ref="T972:T975"/>
    <mergeCell ref="V939:V941"/>
    <mergeCell ref="Q939:Q941"/>
    <mergeCell ref="R939:R941"/>
    <mergeCell ref="S939:S941"/>
    <mergeCell ref="V982:V984"/>
    <mergeCell ref="V1015:V1018"/>
    <mergeCell ref="Q963:Q965"/>
    <mergeCell ref="T948:T950"/>
    <mergeCell ref="U948:U950"/>
    <mergeCell ref="V960:V962"/>
    <mergeCell ref="T963:T965"/>
    <mergeCell ref="C318:C320"/>
    <mergeCell ref="D318:D320"/>
    <mergeCell ref="E318:E320"/>
    <mergeCell ref="C324:C326"/>
    <mergeCell ref="F327:F330"/>
    <mergeCell ref="G327:G330"/>
    <mergeCell ref="H327:H330"/>
    <mergeCell ref="E350:E352"/>
    <mergeCell ref="G356:G358"/>
    <mergeCell ref="H356:H358"/>
    <mergeCell ref="P356:P358"/>
    <mergeCell ref="C337:C339"/>
    <mergeCell ref="C347:C349"/>
    <mergeCell ref="H433:H435"/>
    <mergeCell ref="G422:G424"/>
    <mergeCell ref="R410:R412"/>
    <mergeCell ref="T393:T396"/>
    <mergeCell ref="T436:T438"/>
    <mergeCell ref="R393:R396"/>
    <mergeCell ref="S413:S415"/>
    <mergeCell ref="S397:S399"/>
    <mergeCell ref="R419:R421"/>
    <mergeCell ref="D416:D418"/>
    <mergeCell ref="E416:E418"/>
    <mergeCell ref="H429:H432"/>
    <mergeCell ref="G419:G421"/>
    <mergeCell ref="H425:H428"/>
    <mergeCell ref="F436:F438"/>
    <mergeCell ref="G410:G412"/>
    <mergeCell ref="H410:H412"/>
    <mergeCell ref="D393:D396"/>
    <mergeCell ref="E393:E396"/>
    <mergeCell ref="F393:F396"/>
    <mergeCell ref="T353:T355"/>
    <mergeCell ref="C387:C389"/>
    <mergeCell ref="D387:D389"/>
    <mergeCell ref="D413:D415"/>
    <mergeCell ref="E340:E342"/>
    <mergeCell ref="D321:D323"/>
    <mergeCell ref="C321:C323"/>
    <mergeCell ref="S381:S383"/>
    <mergeCell ref="N318:N320"/>
    <mergeCell ref="R350:R352"/>
    <mergeCell ref="E407:E409"/>
    <mergeCell ref="E384:E386"/>
    <mergeCell ref="T387:T389"/>
    <mergeCell ref="S371:S374"/>
    <mergeCell ref="C397:C399"/>
    <mergeCell ref="O407:O409"/>
    <mergeCell ref="T362:T364"/>
    <mergeCell ref="Q407:Q409"/>
    <mergeCell ref="I422:I424"/>
    <mergeCell ref="T429:T432"/>
    <mergeCell ref="S433:S435"/>
    <mergeCell ref="P436:P438"/>
    <mergeCell ref="S419:S421"/>
    <mergeCell ref="Q422:Q424"/>
    <mergeCell ref="F422:F424"/>
    <mergeCell ref="Q436:Q438"/>
    <mergeCell ref="S368:S370"/>
    <mergeCell ref="G390:G392"/>
    <mergeCell ref="F400:F402"/>
    <mergeCell ref="G400:G402"/>
    <mergeCell ref="H400:H402"/>
    <mergeCell ref="O343:O346"/>
    <mergeCell ref="I318:I320"/>
    <mergeCell ref="Q318:Q320"/>
    <mergeCell ref="H318:H320"/>
    <mergeCell ref="M293:M294"/>
    <mergeCell ref="P274:P276"/>
    <mergeCell ref="O284:O286"/>
    <mergeCell ref="E303:E305"/>
    <mergeCell ref="J293:J294"/>
    <mergeCell ref="D311:D314"/>
    <mergeCell ref="F350:F352"/>
    <mergeCell ref="G350:G352"/>
    <mergeCell ref="F378:F380"/>
    <mergeCell ref="H350:H352"/>
    <mergeCell ref="F359:F361"/>
    <mergeCell ref="G359:G361"/>
    <mergeCell ref="H359:H361"/>
    <mergeCell ref="D324:D326"/>
    <mergeCell ref="D334:D336"/>
    <mergeCell ref="E334:E336"/>
    <mergeCell ref="F267:F270"/>
    <mergeCell ref="I293:I295"/>
    <mergeCell ref="Q274:Q276"/>
    <mergeCell ref="D287:D289"/>
    <mergeCell ref="I311:I314"/>
    <mergeCell ref="K308:K309"/>
    <mergeCell ref="L308:L309"/>
    <mergeCell ref="O353:O355"/>
    <mergeCell ref="P353:P355"/>
    <mergeCell ref="Q353:Q355"/>
    <mergeCell ref="I306:I307"/>
    <mergeCell ref="H287:H289"/>
    <mergeCell ref="M308:M309"/>
    <mergeCell ref="E324:E326"/>
    <mergeCell ref="D340:D342"/>
    <mergeCell ref="E343:E346"/>
    <mergeCell ref="G324:G326"/>
    <mergeCell ref="I416:I418"/>
    <mergeCell ref="F390:F392"/>
    <mergeCell ref="C331:C333"/>
    <mergeCell ref="D331:D333"/>
    <mergeCell ref="C343:C346"/>
    <mergeCell ref="S407:S409"/>
    <mergeCell ref="R340:R342"/>
    <mergeCell ref="S340:S342"/>
    <mergeCell ref="S378:S380"/>
    <mergeCell ref="G381:G383"/>
    <mergeCell ref="F331:F333"/>
    <mergeCell ref="F343:F346"/>
    <mergeCell ref="G343:G346"/>
    <mergeCell ref="H343:H346"/>
    <mergeCell ref="D343:D346"/>
    <mergeCell ref="U393:U396"/>
    <mergeCell ref="U327:U330"/>
    <mergeCell ref="T321:T323"/>
    <mergeCell ref="C350:C352"/>
    <mergeCell ref="B350:B352"/>
    <mergeCell ref="H419:H421"/>
    <mergeCell ref="Q413:Q415"/>
    <mergeCell ref="G429:G432"/>
    <mergeCell ref="C416:C418"/>
    <mergeCell ref="C410:C412"/>
    <mergeCell ref="B413:B415"/>
    <mergeCell ref="S422:S424"/>
    <mergeCell ref="S425:S428"/>
    <mergeCell ref="E425:E428"/>
    <mergeCell ref="F425:F428"/>
    <mergeCell ref="G425:G428"/>
    <mergeCell ref="C425:C428"/>
    <mergeCell ref="E422:E424"/>
    <mergeCell ref="H416:H418"/>
    <mergeCell ref="B397:B399"/>
    <mergeCell ref="F413:F415"/>
    <mergeCell ref="B410:B412"/>
    <mergeCell ref="P413:P415"/>
    <mergeCell ref="C356:C358"/>
    <mergeCell ref="C375:C377"/>
    <mergeCell ref="G334:G336"/>
    <mergeCell ref="H334:H336"/>
    <mergeCell ref="P327:P330"/>
    <mergeCell ref="Q327:Q330"/>
    <mergeCell ref="Q331:Q333"/>
    <mergeCell ref="Q340:Q342"/>
    <mergeCell ref="I429:I432"/>
    <mergeCell ref="N429:N432"/>
    <mergeCell ref="N387:N389"/>
    <mergeCell ref="P416:P418"/>
    <mergeCell ref="I331:I333"/>
    <mergeCell ref="I378:I380"/>
    <mergeCell ref="I340:I342"/>
    <mergeCell ref="F371:F374"/>
    <mergeCell ref="I365:I367"/>
    <mergeCell ref="O413:O415"/>
    <mergeCell ref="D350:D352"/>
    <mergeCell ref="E375:E377"/>
    <mergeCell ref="O365:O367"/>
    <mergeCell ref="G375:G377"/>
    <mergeCell ref="E381:E383"/>
    <mergeCell ref="D347:D349"/>
    <mergeCell ref="E347:E349"/>
    <mergeCell ref="F347:F349"/>
    <mergeCell ref="V375:V377"/>
    <mergeCell ref="U384:U386"/>
    <mergeCell ref="S324:S326"/>
    <mergeCell ref="F397:F399"/>
    <mergeCell ref="F340:F342"/>
    <mergeCell ref="O321:O323"/>
    <mergeCell ref="G321:G323"/>
    <mergeCell ref="H321:H323"/>
    <mergeCell ref="F324:F326"/>
    <mergeCell ref="T359:T361"/>
    <mergeCell ref="T343:T346"/>
    <mergeCell ref="O390:O392"/>
    <mergeCell ref="I384:I386"/>
    <mergeCell ref="R359:R361"/>
    <mergeCell ref="R334:R336"/>
    <mergeCell ref="P337:P339"/>
    <mergeCell ref="O334:O336"/>
    <mergeCell ref="H397:H399"/>
    <mergeCell ref="S410:S412"/>
    <mergeCell ref="F410:F412"/>
    <mergeCell ref="I407:I409"/>
    <mergeCell ref="P407:P409"/>
    <mergeCell ref="E397:E399"/>
    <mergeCell ref="S334:S336"/>
    <mergeCell ref="R387:R389"/>
    <mergeCell ref="P340:P342"/>
    <mergeCell ref="D390:D392"/>
    <mergeCell ref="E390:E392"/>
    <mergeCell ref="N334:N336"/>
    <mergeCell ref="I368:I370"/>
    <mergeCell ref="N368:N370"/>
    <mergeCell ref="O368:O370"/>
    <mergeCell ref="T378:T380"/>
    <mergeCell ref="R365:R367"/>
    <mergeCell ref="N347:N349"/>
    <mergeCell ref="S331:S333"/>
    <mergeCell ref="S387:S389"/>
    <mergeCell ref="U368:U370"/>
    <mergeCell ref="N378:N380"/>
    <mergeCell ref="O378:O380"/>
    <mergeCell ref="Q365:Q367"/>
    <mergeCell ref="P324:P326"/>
    <mergeCell ref="F362:F364"/>
    <mergeCell ref="G362:G364"/>
    <mergeCell ref="H362:H364"/>
    <mergeCell ref="I362:I364"/>
    <mergeCell ref="E387:E389"/>
    <mergeCell ref="F387:F389"/>
    <mergeCell ref="G387:G389"/>
    <mergeCell ref="R353:R355"/>
    <mergeCell ref="S353:S355"/>
    <mergeCell ref="F407:F409"/>
    <mergeCell ref="G407:G409"/>
    <mergeCell ref="H407:H409"/>
    <mergeCell ref="R381:R383"/>
    <mergeCell ref="D407:D409"/>
    <mergeCell ref="I410:I412"/>
    <mergeCell ref="P321:P323"/>
    <mergeCell ref="V387:V389"/>
    <mergeCell ref="V390:V392"/>
    <mergeCell ref="D397:D399"/>
    <mergeCell ref="G397:G399"/>
    <mergeCell ref="R407:R409"/>
    <mergeCell ref="N407:N409"/>
    <mergeCell ref="B425:B428"/>
    <mergeCell ref="B429:B432"/>
    <mergeCell ref="E419:E421"/>
    <mergeCell ref="D425:D428"/>
    <mergeCell ref="R362:R364"/>
    <mergeCell ref="D368:D370"/>
    <mergeCell ref="C413:C415"/>
    <mergeCell ref="N410:N412"/>
    <mergeCell ref="O410:O412"/>
    <mergeCell ref="C407:C409"/>
    <mergeCell ref="E410:E412"/>
    <mergeCell ref="G413:G415"/>
    <mergeCell ref="H413:H415"/>
    <mergeCell ref="T381:T383"/>
    <mergeCell ref="F356:F358"/>
    <mergeCell ref="E362:E364"/>
    <mergeCell ref="D365:D367"/>
    <mergeCell ref="E365:E367"/>
    <mergeCell ref="B347:B349"/>
    <mergeCell ref="O347:O349"/>
    <mergeCell ref="P347:P349"/>
    <mergeCell ref="Q347:Q349"/>
    <mergeCell ref="N371:N374"/>
    <mergeCell ref="O393:O396"/>
    <mergeCell ref="R384:R386"/>
    <mergeCell ref="B393:B396"/>
    <mergeCell ref="C393:C396"/>
    <mergeCell ref="N397:N399"/>
    <mergeCell ref="O397:O399"/>
    <mergeCell ref="I350:I352"/>
    <mergeCell ref="C384:C386"/>
    <mergeCell ref="D384:D386"/>
    <mergeCell ref="Q390:Q392"/>
    <mergeCell ref="S359:S361"/>
    <mergeCell ref="S362:S364"/>
    <mergeCell ref="B400:B402"/>
    <mergeCell ref="C400:C402"/>
    <mergeCell ref="D400:D402"/>
    <mergeCell ref="E400:E402"/>
    <mergeCell ref="F384:F386"/>
    <mergeCell ref="C390:C392"/>
    <mergeCell ref="G368:G370"/>
    <mergeCell ref="C368:C370"/>
    <mergeCell ref="C365:C367"/>
    <mergeCell ref="Q387:Q389"/>
    <mergeCell ref="N390:N392"/>
    <mergeCell ref="T425:T428"/>
    <mergeCell ref="P425:P428"/>
    <mergeCell ref="Q425:Q428"/>
    <mergeCell ref="T419:T421"/>
    <mergeCell ref="I419:I421"/>
    <mergeCell ref="G416:G418"/>
    <mergeCell ref="P397:P399"/>
    <mergeCell ref="Q397:Q399"/>
    <mergeCell ref="Q356:Q358"/>
    <mergeCell ref="N356:N358"/>
    <mergeCell ref="Q362:Q364"/>
    <mergeCell ref="D410:D412"/>
    <mergeCell ref="D356:D358"/>
    <mergeCell ref="E356:E358"/>
    <mergeCell ref="D375:D377"/>
    <mergeCell ref="H390:H392"/>
    <mergeCell ref="I390:I392"/>
    <mergeCell ref="I397:I399"/>
    <mergeCell ref="Q384:Q386"/>
    <mergeCell ref="P371:P374"/>
    <mergeCell ref="P378:P380"/>
    <mergeCell ref="P390:P392"/>
    <mergeCell ref="Q393:Q396"/>
    <mergeCell ref="P387:P389"/>
    <mergeCell ref="C371:C374"/>
    <mergeCell ref="B384:B386"/>
    <mergeCell ref="G365:G367"/>
    <mergeCell ref="H365:H367"/>
    <mergeCell ref="Q381:Q383"/>
    <mergeCell ref="Q371:Q374"/>
    <mergeCell ref="I359:I361"/>
    <mergeCell ref="F365:F367"/>
    <mergeCell ref="R371:R374"/>
    <mergeCell ref="R378:R380"/>
    <mergeCell ref="C327:C330"/>
    <mergeCell ref="D337:D339"/>
    <mergeCell ref="G337:G339"/>
    <mergeCell ref="H337:H339"/>
    <mergeCell ref="I337:I339"/>
    <mergeCell ref="P334:P336"/>
    <mergeCell ref="C334:C336"/>
    <mergeCell ref="P331:P333"/>
    <mergeCell ref="I356:I358"/>
    <mergeCell ref="I375:I377"/>
    <mergeCell ref="I343:I346"/>
    <mergeCell ref="I334:I336"/>
    <mergeCell ref="I327:I330"/>
    <mergeCell ref="P368:P370"/>
    <mergeCell ref="P343:P346"/>
    <mergeCell ref="B343:B346"/>
    <mergeCell ref="Q375:Q377"/>
    <mergeCell ref="E368:E370"/>
    <mergeCell ref="B362:B364"/>
    <mergeCell ref="R331:R333"/>
    <mergeCell ref="Q334:Q336"/>
    <mergeCell ref="G393:G396"/>
    <mergeCell ref="H331:H333"/>
    <mergeCell ref="R375:R377"/>
    <mergeCell ref="B390:B392"/>
    <mergeCell ref="P375:P377"/>
    <mergeCell ref="B387:B389"/>
    <mergeCell ref="I393:I396"/>
    <mergeCell ref="N384:N386"/>
    <mergeCell ref="P359:P361"/>
    <mergeCell ref="Q359:Q361"/>
    <mergeCell ref="G384:G386"/>
    <mergeCell ref="H384:H386"/>
    <mergeCell ref="O384:O386"/>
    <mergeCell ref="P384:P386"/>
    <mergeCell ref="I387:I389"/>
    <mergeCell ref="F368:F370"/>
    <mergeCell ref="H387:H389"/>
    <mergeCell ref="R368:R370"/>
    <mergeCell ref="H375:H377"/>
    <mergeCell ref="G331:G333"/>
    <mergeCell ref="E327:E330"/>
    <mergeCell ref="N375:N377"/>
    <mergeCell ref="O375:O377"/>
    <mergeCell ref="G347:G349"/>
    <mergeCell ref="H347:H349"/>
    <mergeCell ref="I347:I349"/>
    <mergeCell ref="F381:F383"/>
    <mergeCell ref="U381:U383"/>
    <mergeCell ref="S321:S323"/>
    <mergeCell ref="H381:H383"/>
    <mergeCell ref="G378:G380"/>
    <mergeCell ref="H378:H380"/>
    <mergeCell ref="E337:E339"/>
    <mergeCell ref="F337:F339"/>
    <mergeCell ref="E331:E333"/>
    <mergeCell ref="D359:D361"/>
    <mergeCell ref="E359:E361"/>
    <mergeCell ref="D327:D330"/>
    <mergeCell ref="N324:N326"/>
    <mergeCell ref="G290:G292"/>
    <mergeCell ref="I261:I263"/>
    <mergeCell ref="I284:I286"/>
    <mergeCell ref="B271:B273"/>
    <mergeCell ref="C271:C273"/>
    <mergeCell ref="D271:D273"/>
    <mergeCell ref="E271:E273"/>
    <mergeCell ref="F271:F273"/>
    <mergeCell ref="G271:G273"/>
    <mergeCell ref="C264:C266"/>
    <mergeCell ref="P261:P263"/>
    <mergeCell ref="Q261:Q263"/>
    <mergeCell ref="C267:C270"/>
    <mergeCell ref="B340:B342"/>
    <mergeCell ref="C340:C342"/>
    <mergeCell ref="B334:B336"/>
    <mergeCell ref="B331:B333"/>
    <mergeCell ref="B318:B320"/>
    <mergeCell ref="I381:I383"/>
    <mergeCell ref="E378:E380"/>
    <mergeCell ref="R306:R307"/>
    <mergeCell ref="U371:U374"/>
    <mergeCell ref="R318:R320"/>
    <mergeCell ref="U375:U377"/>
    <mergeCell ref="S375:S377"/>
    <mergeCell ref="D306:D307"/>
    <mergeCell ref="B327:B330"/>
    <mergeCell ref="H371:H374"/>
    <mergeCell ref="I371:I374"/>
    <mergeCell ref="P318:P320"/>
    <mergeCell ref="R321:R323"/>
    <mergeCell ref="E371:E374"/>
    <mergeCell ref="P362:P364"/>
    <mergeCell ref="G371:G374"/>
    <mergeCell ref="B337:B339"/>
    <mergeCell ref="N381:N383"/>
    <mergeCell ref="O381:O383"/>
    <mergeCell ref="H368:H370"/>
    <mergeCell ref="B375:B377"/>
    <mergeCell ref="T334:T336"/>
    <mergeCell ref="U334:U336"/>
    <mergeCell ref="S356:S358"/>
    <mergeCell ref="B359:B361"/>
    <mergeCell ref="C359:C361"/>
    <mergeCell ref="C381:C383"/>
    <mergeCell ref="D381:D383"/>
    <mergeCell ref="B371:B374"/>
    <mergeCell ref="C362:C364"/>
    <mergeCell ref="B311:B314"/>
    <mergeCell ref="C311:C314"/>
    <mergeCell ref="B321:B323"/>
    <mergeCell ref="F311:F314"/>
    <mergeCell ref="T306:T307"/>
    <mergeCell ref="G311:G314"/>
    <mergeCell ref="H311:H314"/>
    <mergeCell ref="N300:N302"/>
    <mergeCell ref="O300:O302"/>
    <mergeCell ref="T261:T263"/>
    <mergeCell ref="B306:B307"/>
    <mergeCell ref="B356:B358"/>
    <mergeCell ref="B368:B370"/>
    <mergeCell ref="B365:B367"/>
    <mergeCell ref="D371:D374"/>
    <mergeCell ref="C378:C380"/>
    <mergeCell ref="D378:D380"/>
    <mergeCell ref="F375:F377"/>
    <mergeCell ref="D362:D364"/>
    <mergeCell ref="B308:B310"/>
    <mergeCell ref="C308:C310"/>
    <mergeCell ref="B277:B280"/>
    <mergeCell ref="C277:C280"/>
    <mergeCell ref="D277:D280"/>
    <mergeCell ref="E277:E280"/>
    <mergeCell ref="F277:F280"/>
    <mergeCell ref="G277:G280"/>
    <mergeCell ref="H277:H280"/>
    <mergeCell ref="I277:I280"/>
    <mergeCell ref="N277:N280"/>
    <mergeCell ref="O277:O280"/>
    <mergeCell ref="P277:P280"/>
    <mergeCell ref="Q277:Q280"/>
    <mergeCell ref="R277:R280"/>
    <mergeCell ref="S277:S280"/>
    <mergeCell ref="T277:T280"/>
    <mergeCell ref="I274:I276"/>
    <mergeCell ref="T350:T352"/>
    <mergeCell ref="F287:F289"/>
    <mergeCell ref="F334:F336"/>
    <mergeCell ref="G340:G342"/>
    <mergeCell ref="F318:F320"/>
    <mergeCell ref="G318:G320"/>
    <mergeCell ref="G296:G299"/>
    <mergeCell ref="G274:G276"/>
    <mergeCell ref="I300:I302"/>
    <mergeCell ref="R327:R330"/>
    <mergeCell ref="S296:S299"/>
    <mergeCell ref="T296:T299"/>
    <mergeCell ref="O264:O266"/>
    <mergeCell ref="P264:P266"/>
    <mergeCell ref="P306:P307"/>
    <mergeCell ref="C296:C299"/>
    <mergeCell ref="B287:B289"/>
    <mergeCell ref="B290:B292"/>
    <mergeCell ref="B296:B299"/>
    <mergeCell ref="B293:B295"/>
    <mergeCell ref="P290:P292"/>
    <mergeCell ref="Q290:Q292"/>
    <mergeCell ref="N264:N266"/>
    <mergeCell ref="E284:E286"/>
    <mergeCell ref="F284:F286"/>
    <mergeCell ref="H267:H270"/>
    <mergeCell ref="F306:F307"/>
    <mergeCell ref="G306:G307"/>
    <mergeCell ref="E311:E314"/>
    <mergeCell ref="O267:O270"/>
    <mergeCell ref="N293:N295"/>
    <mergeCell ref="B284:B286"/>
    <mergeCell ref="I290:I292"/>
    <mergeCell ref="O255:O257"/>
    <mergeCell ref="D264:D266"/>
    <mergeCell ref="I287:I289"/>
    <mergeCell ref="G303:G305"/>
    <mergeCell ref="H303:H305"/>
    <mergeCell ref="U284:U286"/>
    <mergeCell ref="W267:W270"/>
    <mergeCell ref="Q258:Q260"/>
    <mergeCell ref="S261:S263"/>
    <mergeCell ref="T267:T270"/>
    <mergeCell ref="R267:R270"/>
    <mergeCell ref="S267:S270"/>
    <mergeCell ref="U274:U276"/>
    <mergeCell ref="V274:V276"/>
    <mergeCell ref="C293:C295"/>
    <mergeCell ref="C274:C276"/>
    <mergeCell ref="D296:D299"/>
    <mergeCell ref="L293:L294"/>
    <mergeCell ref="H284:H286"/>
    <mergeCell ref="G284:G286"/>
    <mergeCell ref="H290:H292"/>
    <mergeCell ref="C287:C289"/>
    <mergeCell ref="B261:B263"/>
    <mergeCell ref="C261:C263"/>
    <mergeCell ref="D261:D263"/>
    <mergeCell ref="E261:E263"/>
    <mergeCell ref="B255:B257"/>
    <mergeCell ref="C290:C292"/>
    <mergeCell ref="N258:N260"/>
    <mergeCell ref="O258:O260"/>
    <mergeCell ref="R258:R260"/>
    <mergeCell ref="S258:S260"/>
    <mergeCell ref="O261:O263"/>
    <mergeCell ref="Q284:Q286"/>
    <mergeCell ref="R284:R286"/>
    <mergeCell ref="N296:N299"/>
    <mergeCell ref="O296:O299"/>
    <mergeCell ref="P296:P299"/>
    <mergeCell ref="Q296:Q299"/>
    <mergeCell ref="R290:R292"/>
    <mergeCell ref="G258:G260"/>
    <mergeCell ref="P258:P260"/>
    <mergeCell ref="O293:O295"/>
    <mergeCell ref="Q287:Q289"/>
    <mergeCell ref="E287:E289"/>
    <mergeCell ref="AE311:AE314"/>
    <mergeCell ref="AD318:AD320"/>
    <mergeCell ref="AE318:AE320"/>
    <mergeCell ref="AA321:AA323"/>
    <mergeCell ref="AB308:AB310"/>
    <mergeCell ref="AC308:AC310"/>
    <mergeCell ref="S271:S273"/>
    <mergeCell ref="T271:T273"/>
    <mergeCell ref="S274:S276"/>
    <mergeCell ref="T274:T276"/>
    <mergeCell ref="S287:S289"/>
    <mergeCell ref="T287:T289"/>
    <mergeCell ref="AF264:AF266"/>
    <mergeCell ref="AA284:AA286"/>
    <mergeCell ref="AE258:AE260"/>
    <mergeCell ref="AG264:AG266"/>
    <mergeCell ref="AG258:AG260"/>
    <mergeCell ref="AB293:AB295"/>
    <mergeCell ref="F255:F257"/>
    <mergeCell ref="O287:O289"/>
    <mergeCell ref="P284:P286"/>
    <mergeCell ref="D267:D270"/>
    <mergeCell ref="B274:B276"/>
    <mergeCell ref="C258:C260"/>
    <mergeCell ref="D258:D260"/>
    <mergeCell ref="E258:E260"/>
    <mergeCell ref="F258:F260"/>
    <mergeCell ref="B303:B305"/>
    <mergeCell ref="N303:N305"/>
    <mergeCell ref="O303:O305"/>
    <mergeCell ref="P303:P305"/>
    <mergeCell ref="Q303:Q305"/>
    <mergeCell ref="E306:E307"/>
    <mergeCell ref="J308:J309"/>
    <mergeCell ref="G293:G295"/>
    <mergeCell ref="H293:H295"/>
    <mergeCell ref="V287:V289"/>
    <mergeCell ref="Y287:Y289"/>
    <mergeCell ref="W290:W292"/>
    <mergeCell ref="W296:W299"/>
    <mergeCell ref="E321:E323"/>
    <mergeCell ref="F321:F323"/>
    <mergeCell ref="H274:H276"/>
    <mergeCell ref="G267:G270"/>
    <mergeCell ref="H296:H299"/>
    <mergeCell ref="F303:F305"/>
    <mergeCell ref="V306:V307"/>
    <mergeCell ref="Y300:Y302"/>
    <mergeCell ref="Z300:Z302"/>
    <mergeCell ref="AA300:AA302"/>
    <mergeCell ref="O306:O307"/>
    <mergeCell ref="G255:G257"/>
    <mergeCell ref="H255:H257"/>
    <mergeCell ref="B264:B266"/>
    <mergeCell ref="D290:D292"/>
    <mergeCell ref="E290:E292"/>
    <mergeCell ref="F290:F292"/>
    <mergeCell ref="X287:X289"/>
    <mergeCell ref="C284:C286"/>
    <mergeCell ref="D284:D286"/>
    <mergeCell ref="E296:E299"/>
    <mergeCell ref="C303:C305"/>
    <mergeCell ref="D303:D305"/>
    <mergeCell ref="C300:C302"/>
    <mergeCell ref="I205:I207"/>
    <mergeCell ref="B208:B209"/>
    <mergeCell ref="C208:C209"/>
    <mergeCell ref="D208:D209"/>
    <mergeCell ref="E208:E209"/>
    <mergeCell ref="D154:D157"/>
    <mergeCell ref="E154:E157"/>
    <mergeCell ref="F154:F157"/>
    <mergeCell ref="G154:G157"/>
    <mergeCell ref="H154:H157"/>
    <mergeCell ref="I154:I157"/>
    <mergeCell ref="G151:G153"/>
    <mergeCell ref="N261:N263"/>
    <mergeCell ref="R271:R273"/>
    <mergeCell ref="R311:R314"/>
    <mergeCell ref="R300:R302"/>
    <mergeCell ref="E255:E257"/>
    <mergeCell ref="F264:F266"/>
    <mergeCell ref="H261:H263"/>
    <mergeCell ref="I252:I254"/>
    <mergeCell ref="P267:P270"/>
    <mergeCell ref="Q267:Q270"/>
    <mergeCell ref="F261:F263"/>
    <mergeCell ref="G248:G251"/>
    <mergeCell ref="G229:G231"/>
    <mergeCell ref="B232:B234"/>
    <mergeCell ref="B201:B204"/>
    <mergeCell ref="G242:G244"/>
    <mergeCell ref="H242:H244"/>
    <mergeCell ref="I242:I244"/>
    <mergeCell ref="I245:I247"/>
    <mergeCell ref="B229:B231"/>
    <mergeCell ref="D308:D310"/>
    <mergeCell ref="E308:E310"/>
    <mergeCell ref="F308:F310"/>
    <mergeCell ref="G308:G310"/>
    <mergeCell ref="H308:H310"/>
    <mergeCell ref="I308:I310"/>
    <mergeCell ref="H271:H273"/>
    <mergeCell ref="I267:I270"/>
    <mergeCell ref="E252:E254"/>
    <mergeCell ref="B300:B302"/>
    <mergeCell ref="B225:B228"/>
    <mergeCell ref="C225:C228"/>
    <mergeCell ref="D225:D228"/>
    <mergeCell ref="E225:E228"/>
    <mergeCell ref="F225:F228"/>
    <mergeCell ref="B245:B247"/>
    <mergeCell ref="B248:B251"/>
    <mergeCell ref="G287:G289"/>
    <mergeCell ref="D252:D254"/>
    <mergeCell ref="F245:F247"/>
    <mergeCell ref="G245:G247"/>
    <mergeCell ref="H245:H247"/>
    <mergeCell ref="C252:C254"/>
    <mergeCell ref="C245:C247"/>
    <mergeCell ref="D245:D247"/>
    <mergeCell ref="D300:D302"/>
    <mergeCell ref="E300:E302"/>
    <mergeCell ref="F300:F302"/>
    <mergeCell ref="G300:G302"/>
    <mergeCell ref="H258:H260"/>
    <mergeCell ref="I258:I260"/>
    <mergeCell ref="R303:R305"/>
    <mergeCell ref="C125:C127"/>
    <mergeCell ref="D125:D127"/>
    <mergeCell ref="G48:G50"/>
    <mergeCell ref="N79:N81"/>
    <mergeCell ref="O79:O81"/>
    <mergeCell ref="B69:B70"/>
    <mergeCell ref="C69:C70"/>
    <mergeCell ref="B187:B188"/>
    <mergeCell ref="C187:C188"/>
    <mergeCell ref="D187:D188"/>
    <mergeCell ref="B211:B213"/>
    <mergeCell ref="C211:C213"/>
    <mergeCell ref="D211:D213"/>
    <mergeCell ref="E211:E213"/>
    <mergeCell ref="F211:F213"/>
    <mergeCell ref="G211:G213"/>
    <mergeCell ref="B214:B216"/>
    <mergeCell ref="B172:B173"/>
    <mergeCell ref="C170:C173"/>
    <mergeCell ref="D170:D173"/>
    <mergeCell ref="E170:E173"/>
    <mergeCell ref="F170:F173"/>
    <mergeCell ref="G170:G173"/>
    <mergeCell ref="H170:H173"/>
    <mergeCell ref="I170:I173"/>
    <mergeCell ref="E57:E59"/>
    <mergeCell ref="F57:F59"/>
    <mergeCell ref="G57:G59"/>
    <mergeCell ref="H57:H59"/>
    <mergeCell ref="E85:E87"/>
    <mergeCell ref="N85:N87"/>
    <mergeCell ref="O85:O87"/>
    <mergeCell ref="F64:F68"/>
    <mergeCell ref="G64:G68"/>
    <mergeCell ref="H64:H68"/>
    <mergeCell ref="I64:I68"/>
    <mergeCell ref="D69:D70"/>
    <mergeCell ref="E69:E70"/>
    <mergeCell ref="N154:N157"/>
    <mergeCell ref="G69:G70"/>
    <mergeCell ref="G137:G139"/>
    <mergeCell ref="L170:L171"/>
    <mergeCell ref="M170:M171"/>
    <mergeCell ref="B151:B153"/>
    <mergeCell ref="N170:N173"/>
    <mergeCell ref="D201:D204"/>
    <mergeCell ref="E201:E204"/>
    <mergeCell ref="F201:F204"/>
    <mergeCell ref="C191:C193"/>
    <mergeCell ref="F194:F196"/>
    <mergeCell ref="B191:B193"/>
    <mergeCell ref="D114:D116"/>
    <mergeCell ref="E114:E116"/>
    <mergeCell ref="B154:B157"/>
    <mergeCell ref="C154:C157"/>
    <mergeCell ref="G161:G163"/>
    <mergeCell ref="H161:H163"/>
    <mergeCell ref="I201:I204"/>
    <mergeCell ref="B197:B200"/>
    <mergeCell ref="C197:C200"/>
    <mergeCell ref="D197:D200"/>
    <mergeCell ref="E197:E200"/>
    <mergeCell ref="F197:F200"/>
    <mergeCell ref="G197:G200"/>
    <mergeCell ref="B134:B136"/>
    <mergeCell ref="C201:C204"/>
    <mergeCell ref="M161:M162"/>
    <mergeCell ref="K164:K165"/>
    <mergeCell ref="L164:L165"/>
    <mergeCell ref="M164:M165"/>
    <mergeCell ref="N161:N163"/>
    <mergeCell ref="I187:I188"/>
    <mergeCell ref="F184:F186"/>
    <mergeCell ref="G184:G186"/>
    <mergeCell ref="H184:H186"/>
    <mergeCell ref="I184:I186"/>
    <mergeCell ref="F208:F209"/>
    <mergeCell ref="G208:G209"/>
    <mergeCell ref="C205:C207"/>
    <mergeCell ref="D205:D207"/>
    <mergeCell ref="E205:E207"/>
    <mergeCell ref="F205:F207"/>
    <mergeCell ref="G205:G207"/>
    <mergeCell ref="H201:H204"/>
    <mergeCell ref="H143:H146"/>
    <mergeCell ref="I143:I146"/>
    <mergeCell ref="M147:M148"/>
    <mergeCell ref="B161:B163"/>
    <mergeCell ref="C161:C163"/>
    <mergeCell ref="D161:D163"/>
    <mergeCell ref="I178:I180"/>
    <mergeCell ref="F161:F163"/>
    <mergeCell ref="G178:G180"/>
    <mergeCell ref="H178:H180"/>
    <mergeCell ref="F147:F150"/>
    <mergeCell ref="C158:C160"/>
    <mergeCell ref="B194:B196"/>
    <mergeCell ref="C194:C196"/>
    <mergeCell ref="B168:B169"/>
    <mergeCell ref="C168:C169"/>
    <mergeCell ref="D168:D169"/>
    <mergeCell ref="E168:E169"/>
    <mergeCell ref="E178:E180"/>
    <mergeCell ref="C181:C183"/>
    <mergeCell ref="D181:D183"/>
    <mergeCell ref="D194:D196"/>
    <mergeCell ref="F168:F169"/>
    <mergeCell ref="G168:G169"/>
    <mergeCell ref="H158:H160"/>
    <mergeCell ref="I158:I160"/>
    <mergeCell ref="D191:D193"/>
    <mergeCell ref="H197:H200"/>
    <mergeCell ref="I197:I200"/>
    <mergeCell ref="C151:C153"/>
    <mergeCell ref="E161:E163"/>
    <mergeCell ref="F158:F160"/>
    <mergeCell ref="I151:I153"/>
    <mergeCell ref="G158:G160"/>
    <mergeCell ref="D151:D153"/>
    <mergeCell ref="E151:E153"/>
    <mergeCell ref="G194:G196"/>
    <mergeCell ref="E191:E193"/>
    <mergeCell ref="F191:F193"/>
    <mergeCell ref="G191:G193"/>
    <mergeCell ref="H191:H193"/>
    <mergeCell ref="F178:F180"/>
    <mergeCell ref="F151:F153"/>
    <mergeCell ref="B205:B207"/>
    <mergeCell ref="F1115:F1117"/>
    <mergeCell ref="G1115:G1117"/>
    <mergeCell ref="H1115:H1117"/>
    <mergeCell ref="I1115:I1117"/>
    <mergeCell ref="G1108:G1111"/>
    <mergeCell ref="B181:B183"/>
    <mergeCell ref="I211:I213"/>
    <mergeCell ref="N197:N200"/>
    <mergeCell ref="N222:N224"/>
    <mergeCell ref="D293:D295"/>
    <mergeCell ref="E293:E295"/>
    <mergeCell ref="F293:F295"/>
    <mergeCell ref="D242:D244"/>
    <mergeCell ref="E242:E244"/>
    <mergeCell ref="F242:F244"/>
    <mergeCell ref="C214:C216"/>
    <mergeCell ref="F187:F188"/>
    <mergeCell ref="B242:B244"/>
    <mergeCell ref="C242:C244"/>
    <mergeCell ref="B217:B219"/>
    <mergeCell ref="H164:H166"/>
    <mergeCell ref="I164:I166"/>
    <mergeCell ref="D147:D150"/>
    <mergeCell ref="E147:E150"/>
    <mergeCell ref="D158:D160"/>
    <mergeCell ref="E158:E160"/>
    <mergeCell ref="G140:G141"/>
    <mergeCell ref="H140:H141"/>
    <mergeCell ref="G147:G150"/>
    <mergeCell ref="H147:H150"/>
    <mergeCell ref="E143:E146"/>
    <mergeCell ref="F143:F146"/>
    <mergeCell ref="G143:G146"/>
    <mergeCell ref="B143:B146"/>
    <mergeCell ref="C143:C146"/>
    <mergeCell ref="B140:B141"/>
    <mergeCell ref="B147:B150"/>
    <mergeCell ref="I229:I231"/>
    <mergeCell ref="F232:F234"/>
    <mergeCell ref="C222:C224"/>
    <mergeCell ref="H222:H224"/>
    <mergeCell ref="G222:G224"/>
    <mergeCell ref="F222:F224"/>
    <mergeCell ref="E222:E224"/>
    <mergeCell ref="H264:H266"/>
    <mergeCell ref="C229:C231"/>
    <mergeCell ref="D229:D231"/>
    <mergeCell ref="E229:E231"/>
    <mergeCell ref="D217:D219"/>
    <mergeCell ref="C217:C219"/>
    <mergeCell ref="H217:H219"/>
    <mergeCell ref="G217:G219"/>
    <mergeCell ref="F217:F219"/>
    <mergeCell ref="E217:E219"/>
    <mergeCell ref="B220:B221"/>
    <mergeCell ref="C220:C221"/>
    <mergeCell ref="D220:D221"/>
    <mergeCell ref="B235:B237"/>
    <mergeCell ref="C235:C237"/>
    <mergeCell ref="D235:D237"/>
    <mergeCell ref="E235:E237"/>
    <mergeCell ref="F235:F237"/>
    <mergeCell ref="G235:G237"/>
    <mergeCell ref="H235:H237"/>
    <mergeCell ref="F1100:F1103"/>
    <mergeCell ref="I225:I228"/>
    <mergeCell ref="N217:N219"/>
    <mergeCell ref="I191:I193"/>
    <mergeCell ref="I220:I221"/>
    <mergeCell ref="N245:N247"/>
    <mergeCell ref="H229:H231"/>
    <mergeCell ref="I232:I234"/>
    <mergeCell ref="N232:N234"/>
    <mergeCell ref="I271:I273"/>
    <mergeCell ref="B506:B509"/>
    <mergeCell ref="H503:H505"/>
    <mergeCell ref="C590:C593"/>
    <mergeCell ref="H584:H586"/>
    <mergeCell ref="H587:H589"/>
    <mergeCell ref="B416:B418"/>
    <mergeCell ref="B407:B409"/>
    <mergeCell ref="F419:F421"/>
    <mergeCell ref="B419:B421"/>
    <mergeCell ref="C419:C421"/>
    <mergeCell ref="D419:D421"/>
    <mergeCell ref="C178:C180"/>
    <mergeCell ref="I222:I224"/>
    <mergeCell ref="C306:C307"/>
    <mergeCell ref="B178:B180"/>
    <mergeCell ref="E181:E183"/>
    <mergeCell ref="F181:F183"/>
    <mergeCell ref="G181:G183"/>
    <mergeCell ref="H181:H183"/>
    <mergeCell ref="I181:I183"/>
    <mergeCell ref="G201:G204"/>
    <mergeCell ref="D248:D251"/>
    <mergeCell ref="E248:E251"/>
    <mergeCell ref="F248:F251"/>
    <mergeCell ref="E220:E221"/>
    <mergeCell ref="F220:F221"/>
    <mergeCell ref="E194:E196"/>
    <mergeCell ref="I235:I237"/>
    <mergeCell ref="G252:G254"/>
    <mergeCell ref="H252:H254"/>
    <mergeCell ref="G220:G221"/>
    <mergeCell ref="H220:H221"/>
    <mergeCell ref="E214:E216"/>
    <mergeCell ref="D214:D216"/>
    <mergeCell ref="B258:B260"/>
    <mergeCell ref="G264:G266"/>
    <mergeCell ref="B252:B254"/>
    <mergeCell ref="F214:F216"/>
    <mergeCell ref="G225:G228"/>
    <mergeCell ref="H225:H228"/>
    <mergeCell ref="B222:B224"/>
    <mergeCell ref="D222:D224"/>
    <mergeCell ref="I214:I216"/>
    <mergeCell ref="H214:H216"/>
    <mergeCell ref="G214:G216"/>
    <mergeCell ref="C255:C257"/>
    <mergeCell ref="I255:I257"/>
    <mergeCell ref="C238:C241"/>
    <mergeCell ref="D238:D241"/>
    <mergeCell ref="E238:E241"/>
    <mergeCell ref="F238:F241"/>
    <mergeCell ref="G238:G241"/>
    <mergeCell ref="H238:H241"/>
    <mergeCell ref="I238:I241"/>
    <mergeCell ref="AI1191:AI1194"/>
    <mergeCell ref="AI1188:AI1190"/>
    <mergeCell ref="AI1182:AI1184"/>
    <mergeCell ref="AI1206:AI1208"/>
    <mergeCell ref="AI1209:AI1211"/>
    <mergeCell ref="Q79:Q81"/>
    <mergeCell ref="R79:R81"/>
    <mergeCell ref="S79:S81"/>
    <mergeCell ref="T79:T81"/>
    <mergeCell ref="U79:U81"/>
    <mergeCell ref="V79:V81"/>
    <mergeCell ref="S111:S113"/>
    <mergeCell ref="C95:C97"/>
    <mergeCell ref="D95:D97"/>
    <mergeCell ref="E95:E97"/>
    <mergeCell ref="D51:D53"/>
    <mergeCell ref="E51:E53"/>
    <mergeCell ref="P54:P56"/>
    <mergeCell ref="C64:C68"/>
    <mergeCell ref="C98:C100"/>
    <mergeCell ref="O104:O106"/>
    <mergeCell ref="J48:J49"/>
    <mergeCell ref="N82:N84"/>
    <mergeCell ref="V88:V90"/>
    <mergeCell ref="W88:W90"/>
    <mergeCell ref="N57:N59"/>
    <mergeCell ref="O57:O59"/>
    <mergeCell ref="C48:C50"/>
    <mergeCell ref="D48:D50"/>
    <mergeCell ref="E48:E50"/>
    <mergeCell ref="F48:F50"/>
    <mergeCell ref="D54:D56"/>
    <mergeCell ref="E54:E56"/>
    <mergeCell ref="F54:F56"/>
    <mergeCell ref="G54:G56"/>
    <mergeCell ref="H54:H56"/>
    <mergeCell ref="I54:I56"/>
    <mergeCell ref="O54:O56"/>
    <mergeCell ref="W54:W56"/>
    <mergeCell ref="N54:N56"/>
    <mergeCell ref="P48:P50"/>
    <mergeCell ref="T101:T103"/>
    <mergeCell ref="F104:F106"/>
    <mergeCell ref="G104:G106"/>
    <mergeCell ref="H104:H106"/>
    <mergeCell ref="I104:I106"/>
    <mergeCell ref="P91:P94"/>
    <mergeCell ref="Q91:Q94"/>
    <mergeCell ref="H69:H70"/>
    <mergeCell ref="I69:I70"/>
    <mergeCell ref="H95:H97"/>
    <mergeCell ref="I95:I97"/>
    <mergeCell ref="D91:D94"/>
    <mergeCell ref="E91:E94"/>
    <mergeCell ref="F91:F94"/>
    <mergeCell ref="G91:G94"/>
    <mergeCell ref="H91:H94"/>
    <mergeCell ref="H98:H100"/>
    <mergeCell ref="N95:N97"/>
    <mergeCell ref="O98:O100"/>
    <mergeCell ref="P98:P100"/>
    <mergeCell ref="H111:H113"/>
    <mergeCell ref="F51:F53"/>
    <mergeCell ref="G51:G53"/>
    <mergeCell ref="AH1216:AH1218"/>
    <mergeCell ref="AB1212:AB1215"/>
    <mergeCell ref="AC1212:AC1215"/>
    <mergeCell ref="AD1212:AD1215"/>
    <mergeCell ref="AE1212:AE1215"/>
    <mergeCell ref="I1182:I1184"/>
    <mergeCell ref="N1182:N1184"/>
    <mergeCell ref="I1185:I1187"/>
    <mergeCell ref="R1179:R1181"/>
    <mergeCell ref="F1179:F1181"/>
    <mergeCell ref="AB1209:AB1211"/>
    <mergeCell ref="P1212:P1215"/>
    <mergeCell ref="Q1212:Q1215"/>
    <mergeCell ref="V1188:V1190"/>
    <mergeCell ref="AH1199:AH1202"/>
    <mergeCell ref="AE1216:AE1218"/>
    <mergeCell ref="N1185:N1187"/>
    <mergeCell ref="O1182:O1184"/>
    <mergeCell ref="Q1182:Q1184"/>
    <mergeCell ref="O1179:O1181"/>
    <mergeCell ref="I1179:I1181"/>
    <mergeCell ref="AF1179:AF1181"/>
    <mergeCell ref="R1206:R1208"/>
    <mergeCell ref="S1206:S1208"/>
    <mergeCell ref="S1209:S1211"/>
    <mergeCell ref="S1216:S1218"/>
    <mergeCell ref="R1195:R1198"/>
    <mergeCell ref="F1195:F1198"/>
    <mergeCell ref="G1195:G1198"/>
    <mergeCell ref="H1195:H1198"/>
    <mergeCell ref="I1195:I1198"/>
    <mergeCell ref="H1188:H1190"/>
    <mergeCell ref="U1209:U1211"/>
    <mergeCell ref="U1212:U1215"/>
    <mergeCell ref="Q1206:Q1208"/>
    <mergeCell ref="AD1209:AD1211"/>
    <mergeCell ref="AE1209:AE1211"/>
    <mergeCell ref="G1209:G1211"/>
    <mergeCell ref="H1209:H1211"/>
    <mergeCell ref="Q1209:Q1211"/>
    <mergeCell ref="I1216:I1218"/>
    <mergeCell ref="F1209:F1211"/>
    <mergeCell ref="W1209:W1211"/>
    <mergeCell ref="F1212:F1215"/>
    <mergeCell ref="AG1209:AG1211"/>
    <mergeCell ref="Z1179:Z1181"/>
    <mergeCell ref="R1216:R1218"/>
    <mergeCell ref="Q1216:Q1218"/>
    <mergeCell ref="T1216:T1218"/>
    <mergeCell ref="V1209:V1211"/>
    <mergeCell ref="W1212:W1215"/>
    <mergeCell ref="Z1182:Z1184"/>
    <mergeCell ref="U1206:U1208"/>
    <mergeCell ref="S1195:S1198"/>
    <mergeCell ref="G1191:G1194"/>
    <mergeCell ref="H1191:H1194"/>
    <mergeCell ref="I1191:I1194"/>
    <mergeCell ref="N1191:N1194"/>
    <mergeCell ref="O1191:O1194"/>
    <mergeCell ref="AJ1212:AJ1215"/>
    <mergeCell ref="Y1209:Y1211"/>
    <mergeCell ref="Z1209:Z1211"/>
    <mergeCell ref="N1199:N1202"/>
    <mergeCell ref="AA1179:AA1181"/>
    <mergeCell ref="Y1185:Y1187"/>
    <mergeCell ref="Y1188:Y1190"/>
    <mergeCell ref="AJ1203:AJ1205"/>
    <mergeCell ref="T1206:T1208"/>
    <mergeCell ref="I1203:I1205"/>
    <mergeCell ref="C1160:C1162"/>
    <mergeCell ref="D1160:D1162"/>
    <mergeCell ref="E1160:E1162"/>
    <mergeCell ref="F1160:F1162"/>
    <mergeCell ref="G1160:G1162"/>
    <mergeCell ref="I1153:I1156"/>
    <mergeCell ref="I1157:I1159"/>
    <mergeCell ref="I1160:I1162"/>
    <mergeCell ref="C232:C234"/>
    <mergeCell ref="D232:D234"/>
    <mergeCell ref="E232:E234"/>
    <mergeCell ref="B1212:B1215"/>
    <mergeCell ref="F1206:F1208"/>
    <mergeCell ref="B1206:B1208"/>
    <mergeCell ref="B1209:B1211"/>
    <mergeCell ref="C1209:C1211"/>
    <mergeCell ref="H1185:H1187"/>
    <mergeCell ref="P1195:P1198"/>
    <mergeCell ref="F1199:F1202"/>
    <mergeCell ref="G1199:G1202"/>
    <mergeCell ref="H1199:H1202"/>
    <mergeCell ref="G1203:G1205"/>
    <mergeCell ref="H1203:H1205"/>
    <mergeCell ref="R1182:R1184"/>
    <mergeCell ref="B1188:B1190"/>
    <mergeCell ref="C1188:C1190"/>
    <mergeCell ref="D1188:D1190"/>
    <mergeCell ref="D1209:D1211"/>
    <mergeCell ref="D1203:D1205"/>
    <mergeCell ref="E1203:E1205"/>
    <mergeCell ref="Q1176:Q1178"/>
    <mergeCell ref="R1176:R1178"/>
    <mergeCell ref="P1209:P1211"/>
    <mergeCell ref="F1203:F1205"/>
    <mergeCell ref="P1188:P1190"/>
    <mergeCell ref="Q1188:Q1190"/>
    <mergeCell ref="R1188:R1190"/>
    <mergeCell ref="N1206:N1208"/>
    <mergeCell ref="C1179:C1181"/>
    <mergeCell ref="D1179:D1181"/>
    <mergeCell ref="E1179:E1181"/>
    <mergeCell ref="D1182:D1184"/>
    <mergeCell ref="E1182:E1184"/>
    <mergeCell ref="S1188:S1190"/>
    <mergeCell ref="AH1179:AH1181"/>
    <mergeCell ref="AC422:AC424"/>
    <mergeCell ref="AI1179:AI1181"/>
    <mergeCell ref="S1212:S1215"/>
    <mergeCell ref="I264:I266"/>
    <mergeCell ref="N416:N418"/>
    <mergeCell ref="Z397:Z399"/>
    <mergeCell ref="AC416:AC418"/>
    <mergeCell ref="AG1203:AG1205"/>
    <mergeCell ref="V1206:V1208"/>
    <mergeCell ref="Y381:Y383"/>
    <mergeCell ref="Z356:Z358"/>
    <mergeCell ref="AA331:AA333"/>
    <mergeCell ref="Z324:Z326"/>
    <mergeCell ref="X327:X330"/>
    <mergeCell ref="X368:X370"/>
    <mergeCell ref="X324:X326"/>
    <mergeCell ref="AC397:AC399"/>
    <mergeCell ref="Y410:Y412"/>
    <mergeCell ref="AA384:AA386"/>
    <mergeCell ref="AB390:AB392"/>
    <mergeCell ref="AB397:AB399"/>
    <mergeCell ref="AC393:AC396"/>
    <mergeCell ref="Q293:Q295"/>
    <mergeCell ref="T331:T333"/>
    <mergeCell ref="T327:T330"/>
    <mergeCell ref="T311:T314"/>
    <mergeCell ref="S311:S314"/>
    <mergeCell ref="T290:T292"/>
    <mergeCell ref="U318:U320"/>
    <mergeCell ref="V321:V323"/>
    <mergeCell ref="U324:U326"/>
    <mergeCell ref="R324:R326"/>
    <mergeCell ref="U331:U333"/>
    <mergeCell ref="P381:P383"/>
    <mergeCell ref="Q378:Q380"/>
    <mergeCell ref="I413:I415"/>
    <mergeCell ref="N365:N367"/>
    <mergeCell ref="Q321:Q323"/>
    <mergeCell ref="W306:W307"/>
    <mergeCell ref="X306:X307"/>
    <mergeCell ref="S300:S302"/>
    <mergeCell ref="T300:T302"/>
    <mergeCell ref="U300:U302"/>
    <mergeCell ref="U350:U352"/>
    <mergeCell ref="U321:U323"/>
    <mergeCell ref="Z321:Z323"/>
    <mergeCell ref="I296:I299"/>
    <mergeCell ref="S384:S386"/>
    <mergeCell ref="U407:U409"/>
    <mergeCell ref="T407:T409"/>
    <mergeCell ref="S390:S392"/>
    <mergeCell ref="Z293:Z295"/>
    <mergeCell ref="AB371:AB374"/>
    <mergeCell ref="AB368:AB370"/>
    <mergeCell ref="AA371:AA374"/>
    <mergeCell ref="Z375:Z377"/>
    <mergeCell ref="P300:P302"/>
    <mergeCell ref="Q300:Q302"/>
    <mergeCell ref="P308:P310"/>
    <mergeCell ref="S350:S352"/>
    <mergeCell ref="R347:R349"/>
    <mergeCell ref="S347:S349"/>
    <mergeCell ref="T347:T349"/>
    <mergeCell ref="U347:U349"/>
    <mergeCell ref="N359:N361"/>
    <mergeCell ref="O359:O361"/>
    <mergeCell ref="O371:O374"/>
    <mergeCell ref="N362:N364"/>
    <mergeCell ref="O362:O364"/>
    <mergeCell ref="Q368:Q370"/>
    <mergeCell ref="O318:O320"/>
    <mergeCell ref="W303:W305"/>
    <mergeCell ref="S306:S307"/>
    <mergeCell ref="AJ337:AJ339"/>
    <mergeCell ref="AJ340:AJ342"/>
    <mergeCell ref="AJ255:AJ257"/>
    <mergeCell ref="AF311:AF314"/>
    <mergeCell ref="AG321:AG323"/>
    <mergeCell ref="AB356:AB358"/>
    <mergeCell ref="AB381:AB383"/>
    <mergeCell ref="AB350:AB352"/>
    <mergeCell ref="AB353:AB355"/>
    <mergeCell ref="X365:X367"/>
    <mergeCell ref="Y378:Y380"/>
    <mergeCell ref="Y400:Y402"/>
    <mergeCell ref="Z400:Z402"/>
    <mergeCell ref="AA419:AA421"/>
    <mergeCell ref="Z407:Z409"/>
    <mergeCell ref="AB379:AB380"/>
    <mergeCell ref="Z378:Z380"/>
    <mergeCell ref="AD350:AD352"/>
    <mergeCell ref="AD381:AD383"/>
    <mergeCell ref="X419:X421"/>
    <mergeCell ref="Y368:Y370"/>
    <mergeCell ref="AD410:AD412"/>
    <mergeCell ref="S308:S310"/>
    <mergeCell ref="F296:F299"/>
    <mergeCell ref="N274:N276"/>
    <mergeCell ref="O274:O276"/>
    <mergeCell ref="W337:W339"/>
    <mergeCell ref="W362:W364"/>
    <mergeCell ref="AB375:AB377"/>
    <mergeCell ref="U340:U342"/>
    <mergeCell ref="V368:V370"/>
    <mergeCell ref="AC255:AC257"/>
    <mergeCell ref="AB255:AB257"/>
    <mergeCell ref="AC293:AC295"/>
    <mergeCell ref="AD397:AD399"/>
    <mergeCell ref="AE397:AE399"/>
    <mergeCell ref="AD337:AD339"/>
    <mergeCell ref="AE359:AE361"/>
    <mergeCell ref="AA375:AA377"/>
    <mergeCell ref="W368:W370"/>
    <mergeCell ref="U303:U305"/>
    <mergeCell ref="R356:R358"/>
    <mergeCell ref="T324:T326"/>
    <mergeCell ref="U343:U346"/>
    <mergeCell ref="Q306:Q307"/>
    <mergeCell ref="N350:N352"/>
    <mergeCell ref="O350:O352"/>
    <mergeCell ref="W371:W374"/>
    <mergeCell ref="X371:X374"/>
    <mergeCell ref="S293:S295"/>
    <mergeCell ref="T293:T295"/>
    <mergeCell ref="R293:R295"/>
    <mergeCell ref="AD340:AD342"/>
    <mergeCell ref="T284:T286"/>
    <mergeCell ref="Q337:Q339"/>
    <mergeCell ref="R337:R339"/>
    <mergeCell ref="AD359:AD361"/>
    <mergeCell ref="W375:W377"/>
    <mergeCell ref="Y375:Y377"/>
    <mergeCell ref="X362:X364"/>
    <mergeCell ref="W327:W330"/>
    <mergeCell ref="AC413:AC415"/>
    <mergeCell ref="AC400:AC402"/>
    <mergeCell ref="AE365:AE367"/>
    <mergeCell ref="AJ311:AJ314"/>
    <mergeCell ref="AJ318:AJ320"/>
    <mergeCell ref="AD378:AD380"/>
    <mergeCell ref="AD255:AD257"/>
    <mergeCell ref="AD261:AD263"/>
    <mergeCell ref="AC274:AC276"/>
    <mergeCell ref="AD274:AD276"/>
    <mergeCell ref="AE274:AE276"/>
    <mergeCell ref="N340:N342"/>
    <mergeCell ref="R343:R346"/>
    <mergeCell ref="S343:S346"/>
    <mergeCell ref="AE267:AE270"/>
    <mergeCell ref="T258:T260"/>
    <mergeCell ref="R264:R266"/>
    <mergeCell ref="U306:U307"/>
    <mergeCell ref="V303:V305"/>
    <mergeCell ref="Y303:Y305"/>
    <mergeCell ref="Z303:Z305"/>
    <mergeCell ref="S318:S320"/>
    <mergeCell ref="T318:T320"/>
    <mergeCell ref="R308:R310"/>
    <mergeCell ref="AC315:AC317"/>
    <mergeCell ref="AD315:AD317"/>
    <mergeCell ref="AE315:AE317"/>
    <mergeCell ref="AD368:AD370"/>
    <mergeCell ref="AE331:AE333"/>
    <mergeCell ref="AD362:AD364"/>
    <mergeCell ref="AE362:AE364"/>
    <mergeCell ref="AD287:AD289"/>
    <mergeCell ref="AJ281:AJ283"/>
    <mergeCell ref="AJ303:AJ305"/>
    <mergeCell ref="AI267:AI270"/>
    <mergeCell ref="AI343:AI346"/>
    <mergeCell ref="AB334:AB336"/>
    <mergeCell ref="AB321:AB323"/>
    <mergeCell ref="AJ258:AJ260"/>
    <mergeCell ref="AH264:AH266"/>
    <mergeCell ref="AI264:AI266"/>
    <mergeCell ref="AE261:AE263"/>
    <mergeCell ref="AF261:AF263"/>
    <mergeCell ref="AI371:AI374"/>
    <mergeCell ref="AD258:AD260"/>
    <mergeCell ref="AH327:AH330"/>
    <mergeCell ref="AB365:AB367"/>
    <mergeCell ref="AJ271:AJ273"/>
    <mergeCell ref="AB324:AB326"/>
    <mergeCell ref="AJ261:AJ263"/>
    <mergeCell ref="AJ267:AJ270"/>
    <mergeCell ref="AG300:AG302"/>
    <mergeCell ref="AC300:AC302"/>
    <mergeCell ref="AD300:AD302"/>
    <mergeCell ref="AE300:AE302"/>
    <mergeCell ref="AE308:AE310"/>
    <mergeCell ref="AB303:AB305"/>
    <mergeCell ref="AC303:AC305"/>
    <mergeCell ref="AD303:AD305"/>
    <mergeCell ref="AC368:AC370"/>
    <mergeCell ref="AC340:AC342"/>
    <mergeCell ref="AJ378:AJ380"/>
    <mergeCell ref="AJ293:AJ295"/>
    <mergeCell ref="AJ274:AJ276"/>
    <mergeCell ref="AB359:AB361"/>
    <mergeCell ref="AE375:AE377"/>
    <mergeCell ref="AD296:AD299"/>
    <mergeCell ref="AD400:AD402"/>
    <mergeCell ref="AA416:AA418"/>
    <mergeCell ref="AD331:AD333"/>
    <mergeCell ref="Z413:Z415"/>
    <mergeCell ref="AG327:AG330"/>
    <mergeCell ref="Q350:Q352"/>
    <mergeCell ref="U353:U355"/>
    <mergeCell ref="O331:O333"/>
    <mergeCell ref="Q324:Q326"/>
    <mergeCell ref="N337:N339"/>
    <mergeCell ref="O337:O339"/>
    <mergeCell ref="N321:N323"/>
    <mergeCell ref="T356:T358"/>
    <mergeCell ref="AE371:AE374"/>
    <mergeCell ref="AF371:AF374"/>
    <mergeCell ref="AI287:AI289"/>
    <mergeCell ref="AI290:AI292"/>
    <mergeCell ref="AD321:AD323"/>
    <mergeCell ref="AG324:AG326"/>
    <mergeCell ref="AI321:AI323"/>
    <mergeCell ref="AC321:AC323"/>
    <mergeCell ref="AD371:AD374"/>
    <mergeCell ref="AH350:AH352"/>
    <mergeCell ref="AG356:AG358"/>
    <mergeCell ref="AD290:AD292"/>
    <mergeCell ref="AD365:AD367"/>
    <mergeCell ref="AD347:AD349"/>
    <mergeCell ref="AE347:AE349"/>
    <mergeCell ref="AF347:AF349"/>
    <mergeCell ref="AG393:AG396"/>
    <mergeCell ref="AD393:AD396"/>
    <mergeCell ref="AG390:AG392"/>
    <mergeCell ref="AF387:AF389"/>
    <mergeCell ref="AE290:AE292"/>
    <mergeCell ref="AH306:AH307"/>
    <mergeCell ref="AI306:AI307"/>
    <mergeCell ref="AD356:AD358"/>
    <mergeCell ref="AE356:AE358"/>
    <mergeCell ref="V293:V295"/>
    <mergeCell ref="U293:U295"/>
    <mergeCell ref="U296:U299"/>
    <mergeCell ref="V296:V299"/>
    <mergeCell ref="U287:U289"/>
    <mergeCell ref="V300:V302"/>
    <mergeCell ref="P350:P352"/>
    <mergeCell ref="AA393:AA396"/>
    <mergeCell ref="Y371:Y374"/>
    <mergeCell ref="AI356:AI358"/>
    <mergeCell ref="AI293:AI295"/>
    <mergeCell ref="AE337:AE339"/>
    <mergeCell ref="AE327:AE330"/>
    <mergeCell ref="AE393:AE396"/>
    <mergeCell ref="T390:T392"/>
    <mergeCell ref="U387:U389"/>
    <mergeCell ref="T340:T342"/>
    <mergeCell ref="T384:T386"/>
    <mergeCell ref="U362:U364"/>
    <mergeCell ref="V371:V374"/>
    <mergeCell ref="P400:P402"/>
    <mergeCell ref="Q400:Q402"/>
    <mergeCell ref="T365:T367"/>
    <mergeCell ref="N413:N415"/>
    <mergeCell ref="O416:O418"/>
    <mergeCell ref="AC403:AC406"/>
    <mergeCell ref="AE324:AE326"/>
    <mergeCell ref="AI284:AI286"/>
    <mergeCell ref="AH287:AH289"/>
    <mergeCell ref="AG267:AG270"/>
    <mergeCell ref="AF258:AF260"/>
    <mergeCell ref="AF359:AF361"/>
    <mergeCell ref="AG337:AG339"/>
    <mergeCell ref="AC356:AC358"/>
    <mergeCell ref="AC337:AC339"/>
    <mergeCell ref="AC284:AC286"/>
    <mergeCell ref="AD284:AD286"/>
    <mergeCell ref="AE284:AE286"/>
    <mergeCell ref="AD343:AD346"/>
    <mergeCell ref="AE343:AE346"/>
    <mergeCell ref="AD267:AD270"/>
    <mergeCell ref="AI248:AI251"/>
    <mergeCell ref="AG248:AG251"/>
    <mergeCell ref="AI337:AI339"/>
    <mergeCell ref="AC324:AC326"/>
    <mergeCell ref="AD324:AD326"/>
    <mergeCell ref="AI318:AI320"/>
    <mergeCell ref="AI368:AI370"/>
    <mergeCell ref="AH315:AH317"/>
    <mergeCell ref="AI315:AI317"/>
    <mergeCell ref="AC353:AC355"/>
    <mergeCell ref="AD353:AD355"/>
    <mergeCell ref="AE353:AE355"/>
    <mergeCell ref="AF353:AF355"/>
    <mergeCell ref="AE334:AE336"/>
    <mergeCell ref="AF334:AF336"/>
    <mergeCell ref="AH321:AH323"/>
    <mergeCell ref="AF255:AF257"/>
    <mergeCell ref="AG255:AG257"/>
    <mergeCell ref="AH255:AH257"/>
    <mergeCell ref="AE287:AE289"/>
    <mergeCell ref="AC290:AC292"/>
    <mergeCell ref="AD293:AD295"/>
    <mergeCell ref="AI255:AI257"/>
    <mergeCell ref="AI261:AI263"/>
    <mergeCell ref="AE321:AE323"/>
    <mergeCell ref="AF321:AF323"/>
    <mergeCell ref="AD264:AD266"/>
    <mergeCell ref="AD252:AD254"/>
    <mergeCell ref="AD311:AD314"/>
    <mergeCell ref="AD308:AD310"/>
    <mergeCell ref="AD277:AD280"/>
    <mergeCell ref="AE277:AE280"/>
    <mergeCell ref="AF277:AF280"/>
    <mergeCell ref="AG277:AG280"/>
    <mergeCell ref="AH277:AH280"/>
    <mergeCell ref="AI277:AI280"/>
    <mergeCell ref="AE281:AE283"/>
    <mergeCell ref="AF281:AF283"/>
    <mergeCell ref="AG281:AG283"/>
    <mergeCell ref="AH281:AH283"/>
    <mergeCell ref="AI281:AI283"/>
    <mergeCell ref="AG311:AG314"/>
    <mergeCell ref="AH311:AH314"/>
    <mergeCell ref="AI311:AI314"/>
    <mergeCell ref="AF306:AF307"/>
    <mergeCell ref="AG306:AG307"/>
    <mergeCell ref="AH303:AH305"/>
    <mergeCell ref="AI303:AI305"/>
    <mergeCell ref="AH267:AH270"/>
    <mergeCell ref="AB91:AB94"/>
    <mergeCell ref="AC91:AC94"/>
    <mergeCell ref="AD91:AD94"/>
    <mergeCell ref="AE91:AE94"/>
    <mergeCell ref="AJ252:AJ254"/>
    <mergeCell ref="AH296:AH299"/>
    <mergeCell ref="AJ220:AJ221"/>
    <mergeCell ref="AC252:AC254"/>
    <mergeCell ref="AH248:AH251"/>
    <mergeCell ref="AF245:AF247"/>
    <mergeCell ref="AC264:AC266"/>
    <mergeCell ref="AC248:AC251"/>
    <mergeCell ref="AI258:AI260"/>
    <mergeCell ref="AH271:AH273"/>
    <mergeCell ref="AI271:AI273"/>
    <mergeCell ref="AF274:AF276"/>
    <mergeCell ref="AG274:AG276"/>
    <mergeCell ref="AH274:AH276"/>
    <mergeCell ref="AI274:AI276"/>
    <mergeCell ref="AI296:AI299"/>
    <mergeCell ref="AG287:AG289"/>
    <mergeCell ref="AF290:AF292"/>
    <mergeCell ref="AJ238:AJ241"/>
    <mergeCell ref="AJ38:AJ43"/>
    <mergeCell ref="AG60:AG63"/>
    <mergeCell ref="AH60:AH63"/>
    <mergeCell ref="AI60:AI63"/>
    <mergeCell ref="AB88:AB90"/>
    <mergeCell ref="AD35:AD37"/>
    <mergeCell ref="AI238:AI241"/>
    <mergeCell ref="AG252:AG254"/>
    <mergeCell ref="AH252:AH254"/>
    <mergeCell ref="AJ290:AJ292"/>
    <mergeCell ref="AJ264:AJ266"/>
    <mergeCell ref="AH48:AH50"/>
    <mergeCell ref="AJ60:AJ63"/>
    <mergeCell ref="AF38:AF41"/>
    <mergeCell ref="AF42:AF43"/>
    <mergeCell ref="AI64:AI68"/>
    <mergeCell ref="AJ44:AJ47"/>
    <mergeCell ref="AH44:AH47"/>
    <mergeCell ref="AF284:AF286"/>
    <mergeCell ref="AG284:AG286"/>
    <mergeCell ref="AG271:AG273"/>
    <mergeCell ref="AF114:AF116"/>
    <mergeCell ref="AG114:AG116"/>
    <mergeCell ref="AH114:AH116"/>
    <mergeCell ref="AC158:AC160"/>
    <mergeCell ref="AH101:AH103"/>
    <mergeCell ref="AI111:AI113"/>
    <mergeCell ref="AI217:AI219"/>
    <mergeCell ref="AI214:AI216"/>
    <mergeCell ref="AJ214:AJ216"/>
    <mergeCell ref="AJ217:AJ219"/>
    <mergeCell ref="AI201:AI204"/>
    <mergeCell ref="AH191:AH193"/>
    <mergeCell ref="AH211:AH213"/>
    <mergeCell ref="AJ187:AJ188"/>
    <mergeCell ref="AI194:AI196"/>
    <mergeCell ref="AJ35:AJ37"/>
    <mergeCell ref="AF225:AF228"/>
    <mergeCell ref="AJ82:AJ84"/>
    <mergeCell ref="AJ88:AJ90"/>
    <mergeCell ref="AG191:AG193"/>
    <mergeCell ref="AG211:AG213"/>
    <mergeCell ref="AE181:AE183"/>
    <mergeCell ref="AJ184:AJ186"/>
    <mergeCell ref="AI184:AI186"/>
    <mergeCell ref="AG194:AG196"/>
    <mergeCell ref="AF238:AF241"/>
    <mergeCell ref="AH220:AH221"/>
    <mergeCell ref="AH300:AH302"/>
    <mergeCell ref="AG293:AG295"/>
    <mergeCell ref="AF151:AF153"/>
    <mergeCell ref="AF154:AF157"/>
    <mergeCell ref="AI220:AI221"/>
    <mergeCell ref="AE161:AE163"/>
    <mergeCell ref="AF158:AF160"/>
    <mergeCell ref="AG158:AG160"/>
    <mergeCell ref="AG79:AG81"/>
    <mergeCell ref="AH79:AH81"/>
    <mergeCell ref="AE137:AE139"/>
    <mergeCell ref="AC114:AC116"/>
    <mergeCell ref="AJ54:AJ56"/>
    <mergeCell ref="AE79:AE81"/>
    <mergeCell ref="AA82:AA84"/>
    <mergeCell ref="AB57:AB59"/>
    <mergeCell ref="AJ79:AJ81"/>
    <mergeCell ref="AA79:AA81"/>
    <mergeCell ref="AA64:AA68"/>
    <mergeCell ref="AF69:AF70"/>
    <mergeCell ref="AJ71:AJ72"/>
    <mergeCell ref="AH76:AH78"/>
    <mergeCell ref="AA69:AA70"/>
    <mergeCell ref="AI91:AI94"/>
    <mergeCell ref="AG91:AG94"/>
    <mergeCell ref="AH91:AH94"/>
    <mergeCell ref="AI158:AI160"/>
    <mergeCell ref="AJ98:AJ100"/>
    <mergeCell ref="AI125:AI127"/>
    <mergeCell ref="AI38:AI43"/>
    <mergeCell ref="AF64:AF68"/>
    <mergeCell ref="AJ122:AJ124"/>
    <mergeCell ref="AE48:AE50"/>
    <mergeCell ref="AG57:AG59"/>
    <mergeCell ref="AH57:AH59"/>
    <mergeCell ref="AI57:AI59"/>
    <mergeCell ref="AJ57:AJ59"/>
    <mergeCell ref="AG64:AG68"/>
    <mergeCell ref="AH64:AH68"/>
    <mergeCell ref="AD201:AD204"/>
    <mergeCell ref="AD217:AD219"/>
    <mergeCell ref="AJ161:AJ163"/>
    <mergeCell ref="AJ137:AJ139"/>
    <mergeCell ref="AJ143:AJ146"/>
    <mergeCell ref="AJ147:AJ150"/>
    <mergeCell ref="AE64:AE68"/>
    <mergeCell ref="AF71:AF72"/>
    <mergeCell ref="AG71:AG72"/>
    <mergeCell ref="AH71:AH72"/>
    <mergeCell ref="AI71:AI72"/>
    <mergeCell ref="AI76:AI78"/>
    <mergeCell ref="AJ131:AJ133"/>
    <mergeCell ref="AC140:AC141"/>
    <mergeCell ref="AE154:AE157"/>
    <mergeCell ref="AJ91:AJ94"/>
    <mergeCell ref="AI143:AI146"/>
    <mergeCell ref="AD107:AD110"/>
    <mergeCell ref="AE107:AE110"/>
    <mergeCell ref="AC79:AC81"/>
    <mergeCell ref="AD79:AD81"/>
    <mergeCell ref="AC57:AC59"/>
    <mergeCell ref="AJ107:AJ110"/>
    <mergeCell ref="AJ101:AJ103"/>
    <mergeCell ref="AE131:AE133"/>
    <mergeCell ref="AF131:AF133"/>
    <mergeCell ref="AI85:AI87"/>
    <mergeCell ref="AJ85:AJ87"/>
    <mergeCell ref="AI54:AI56"/>
    <mergeCell ref="AC60:AC63"/>
    <mergeCell ref="AJ76:AJ78"/>
    <mergeCell ref="AD161:AD163"/>
    <mergeCell ref="AH137:AH139"/>
    <mergeCell ref="AI95:AI97"/>
    <mergeCell ref="AI114:AI116"/>
    <mergeCell ref="AD114:AD116"/>
    <mergeCell ref="AI51:AI53"/>
    <mergeCell ref="AH88:AH90"/>
    <mergeCell ref="AG51:AG53"/>
    <mergeCell ref="AJ51:AJ53"/>
    <mergeCell ref="AB69:AB70"/>
    <mergeCell ref="AC69:AC70"/>
    <mergeCell ref="AD69:AD70"/>
    <mergeCell ref="AH73:AH75"/>
    <mergeCell ref="AI73:AI75"/>
    <mergeCell ref="AB85:AB87"/>
    <mergeCell ref="AG54:AG56"/>
    <mergeCell ref="AA51:AA53"/>
    <mergeCell ref="AE54:AE56"/>
    <mergeCell ref="AF54:AF56"/>
    <mergeCell ref="AF85:AF87"/>
    <mergeCell ref="AG85:AG87"/>
    <mergeCell ref="AJ73:AJ75"/>
    <mergeCell ref="AJ69:AJ70"/>
    <mergeCell ref="Z48:Z50"/>
    <mergeCell ref="Z57:Z59"/>
    <mergeCell ref="AA88:AA90"/>
    <mergeCell ref="Z79:Z81"/>
    <mergeCell ref="Z85:Z87"/>
    <mergeCell ref="AI69:AI70"/>
    <mergeCell ref="AD88:AD90"/>
    <mergeCell ref="AE88:AE90"/>
    <mergeCell ref="AC85:AC87"/>
    <mergeCell ref="AF88:AF90"/>
    <mergeCell ref="AF48:AF50"/>
    <mergeCell ref="AG48:AG50"/>
    <mergeCell ref="AB51:AB53"/>
    <mergeCell ref="AC154:AC157"/>
    <mergeCell ref="AD154:AD157"/>
    <mergeCell ref="AC101:AC103"/>
    <mergeCell ref="AD101:AD103"/>
    <mergeCell ref="AI107:AI110"/>
    <mergeCell ref="AF104:AF106"/>
    <mergeCell ref="AA140:AA141"/>
    <mergeCell ref="AE76:AE78"/>
    <mergeCell ref="AF76:AF78"/>
    <mergeCell ref="AG76:AG78"/>
    <mergeCell ref="AE125:AE127"/>
    <mergeCell ref="AF125:AF127"/>
    <mergeCell ref="AG125:AG127"/>
    <mergeCell ref="AH125:AH127"/>
    <mergeCell ref="AI101:AI103"/>
    <mergeCell ref="AD85:AD87"/>
    <mergeCell ref="AH111:AH113"/>
    <mergeCell ref="AI131:AI133"/>
    <mergeCell ref="AJ134:AJ136"/>
    <mergeCell ref="AJ111:AJ113"/>
    <mergeCell ref="AJ114:AJ116"/>
    <mergeCell ref="AC111:AC113"/>
    <mergeCell ref="AB54:AB56"/>
    <mergeCell ref="AC54:AC56"/>
    <mergeCell ref="AD57:AD59"/>
    <mergeCell ref="AE57:AE59"/>
    <mergeCell ref="AD95:AD97"/>
    <mergeCell ref="AF79:AF81"/>
    <mergeCell ref="AH54:AH56"/>
    <mergeCell ref="AF57:AF59"/>
    <mergeCell ref="AG69:AG70"/>
    <mergeCell ref="AH69:AH70"/>
    <mergeCell ref="AJ95:AJ97"/>
    <mergeCell ref="Z91:Z94"/>
    <mergeCell ref="AI48:AI50"/>
    <mergeCell ref="AA48:AA50"/>
    <mergeCell ref="AJ48:AJ50"/>
    <mergeCell ref="C57:C59"/>
    <mergeCell ref="D57:D59"/>
    <mergeCell ref="Q85:Q87"/>
    <mergeCell ref="Z88:Z90"/>
    <mergeCell ref="H88:H90"/>
    <mergeCell ref="B79:B81"/>
    <mergeCell ref="C79:C81"/>
    <mergeCell ref="D79:D81"/>
    <mergeCell ref="E79:E81"/>
    <mergeCell ref="F79:F81"/>
    <mergeCell ref="G79:G81"/>
    <mergeCell ref="H79:H81"/>
    <mergeCell ref="I79:I81"/>
    <mergeCell ref="B85:B87"/>
    <mergeCell ref="C85:C87"/>
    <mergeCell ref="D85:D87"/>
    <mergeCell ref="B71:B72"/>
    <mergeCell ref="C71:C72"/>
    <mergeCell ref="D71:D72"/>
    <mergeCell ref="E71:E72"/>
    <mergeCell ref="F71:F72"/>
    <mergeCell ref="G71:G72"/>
    <mergeCell ref="H71:H72"/>
    <mergeCell ref="I71:I72"/>
    <mergeCell ref="N71:N72"/>
    <mergeCell ref="O60:O63"/>
    <mergeCell ref="S57:S59"/>
    <mergeCell ref="F69:F70"/>
    <mergeCell ref="I57:I59"/>
    <mergeCell ref="Y76:Y78"/>
    <mergeCell ref="Z76:Z78"/>
    <mergeCell ref="B48:B50"/>
    <mergeCell ref="B88:B90"/>
    <mergeCell ref="C88:C90"/>
    <mergeCell ref="D88:D90"/>
    <mergeCell ref="B54:B56"/>
    <mergeCell ref="B82:B84"/>
    <mergeCell ref="B73:B75"/>
    <mergeCell ref="B57:B59"/>
    <mergeCell ref="N48:N50"/>
    <mergeCell ref="O48:O50"/>
    <mergeCell ref="AI79:AI81"/>
    <mergeCell ref="AF91:AF94"/>
    <mergeCell ref="Y54:Y56"/>
    <mergeCell ref="AF82:AF84"/>
    <mergeCell ref="AH82:AH84"/>
    <mergeCell ref="W48:W50"/>
    <mergeCell ref="Y71:Y72"/>
    <mergeCell ref="Z71:Z72"/>
    <mergeCell ref="Z60:Z63"/>
    <mergeCell ref="Z51:Z53"/>
    <mergeCell ref="Z64:Z68"/>
    <mergeCell ref="AF51:AF53"/>
    <mergeCell ref="AH51:AH53"/>
    <mergeCell ref="AD64:AD68"/>
    <mergeCell ref="AD54:AD56"/>
    <mergeCell ref="AA73:AA75"/>
    <mergeCell ref="AB73:AB75"/>
    <mergeCell ref="AC73:AC75"/>
    <mergeCell ref="AD73:AD75"/>
    <mergeCell ref="AF44:AF47"/>
    <mergeCell ref="AD60:AD63"/>
    <mergeCell ref="AE60:AE63"/>
    <mergeCell ref="AF60:AF63"/>
    <mergeCell ref="AE73:AE75"/>
    <mergeCell ref="AF73:AF75"/>
    <mergeCell ref="AA71:AA72"/>
    <mergeCell ref="AB71:AB72"/>
    <mergeCell ref="AC71:AC72"/>
    <mergeCell ref="AD71:AD72"/>
    <mergeCell ref="AE71:AE72"/>
    <mergeCell ref="C60:C63"/>
    <mergeCell ref="K48:K49"/>
    <mergeCell ref="L48:L49"/>
    <mergeCell ref="M48:M49"/>
    <mergeCell ref="J57:J58"/>
    <mergeCell ref="K57:K58"/>
    <mergeCell ref="L57:L58"/>
    <mergeCell ref="M57:M58"/>
    <mergeCell ref="H48:H50"/>
    <mergeCell ref="I48:I50"/>
    <mergeCell ref="V54:V56"/>
    <mergeCell ref="I60:I63"/>
    <mergeCell ref="V57:V59"/>
    <mergeCell ref="W57:W59"/>
    <mergeCell ref="X57:X59"/>
    <mergeCell ref="U60:U63"/>
    <mergeCell ref="V60:V63"/>
    <mergeCell ref="W60:W63"/>
    <mergeCell ref="X60:X63"/>
    <mergeCell ref="N60:N63"/>
    <mergeCell ref="P79:P81"/>
    <mergeCell ref="Z82:Z84"/>
    <mergeCell ref="D64:D68"/>
    <mergeCell ref="E64:E68"/>
    <mergeCell ref="G82:G84"/>
    <mergeCell ref="H82:H84"/>
    <mergeCell ref="Y79:Y81"/>
    <mergeCell ref="C82:C84"/>
    <mergeCell ref="D82:D84"/>
    <mergeCell ref="AB64:AB68"/>
    <mergeCell ref="Y64:Y68"/>
    <mergeCell ref="D73:D75"/>
    <mergeCell ref="E73:E75"/>
    <mergeCell ref="F73:F75"/>
    <mergeCell ref="G73:G75"/>
    <mergeCell ref="H73:H75"/>
    <mergeCell ref="I73:I75"/>
    <mergeCell ref="N73:N75"/>
    <mergeCell ref="O73:O75"/>
    <mergeCell ref="P73:P75"/>
    <mergeCell ref="Q73:Q75"/>
    <mergeCell ref="U54:U56"/>
    <mergeCell ref="W79:W81"/>
    <mergeCell ref="X79:X81"/>
    <mergeCell ref="P76:P78"/>
    <mergeCell ref="Q76:Q78"/>
    <mergeCell ref="R76:R78"/>
    <mergeCell ref="S76:S78"/>
    <mergeCell ref="T76:T78"/>
    <mergeCell ref="U76:U78"/>
    <mergeCell ref="V76:V78"/>
    <mergeCell ref="W76:W78"/>
    <mergeCell ref="X76:X78"/>
    <mergeCell ref="Z98:Z100"/>
    <mergeCell ref="R111:R113"/>
    <mergeCell ref="Z104:Z106"/>
    <mergeCell ref="Z111:Z113"/>
    <mergeCell ref="W95:W97"/>
    <mergeCell ref="AA104:AA106"/>
    <mergeCell ref="X131:X133"/>
    <mergeCell ref="Y131:Y133"/>
    <mergeCell ref="Z131:Z133"/>
    <mergeCell ref="V137:V139"/>
    <mergeCell ref="S143:S146"/>
    <mergeCell ref="E125:E127"/>
    <mergeCell ref="F125:F127"/>
    <mergeCell ref="G125:G127"/>
    <mergeCell ref="H125:H127"/>
    <mergeCell ref="I125:I127"/>
    <mergeCell ref="N125:N127"/>
    <mergeCell ref="O125:O127"/>
    <mergeCell ref="P125:P127"/>
    <mergeCell ref="Q125:Q127"/>
    <mergeCell ref="V125:V127"/>
    <mergeCell ref="W125:W127"/>
    <mergeCell ref="N143:N146"/>
    <mergeCell ref="E134:E136"/>
    <mergeCell ref="F134:F136"/>
    <mergeCell ref="R95:R97"/>
    <mergeCell ref="O82:O84"/>
    <mergeCell ref="Q82:Q84"/>
    <mergeCell ref="R82:R84"/>
    <mergeCell ref="S82:S84"/>
    <mergeCell ref="T82:T84"/>
    <mergeCell ref="G131:G133"/>
    <mergeCell ref="H131:H133"/>
    <mergeCell ref="N88:N90"/>
    <mergeCell ref="O88:O90"/>
    <mergeCell ref="P88:P90"/>
    <mergeCell ref="Q88:Q90"/>
    <mergeCell ref="E82:E84"/>
    <mergeCell ref="F82:F84"/>
    <mergeCell ref="T107:T110"/>
    <mergeCell ref="V107:V110"/>
    <mergeCell ref="W107:W110"/>
    <mergeCell ref="G114:G116"/>
    <mergeCell ref="I111:I113"/>
    <mergeCell ref="E131:E133"/>
    <mergeCell ref="F131:F133"/>
    <mergeCell ref="G95:G97"/>
    <mergeCell ref="F137:F139"/>
    <mergeCell ref="U82:U84"/>
    <mergeCell ref="O114:O116"/>
    <mergeCell ref="P114:P116"/>
    <mergeCell ref="Q114:Q116"/>
    <mergeCell ref="W117:W121"/>
    <mergeCell ref="X117:X121"/>
    <mergeCell ref="V104:V106"/>
    <mergeCell ref="W104:W106"/>
    <mergeCell ref="Q101:Q103"/>
    <mergeCell ref="R101:R103"/>
    <mergeCell ref="T131:T133"/>
    <mergeCell ref="H114:H116"/>
    <mergeCell ref="S117:S121"/>
    <mergeCell ref="R134:R136"/>
    <mergeCell ref="V101:V103"/>
    <mergeCell ref="W101:W103"/>
    <mergeCell ref="C134:C136"/>
    <mergeCell ref="B114:B116"/>
    <mergeCell ref="D134:D136"/>
    <mergeCell ref="C54:C56"/>
    <mergeCell ref="V82:V84"/>
    <mergeCell ref="W82:W84"/>
    <mergeCell ref="X91:X94"/>
    <mergeCell ref="N91:N94"/>
    <mergeCell ref="O91:O94"/>
    <mergeCell ref="R88:R90"/>
    <mergeCell ref="C114:C116"/>
    <mergeCell ref="B131:B133"/>
    <mergeCell ref="C131:C133"/>
    <mergeCell ref="D131:D133"/>
    <mergeCell ref="W111:W113"/>
    <mergeCell ref="X111:X113"/>
    <mergeCell ref="P104:P106"/>
    <mergeCell ref="Q104:Q106"/>
    <mergeCell ref="R104:R106"/>
    <mergeCell ref="S104:S106"/>
    <mergeCell ref="T104:T106"/>
    <mergeCell ref="U104:U106"/>
    <mergeCell ref="S95:S97"/>
    <mergeCell ref="T95:T97"/>
    <mergeCell ref="U95:U97"/>
    <mergeCell ref="V95:V97"/>
    <mergeCell ref="C117:C121"/>
    <mergeCell ref="W98:W100"/>
    <mergeCell ref="O95:O97"/>
    <mergeCell ref="P95:P97"/>
    <mergeCell ref="U98:U100"/>
    <mergeCell ref="V98:V100"/>
    <mergeCell ref="F95:F97"/>
    <mergeCell ref="O107:O110"/>
    <mergeCell ref="P107:P110"/>
    <mergeCell ref="Q107:Q110"/>
    <mergeCell ref="R107:R110"/>
    <mergeCell ref="S107:S110"/>
    <mergeCell ref="I82:I84"/>
    <mergeCell ref="B64:B68"/>
    <mergeCell ref="P57:P59"/>
    <mergeCell ref="F114:F116"/>
    <mergeCell ref="O71:O72"/>
    <mergeCell ref="P71:P72"/>
    <mergeCell ref="Q71:Q72"/>
    <mergeCell ref="B104:B106"/>
    <mergeCell ref="C104:C106"/>
    <mergeCell ref="D104:D106"/>
    <mergeCell ref="E104:E106"/>
    <mergeCell ref="B60:B63"/>
    <mergeCell ref="D60:D63"/>
    <mergeCell ref="E60:E63"/>
    <mergeCell ref="F60:F63"/>
    <mergeCell ref="G60:G63"/>
    <mergeCell ref="H60:H63"/>
    <mergeCell ref="N64:N68"/>
    <mergeCell ref="O64:O68"/>
    <mergeCell ref="O69:O70"/>
    <mergeCell ref="P69:P70"/>
    <mergeCell ref="Q69:Q70"/>
    <mergeCell ref="X64:X68"/>
    <mergeCell ref="F85:F87"/>
    <mergeCell ref="G85:G87"/>
    <mergeCell ref="S91:S94"/>
    <mergeCell ref="X101:X103"/>
    <mergeCell ref="I114:I116"/>
    <mergeCell ref="N114:N116"/>
    <mergeCell ref="N131:N133"/>
    <mergeCell ref="R114:R116"/>
    <mergeCell ref="N107:N110"/>
    <mergeCell ref="U101:U103"/>
    <mergeCell ref="X114:X116"/>
    <mergeCell ref="U107:U110"/>
    <mergeCell ref="S88:S90"/>
    <mergeCell ref="T88:T90"/>
    <mergeCell ref="R85:R87"/>
    <mergeCell ref="S85:S87"/>
    <mergeCell ref="U88:U90"/>
    <mergeCell ref="E111:E113"/>
    <mergeCell ref="F111:F113"/>
    <mergeCell ref="G111:G113"/>
    <mergeCell ref="D107:D110"/>
    <mergeCell ref="E107:E110"/>
    <mergeCell ref="F107:F110"/>
    <mergeCell ref="G107:G110"/>
    <mergeCell ref="D98:D100"/>
    <mergeCell ref="E98:E100"/>
    <mergeCell ref="F98:F100"/>
    <mergeCell ref="B51:B53"/>
    <mergeCell ref="C51:C53"/>
    <mergeCell ref="E88:E90"/>
    <mergeCell ref="F88:F90"/>
    <mergeCell ref="G88:G90"/>
    <mergeCell ref="N69:N70"/>
    <mergeCell ref="X88:X90"/>
    <mergeCell ref="C73:C75"/>
    <mergeCell ref="I91:I94"/>
    <mergeCell ref="C91:C94"/>
    <mergeCell ref="I88:I90"/>
    <mergeCell ref="B91:B94"/>
    <mergeCell ref="V91:V94"/>
    <mergeCell ref="W91:W94"/>
    <mergeCell ref="O51:O53"/>
    <mergeCell ref="T117:T121"/>
    <mergeCell ref="I117:I121"/>
    <mergeCell ref="N117:N121"/>
    <mergeCell ref="O117:O121"/>
    <mergeCell ref="P117:P121"/>
    <mergeCell ref="Q117:Q121"/>
    <mergeCell ref="Q95:Q97"/>
    <mergeCell ref="V64:V68"/>
    <mergeCell ref="W64:W68"/>
    <mergeCell ref="Q51:Q53"/>
    <mergeCell ref="R51:R53"/>
    <mergeCell ref="S51:S53"/>
    <mergeCell ref="T51:T53"/>
    <mergeCell ref="U51:U53"/>
    <mergeCell ref="B95:B97"/>
    <mergeCell ref="T98:T100"/>
    <mergeCell ref="U131:U133"/>
    <mergeCell ref="B107:B110"/>
    <mergeCell ref="C107:C110"/>
    <mergeCell ref="H51:H53"/>
    <mergeCell ref="I51:I53"/>
    <mergeCell ref="N51:N53"/>
    <mergeCell ref="H85:H87"/>
    <mergeCell ref="B117:B121"/>
    <mergeCell ref="B125:B127"/>
    <mergeCell ref="AD38:AD41"/>
    <mergeCell ref="V38:V41"/>
    <mergeCell ref="U42:U43"/>
    <mergeCell ref="Q38:Q43"/>
    <mergeCell ref="R38:R43"/>
    <mergeCell ref="S38:S43"/>
    <mergeCell ref="T38:T43"/>
    <mergeCell ref="V42:V43"/>
    <mergeCell ref="Z42:Z43"/>
    <mergeCell ref="R69:R70"/>
    <mergeCell ref="S69:S70"/>
    <mergeCell ref="T69:T70"/>
    <mergeCell ref="U69:U70"/>
    <mergeCell ref="V69:V70"/>
    <mergeCell ref="W69:W70"/>
    <mergeCell ref="X69:X70"/>
    <mergeCell ref="Y69:Y70"/>
    <mergeCell ref="Z69:Z70"/>
    <mergeCell ref="P44:P47"/>
    <mergeCell ref="U57:U59"/>
    <mergeCell ref="X82:X84"/>
    <mergeCell ref="P64:P68"/>
    <mergeCell ref="Q64:Q68"/>
    <mergeCell ref="T64:T68"/>
    <mergeCell ref="Y82:Y84"/>
    <mergeCell ref="Y85:Y87"/>
    <mergeCell ref="Y88:Y90"/>
    <mergeCell ref="Y91:Y94"/>
    <mergeCell ref="B76:B78"/>
    <mergeCell ref="C76:C78"/>
    <mergeCell ref="D76:D78"/>
    <mergeCell ref="E76:E78"/>
    <mergeCell ref="F76:F78"/>
    <mergeCell ref="G76:G78"/>
    <mergeCell ref="H76:H78"/>
    <mergeCell ref="I76:I78"/>
    <mergeCell ref="J76:J77"/>
    <mergeCell ref="K76:K77"/>
    <mergeCell ref="L76:L77"/>
    <mergeCell ref="M76:M77"/>
    <mergeCell ref="N76:N78"/>
    <mergeCell ref="O76:O78"/>
    <mergeCell ref="AA76:AA78"/>
    <mergeCell ref="AB76:AB78"/>
    <mergeCell ref="AC76:AC78"/>
    <mergeCell ref="AD76:AD78"/>
    <mergeCell ref="T85:T87"/>
    <mergeCell ref="V71:V72"/>
    <mergeCell ref="W71:W72"/>
    <mergeCell ref="R64:R68"/>
    <mergeCell ref="Q48:Q50"/>
    <mergeCell ref="R48:R50"/>
    <mergeCell ref="S48:S50"/>
    <mergeCell ref="T48:T50"/>
    <mergeCell ref="V51:V53"/>
    <mergeCell ref="AA91:AA94"/>
    <mergeCell ref="Q54:Q56"/>
    <mergeCell ref="P60:P63"/>
    <mergeCell ref="Q60:Q63"/>
    <mergeCell ref="I44:I47"/>
    <mergeCell ref="N44:N47"/>
    <mergeCell ref="Y57:Y59"/>
    <mergeCell ref="Y51:Y53"/>
    <mergeCell ref="X48:X50"/>
    <mergeCell ref="O35:O37"/>
    <mergeCell ref="O38:O43"/>
    <mergeCell ref="K39:K41"/>
    <mergeCell ref="B38:B43"/>
    <mergeCell ref="C38:C43"/>
    <mergeCell ref="D38:D43"/>
    <mergeCell ref="E38:E43"/>
    <mergeCell ref="H38:H43"/>
    <mergeCell ref="L39:L41"/>
    <mergeCell ref="M39:M41"/>
    <mergeCell ref="U38:U41"/>
    <mergeCell ref="W38:W41"/>
    <mergeCell ref="X38:X41"/>
    <mergeCell ref="Q35:Q37"/>
    <mergeCell ref="N35:N37"/>
    <mergeCell ref="H35:H37"/>
    <mergeCell ref="G29:G34"/>
    <mergeCell ref="H29:H34"/>
    <mergeCell ref="B29:B34"/>
    <mergeCell ref="C29:C34"/>
    <mergeCell ref="D29:D34"/>
    <mergeCell ref="E29:E34"/>
    <mergeCell ref="B35:B37"/>
    <mergeCell ref="C35:C37"/>
    <mergeCell ref="D35:D37"/>
    <mergeCell ref="F35:F37"/>
    <mergeCell ref="V31:V32"/>
    <mergeCell ref="Y29:Y30"/>
    <mergeCell ref="AA31:AA32"/>
    <mergeCell ref="AA29:AA30"/>
    <mergeCell ref="N22:N25"/>
    <mergeCell ref="G22:G25"/>
    <mergeCell ref="F22:F25"/>
    <mergeCell ref="S29:S34"/>
    <mergeCell ref="P35:P37"/>
    <mergeCell ref="Q29:Q34"/>
    <mergeCell ref="E35:E37"/>
    <mergeCell ref="G35:G37"/>
    <mergeCell ref="Z38:Z41"/>
    <mergeCell ref="F42:F43"/>
    <mergeCell ref="F38:F41"/>
    <mergeCell ref="G38:G43"/>
    <mergeCell ref="N29:N34"/>
    <mergeCell ref="O29:O34"/>
    <mergeCell ref="N38:N43"/>
    <mergeCell ref="AJ5:AJ6"/>
    <mergeCell ref="P5:P6"/>
    <mergeCell ref="Q5:Q6"/>
    <mergeCell ref="R5:R6"/>
    <mergeCell ref="AC5:AC6"/>
    <mergeCell ref="AI15:AI16"/>
    <mergeCell ref="AF17:AF21"/>
    <mergeCell ref="W17:W21"/>
    <mergeCell ref="V17:V21"/>
    <mergeCell ref="F17:F21"/>
    <mergeCell ref="G17:G21"/>
    <mergeCell ref="H17:H21"/>
    <mergeCell ref="I17:I21"/>
    <mergeCell ref="N17:N21"/>
    <mergeCell ref="AJ17:AJ21"/>
    <mergeCell ref="AJ15:AJ16"/>
    <mergeCell ref="T26:T28"/>
    <mergeCell ref="W29:W30"/>
    <mergeCell ref="X29:X30"/>
    <mergeCell ref="X35:X37"/>
    <mergeCell ref="W33:W34"/>
    <mergeCell ref="X33:X34"/>
    <mergeCell ref="W35:W37"/>
    <mergeCell ref="AH29:AH34"/>
    <mergeCell ref="AG29:AG34"/>
    <mergeCell ref="R9:R14"/>
    <mergeCell ref="S9:S14"/>
    <mergeCell ref="T9:T14"/>
    <mergeCell ref="U9:U14"/>
    <mergeCell ref="AE9:AE14"/>
    <mergeCell ref="AF9:AF14"/>
    <mergeCell ref="I22:I25"/>
    <mergeCell ref="H22:H25"/>
    <mergeCell ref="AF33:AF34"/>
    <mergeCell ref="AD33:AD34"/>
    <mergeCell ref="AE33:AE34"/>
    <mergeCell ref="AA33:AA34"/>
    <mergeCell ref="V33:V34"/>
    <mergeCell ref="AJ9:AJ14"/>
    <mergeCell ref="R29:R34"/>
    <mergeCell ref="S22:S25"/>
    <mergeCell ref="T22:T25"/>
    <mergeCell ref="U22:U25"/>
    <mergeCell ref="Y22:Y25"/>
    <mergeCell ref="W22:W25"/>
    <mergeCell ref="Q22:Q25"/>
    <mergeCell ref="F13:F14"/>
    <mergeCell ref="T15:T16"/>
    <mergeCell ref="U15:U16"/>
    <mergeCell ref="AB15:AB16"/>
    <mergeCell ref="O17:O21"/>
    <mergeCell ref="X17:X21"/>
    <mergeCell ref="AJ22:AJ25"/>
    <mergeCell ref="AI22:AI25"/>
    <mergeCell ref="AB22:AB25"/>
    <mergeCell ref="AA22:AA25"/>
    <mergeCell ref="AJ29:AJ34"/>
    <mergeCell ref="AJ26:AJ28"/>
    <mergeCell ref="P17:P21"/>
    <mergeCell ref="Q17:Q21"/>
    <mergeCell ref="F31:F32"/>
    <mergeCell ref="N15:N16"/>
    <mergeCell ref="AE29:AE30"/>
    <mergeCell ref="X31:X32"/>
    <mergeCell ref="AH158:AH160"/>
    <mergeCell ref="AF143:AF146"/>
    <mergeCell ref="AH140:AH141"/>
    <mergeCell ref="AH134:AH136"/>
    <mergeCell ref="AG147:AG150"/>
    <mergeCell ref="AH147:AH150"/>
    <mergeCell ref="C26:C28"/>
    <mergeCell ref="D26:D28"/>
    <mergeCell ref="S26:S28"/>
    <mergeCell ref="E26:E28"/>
    <mergeCell ref="G26:G28"/>
    <mergeCell ref="H26:H28"/>
    <mergeCell ref="I26:I28"/>
    <mergeCell ref="N26:N28"/>
    <mergeCell ref="AE38:AE41"/>
    <mergeCell ref="AC44:AC47"/>
    <mergeCell ref="AA44:AA47"/>
    <mergeCell ref="S35:S37"/>
    <mergeCell ref="X42:X43"/>
    <mergeCell ref="I38:I43"/>
    <mergeCell ref="I29:I34"/>
    <mergeCell ref="AC38:AC41"/>
    <mergeCell ref="U31:U32"/>
    <mergeCell ref="Y35:Y37"/>
    <mergeCell ref="Y31:Y32"/>
    <mergeCell ref="W31:W32"/>
    <mergeCell ref="U33:U34"/>
    <mergeCell ref="AA42:AA43"/>
    <mergeCell ref="F29:F30"/>
    <mergeCell ref="J39:J41"/>
    <mergeCell ref="F33:F34"/>
    <mergeCell ref="X71:X72"/>
    <mergeCell ref="T29:T34"/>
    <mergeCell ref="S64:S68"/>
    <mergeCell ref="S60:S63"/>
    <mergeCell ref="T60:T63"/>
    <mergeCell ref="P51:P53"/>
    <mergeCell ref="D143:D146"/>
    <mergeCell ref="F117:F121"/>
    <mergeCell ref="G117:G121"/>
    <mergeCell ref="H117:H121"/>
    <mergeCell ref="C44:C47"/>
    <mergeCell ref="E44:E47"/>
    <mergeCell ref="D44:D47"/>
    <mergeCell ref="H44:H47"/>
    <mergeCell ref="AB42:AB43"/>
    <mergeCell ref="AC42:AC43"/>
    <mergeCell ref="AD42:AD43"/>
    <mergeCell ref="AB38:AB41"/>
    <mergeCell ref="AE42:AE43"/>
    <mergeCell ref="AB35:AB37"/>
    <mergeCell ref="AC35:AC37"/>
    <mergeCell ref="Y38:Y41"/>
    <mergeCell ref="Y42:Y43"/>
    <mergeCell ref="V29:V30"/>
    <mergeCell ref="Y33:Y34"/>
    <mergeCell ref="AA38:AA41"/>
    <mergeCell ref="P38:P43"/>
    <mergeCell ref="Z35:Z37"/>
    <mergeCell ref="AA35:AA37"/>
    <mergeCell ref="O44:O47"/>
    <mergeCell ref="P29:P34"/>
    <mergeCell ref="T71:T72"/>
    <mergeCell ref="U71:U72"/>
    <mergeCell ref="B9:B14"/>
    <mergeCell ref="C9:C14"/>
    <mergeCell ref="D9:D14"/>
    <mergeCell ref="E9:E14"/>
    <mergeCell ref="AD15:AD16"/>
    <mergeCell ref="D15:D16"/>
    <mergeCell ref="G9:G14"/>
    <mergeCell ref="H9:H14"/>
    <mergeCell ref="I9:I14"/>
    <mergeCell ref="N9:N14"/>
    <mergeCell ref="O9:O14"/>
    <mergeCell ref="P9:P14"/>
    <mergeCell ref="G15:G16"/>
    <mergeCell ref="H15:H16"/>
    <mergeCell ref="I15:I16"/>
    <mergeCell ref="AA15:AA16"/>
    <mergeCell ref="AI17:AI21"/>
    <mergeCell ref="AI35:AI37"/>
    <mergeCell ref="AH35:AH37"/>
    <mergeCell ref="AH17:AH21"/>
    <mergeCell ref="S17:S21"/>
    <mergeCell ref="E22:E25"/>
    <mergeCell ref="B22:B25"/>
    <mergeCell ref="D22:D25"/>
    <mergeCell ref="C22:C25"/>
    <mergeCell ref="AG5:AG6"/>
    <mergeCell ref="Y122:Y124"/>
    <mergeCell ref="Z122:Z124"/>
    <mergeCell ref="AA122:AA124"/>
    <mergeCell ref="AB122:AB124"/>
    <mergeCell ref="Y107:Y110"/>
    <mergeCell ref="Z107:Z110"/>
    <mergeCell ref="AC104:AC106"/>
    <mergeCell ref="AA107:AA110"/>
    <mergeCell ref="AE104:AE106"/>
    <mergeCell ref="AG98:AG100"/>
    <mergeCell ref="AC107:AC110"/>
    <mergeCell ref="B44:B47"/>
    <mergeCell ref="R35:R37"/>
    <mergeCell ref="W42:W43"/>
    <mergeCell ref="V9:V14"/>
    <mergeCell ref="AB9:AB14"/>
    <mergeCell ref="AC9:AC14"/>
    <mergeCell ref="AD9:AD14"/>
    <mergeCell ref="R73:R75"/>
    <mergeCell ref="S73:S75"/>
    <mergeCell ref="T73:T75"/>
    <mergeCell ref="U73:U75"/>
    <mergeCell ref="V73:V75"/>
    <mergeCell ref="W73:W75"/>
    <mergeCell ref="X73:X75"/>
    <mergeCell ref="R57:R59"/>
    <mergeCell ref="Q44:Q47"/>
    <mergeCell ref="R44:R47"/>
    <mergeCell ref="S44:S47"/>
    <mergeCell ref="T44:T47"/>
    <mergeCell ref="W44:W47"/>
    <mergeCell ref="X44:X47"/>
    <mergeCell ref="Z44:Z47"/>
    <mergeCell ref="Y48:Y50"/>
    <mergeCell ref="Q57:Q59"/>
    <mergeCell ref="U64:U68"/>
    <mergeCell ref="R71:R72"/>
    <mergeCell ref="S71:S72"/>
    <mergeCell ref="B2:AI2"/>
    <mergeCell ref="B3:AI3"/>
    <mergeCell ref="AH5:AH6"/>
    <mergeCell ref="AI5:AI6"/>
    <mergeCell ref="U5:U6"/>
    <mergeCell ref="V5:AA5"/>
    <mergeCell ref="AB5:AB6"/>
    <mergeCell ref="J5:M5"/>
    <mergeCell ref="O5:O6"/>
    <mergeCell ref="S5:S6"/>
    <mergeCell ref="T5:T6"/>
    <mergeCell ref="G5:G6"/>
    <mergeCell ref="H5:H6"/>
    <mergeCell ref="I5:I6"/>
    <mergeCell ref="T17:T21"/>
    <mergeCell ref="Y9:Y14"/>
    <mergeCell ref="Z9:Z14"/>
    <mergeCell ref="O15:O16"/>
    <mergeCell ref="P15:P16"/>
    <mergeCell ref="AE15:AE16"/>
    <mergeCell ref="AF15:AF16"/>
    <mergeCell ref="F9:F10"/>
    <mergeCell ref="F11:F12"/>
    <mergeCell ref="AH15:AH16"/>
    <mergeCell ref="Q15:Q16"/>
    <mergeCell ref="R15:R16"/>
    <mergeCell ref="B5:B6"/>
    <mergeCell ref="C5:C6"/>
    <mergeCell ref="D5:D6"/>
    <mergeCell ref="E5:E6"/>
    <mergeCell ref="F5:F6"/>
    <mergeCell ref="AD5:AF5"/>
    <mergeCell ref="O26:O28"/>
    <mergeCell ref="Z22:Z25"/>
    <mergeCell ref="R22:R25"/>
    <mergeCell ref="R17:R21"/>
    <mergeCell ref="AB17:AB21"/>
    <mergeCell ref="AC17:AC21"/>
    <mergeCell ref="AD17:AD21"/>
    <mergeCell ref="AE17:AE21"/>
    <mergeCell ref="AG17:AG21"/>
    <mergeCell ref="V22:V25"/>
    <mergeCell ref="U17:U21"/>
    <mergeCell ref="Y17:Y21"/>
    <mergeCell ref="Z17:Z21"/>
    <mergeCell ref="AA17:AA21"/>
    <mergeCell ref="O22:O25"/>
    <mergeCell ref="C17:C21"/>
    <mergeCell ref="B26:B28"/>
    <mergeCell ref="AD22:AD25"/>
    <mergeCell ref="F15:F16"/>
    <mergeCell ref="Q9:Q14"/>
    <mergeCell ref="S15:S16"/>
    <mergeCell ref="Y15:Y16"/>
    <mergeCell ref="Z15:Z16"/>
    <mergeCell ref="V15:V16"/>
    <mergeCell ref="W15:W16"/>
    <mergeCell ref="P26:P28"/>
    <mergeCell ref="AI26:AI28"/>
    <mergeCell ref="AC22:AC25"/>
    <mergeCell ref="AG22:AG25"/>
    <mergeCell ref="AH22:AH25"/>
    <mergeCell ref="N5:N6"/>
    <mergeCell ref="B15:B16"/>
    <mergeCell ref="AD31:AD32"/>
    <mergeCell ref="AE31:AE32"/>
    <mergeCell ref="AC15:AC16"/>
    <mergeCell ref="Z31:Z32"/>
    <mergeCell ref="AA9:AA14"/>
    <mergeCell ref="X95:X97"/>
    <mergeCell ref="X98:X100"/>
    <mergeCell ref="R98:R100"/>
    <mergeCell ref="S98:S100"/>
    <mergeCell ref="AG73:AG75"/>
    <mergeCell ref="AC82:AC84"/>
    <mergeCell ref="AD82:AD84"/>
    <mergeCell ref="AE82:AE84"/>
    <mergeCell ref="AG82:AG84"/>
    <mergeCell ref="AF95:AF97"/>
    <mergeCell ref="AG95:AG97"/>
    <mergeCell ref="AC95:AC97"/>
    <mergeCell ref="AH95:AH97"/>
    <mergeCell ref="AC51:AC53"/>
    <mergeCell ref="AD51:AD53"/>
    <mergeCell ref="AE51:AE53"/>
    <mergeCell ref="AA98:AA100"/>
    <mergeCell ref="AB98:AB100"/>
    <mergeCell ref="AI44:AI47"/>
    <mergeCell ref="AH38:AH43"/>
    <mergeCell ref="X51:X53"/>
    <mergeCell ref="X15:X16"/>
    <mergeCell ref="AH9:AH14"/>
    <mergeCell ref="AG9:AG14"/>
    <mergeCell ref="AG15:AG16"/>
    <mergeCell ref="AG35:AG37"/>
    <mergeCell ref="AC31:AC32"/>
    <mergeCell ref="Z33:Z34"/>
    <mergeCell ref="AF31:AF32"/>
    <mergeCell ref="Z54:Z56"/>
    <mergeCell ref="AB48:AB50"/>
    <mergeCell ref="AC48:AC50"/>
    <mergeCell ref="AD48:AD50"/>
    <mergeCell ref="V35:V37"/>
    <mergeCell ref="AE35:AE37"/>
    <mergeCell ref="W51:W53"/>
    <mergeCell ref="AA60:AA63"/>
    <mergeCell ref="AB60:AB63"/>
    <mergeCell ref="AA54:AA56"/>
    <mergeCell ref="U91:U94"/>
    <mergeCell ref="Y73:Y75"/>
    <mergeCell ref="Z73:Z75"/>
    <mergeCell ref="Y60:Y63"/>
    <mergeCell ref="R54:R56"/>
    <mergeCell ref="S54:S56"/>
    <mergeCell ref="T54:T56"/>
    <mergeCell ref="U48:U50"/>
    <mergeCell ref="AF22:AF25"/>
    <mergeCell ref="U26:U28"/>
    <mergeCell ref="AB33:AB34"/>
    <mergeCell ref="AC33:AC34"/>
    <mergeCell ref="U29:U30"/>
    <mergeCell ref="R60:R63"/>
    <mergeCell ref="AI98:AI100"/>
    <mergeCell ref="X54:X56"/>
    <mergeCell ref="T57:T59"/>
    <mergeCell ref="AG38:AG43"/>
    <mergeCell ref="AG44:AG47"/>
    <mergeCell ref="V48:V50"/>
    <mergeCell ref="AF201:AF204"/>
    <mergeCell ref="AG201:AG204"/>
    <mergeCell ref="AC191:AC193"/>
    <mergeCell ref="AB194:AB196"/>
    <mergeCell ref="AB178:AB180"/>
    <mergeCell ref="W154:W157"/>
    <mergeCell ref="O140:O141"/>
    <mergeCell ref="N111:N113"/>
    <mergeCell ref="O111:O113"/>
    <mergeCell ref="P111:P113"/>
    <mergeCell ref="V111:V113"/>
    <mergeCell ref="Z154:Z157"/>
    <mergeCell ref="R117:R121"/>
    <mergeCell ref="V134:V136"/>
    <mergeCell ref="U154:U157"/>
    <mergeCell ref="V154:V157"/>
    <mergeCell ref="P154:P157"/>
    <mergeCell ref="W151:W153"/>
    <mergeCell ref="X151:X153"/>
    <mergeCell ref="U151:U153"/>
    <mergeCell ref="V151:V153"/>
    <mergeCell ref="Y114:Y116"/>
    <mergeCell ref="AF98:AF100"/>
    <mergeCell ref="AA125:AA127"/>
    <mergeCell ref="I85:I87"/>
    <mergeCell ref="P82:P84"/>
    <mergeCell ref="W85:W87"/>
    <mergeCell ref="AF29:AF30"/>
    <mergeCell ref="AF35:AF37"/>
    <mergeCell ref="Z29:Z30"/>
    <mergeCell ref="AC64:AC68"/>
    <mergeCell ref="AA57:AA59"/>
    <mergeCell ref="Q26:Q28"/>
    <mergeCell ref="R26:R28"/>
    <mergeCell ref="AG104:AG106"/>
    <mergeCell ref="AE111:AE113"/>
    <mergeCell ref="AA131:AA133"/>
    <mergeCell ref="AB131:AB133"/>
    <mergeCell ref="AD111:AD113"/>
    <mergeCell ref="AD104:AD106"/>
    <mergeCell ref="Y125:Y127"/>
    <mergeCell ref="Z125:Z127"/>
    <mergeCell ref="Z114:Z116"/>
    <mergeCell ref="V85:V87"/>
    <mergeCell ref="AE69:AE70"/>
    <mergeCell ref="AE85:AE87"/>
    <mergeCell ref="AC88:AC90"/>
    <mergeCell ref="AA85:AA87"/>
    <mergeCell ref="AE95:AE97"/>
    <mergeCell ref="AE114:AE116"/>
    <mergeCell ref="Y111:Y113"/>
    <mergeCell ref="T114:T116"/>
    <mergeCell ref="U114:U116"/>
    <mergeCell ref="V114:V116"/>
    <mergeCell ref="W114:W116"/>
    <mergeCell ref="U122:U124"/>
    <mergeCell ref="V122:V124"/>
    <mergeCell ref="W122:W124"/>
    <mergeCell ref="Q98:Q100"/>
    <mergeCell ref="I35:I37"/>
    <mergeCell ref="AB29:AB30"/>
    <mergeCell ref="AB31:AB32"/>
    <mergeCell ref="T35:T37"/>
    <mergeCell ref="U35:U37"/>
    <mergeCell ref="AC170:AC173"/>
    <mergeCell ref="AD170:AD173"/>
    <mergeCell ref="AE170:AE173"/>
    <mergeCell ref="AH170:AH173"/>
    <mergeCell ref="AI170:AI173"/>
    <mergeCell ref="O158:O160"/>
    <mergeCell ref="P158:P160"/>
    <mergeCell ref="U158:U160"/>
    <mergeCell ref="S170:S173"/>
    <mergeCell ref="T158:T160"/>
    <mergeCell ref="R158:R160"/>
    <mergeCell ref="U161:U163"/>
    <mergeCell ref="X158:X160"/>
    <mergeCell ref="V158:V160"/>
    <mergeCell ref="J164:J165"/>
    <mergeCell ref="P85:P87"/>
    <mergeCell ref="X85:X87"/>
    <mergeCell ref="U85:U87"/>
    <mergeCell ref="V161:V163"/>
    <mergeCell ref="W161:W163"/>
    <mergeCell ref="X161:X163"/>
    <mergeCell ref="R151:R153"/>
    <mergeCell ref="S151:S153"/>
    <mergeCell ref="Y154:Y157"/>
    <mergeCell ref="K170:K171"/>
    <mergeCell ref="I131:I133"/>
    <mergeCell ref="J147:J148"/>
    <mergeCell ref="H137:H139"/>
    <mergeCell ref="I137:I139"/>
    <mergeCell ref="B164:B166"/>
    <mergeCell ref="C164:C166"/>
    <mergeCell ref="D164:D166"/>
    <mergeCell ref="E164:E166"/>
    <mergeCell ref="P137:P139"/>
    <mergeCell ref="Y158:Y160"/>
    <mergeCell ref="Z158:Z160"/>
    <mergeCell ref="AD158:AD160"/>
    <mergeCell ref="S114:S116"/>
    <mergeCell ref="AB125:AB127"/>
    <mergeCell ref="AC125:AC127"/>
    <mergeCell ref="AD125:AD127"/>
    <mergeCell ref="B137:B139"/>
    <mergeCell ref="C137:C139"/>
    <mergeCell ref="D137:D139"/>
    <mergeCell ref="C140:C141"/>
    <mergeCell ref="D140:D141"/>
    <mergeCell ref="N140:N141"/>
    <mergeCell ref="T143:T146"/>
    <mergeCell ref="P147:P150"/>
    <mergeCell ref="P143:P146"/>
    <mergeCell ref="U143:U146"/>
    <mergeCell ref="I140:I141"/>
    <mergeCell ref="N134:N136"/>
    <mergeCell ref="AA114:AA116"/>
    <mergeCell ref="AB114:AB116"/>
    <mergeCell ref="Y137:Y139"/>
    <mergeCell ref="Z137:Z139"/>
    <mergeCell ref="AA137:AA139"/>
    <mergeCell ref="AA134:AA136"/>
    <mergeCell ref="AB134:AB136"/>
    <mergeCell ref="AB151:AB153"/>
    <mergeCell ref="AD137:AD139"/>
    <mergeCell ref="AH143:AH146"/>
    <mergeCell ref="E137:E139"/>
    <mergeCell ref="AJ211:AJ213"/>
    <mergeCell ref="AJ197:AJ200"/>
    <mergeCell ref="AI197:AI200"/>
    <mergeCell ref="AJ201:AJ204"/>
    <mergeCell ref="AI29:AI34"/>
    <mergeCell ref="AG26:AG28"/>
    <mergeCell ref="AH26:AH28"/>
    <mergeCell ref="AA154:AA157"/>
    <mergeCell ref="AI88:AI90"/>
    <mergeCell ref="AI181:AI183"/>
    <mergeCell ref="AJ181:AJ183"/>
    <mergeCell ref="AJ104:AJ106"/>
    <mergeCell ref="AJ154:AJ157"/>
    <mergeCell ref="AI151:AI153"/>
    <mergeCell ref="AJ151:AJ153"/>
    <mergeCell ref="AJ117:AJ121"/>
    <mergeCell ref="AA151:AA153"/>
    <mergeCell ref="AH181:AH183"/>
    <mergeCell ref="AG181:AG183"/>
    <mergeCell ref="AA161:AA163"/>
    <mergeCell ref="AB161:AB163"/>
    <mergeCell ref="AC161:AC163"/>
    <mergeCell ref="AI137:AI139"/>
    <mergeCell ref="AI154:AI157"/>
    <mergeCell ref="AI147:AI150"/>
    <mergeCell ref="AI161:AI163"/>
    <mergeCell ref="AI134:AI136"/>
    <mergeCell ref="AI122:AI124"/>
    <mergeCell ref="AH197:AH200"/>
    <mergeCell ref="AE143:AE146"/>
    <mergeCell ref="AD140:AD141"/>
    <mergeCell ref="AC134:AC136"/>
    <mergeCell ref="AC29:AC30"/>
    <mergeCell ref="AD29:AD30"/>
    <mergeCell ref="AF161:AF163"/>
    <mergeCell ref="AG161:AG163"/>
    <mergeCell ref="AH161:AH163"/>
    <mergeCell ref="AE158:AE160"/>
    <mergeCell ref="AF137:AF139"/>
    <mergeCell ref="AJ64:AJ68"/>
    <mergeCell ref="AJ125:AJ127"/>
    <mergeCell ref="AF111:AF113"/>
    <mergeCell ref="AA170:AA173"/>
    <mergeCell ref="AG131:AG133"/>
    <mergeCell ref="AH131:AH133"/>
    <mergeCell ref="AI82:AI84"/>
    <mergeCell ref="AC147:AC150"/>
    <mergeCell ref="AD147:AD150"/>
    <mergeCell ref="AC143:AC146"/>
    <mergeCell ref="AD143:AD146"/>
    <mergeCell ref="AA111:AA113"/>
    <mergeCell ref="AB111:AB113"/>
    <mergeCell ref="AB154:AB157"/>
    <mergeCell ref="AG111:AG113"/>
    <mergeCell ref="AH151:AH153"/>
    <mergeCell ref="AB140:AB141"/>
    <mergeCell ref="AC131:AC133"/>
    <mergeCell ref="AD134:AD136"/>
    <mergeCell ref="AG137:AG139"/>
    <mergeCell ref="AD131:AD133"/>
    <mergeCell ref="AD181:AD183"/>
    <mergeCell ref="AI168:AI169"/>
    <mergeCell ref="AI211:AI213"/>
    <mergeCell ref="AI178:AI180"/>
    <mergeCell ref="W9:W14"/>
    <mergeCell ref="X9:X14"/>
    <mergeCell ref="B17:B21"/>
    <mergeCell ref="D17:D21"/>
    <mergeCell ref="E17:E21"/>
    <mergeCell ref="AI9:AI14"/>
    <mergeCell ref="C15:C16"/>
    <mergeCell ref="E15:E16"/>
    <mergeCell ref="AE22:AE25"/>
    <mergeCell ref="X22:X25"/>
    <mergeCell ref="P22:P25"/>
    <mergeCell ref="R122:R124"/>
    <mergeCell ref="S122:S124"/>
    <mergeCell ref="T122:T124"/>
    <mergeCell ref="Y95:Y97"/>
    <mergeCell ref="AB82:AB84"/>
    <mergeCell ref="AH104:AH106"/>
    <mergeCell ref="AB104:AB106"/>
    <mergeCell ref="AF107:AF110"/>
    <mergeCell ref="AG88:AG90"/>
    <mergeCell ref="AJ164:AJ166"/>
    <mergeCell ref="AF164:AF166"/>
    <mergeCell ref="AG164:AG166"/>
    <mergeCell ref="AH164:AH166"/>
    <mergeCell ref="AI164:AI166"/>
    <mergeCell ref="AC164:AC166"/>
    <mergeCell ref="AD164:AD166"/>
    <mergeCell ref="AG140:AG141"/>
    <mergeCell ref="AJ140:AJ141"/>
    <mergeCell ref="AB79:AB81"/>
    <mergeCell ref="AJ158:AJ160"/>
    <mergeCell ref="AE164:AE166"/>
    <mergeCell ref="AG151:AG153"/>
    <mergeCell ref="AE151:AE153"/>
    <mergeCell ref="AG143:AG146"/>
    <mergeCell ref="AH85:AH87"/>
    <mergeCell ref="R91:R94"/>
    <mergeCell ref="AG107:AG110"/>
    <mergeCell ref="AH107:AH110"/>
    <mergeCell ref="AA95:AA97"/>
    <mergeCell ref="AB95:AB97"/>
    <mergeCell ref="AI140:AI141"/>
    <mergeCell ref="AB164:AB166"/>
    <mergeCell ref="AA158:AA160"/>
    <mergeCell ref="AB158:AB160"/>
    <mergeCell ref="AE147:AE150"/>
    <mergeCell ref="AF147:AF150"/>
    <mergeCell ref="AH117:AH121"/>
    <mergeCell ref="AI117:AI121"/>
    <mergeCell ref="AH98:AH100"/>
    <mergeCell ref="AE101:AE103"/>
    <mergeCell ref="AI104:AI106"/>
    <mergeCell ref="AF101:AF103"/>
    <mergeCell ref="AG101:AG103"/>
    <mergeCell ref="AC98:AC100"/>
    <mergeCell ref="AD98:AD100"/>
    <mergeCell ref="AE98:AE100"/>
    <mergeCell ref="Q158:Q160"/>
    <mergeCell ref="S154:S157"/>
    <mergeCell ref="T154:T157"/>
    <mergeCell ref="T91:T94"/>
    <mergeCell ref="AF140:AF141"/>
    <mergeCell ref="Z140:Z141"/>
    <mergeCell ref="V147:V150"/>
    <mergeCell ref="AG419:AG421"/>
    <mergeCell ref="AG410:AG412"/>
    <mergeCell ref="AG381:AG383"/>
    <mergeCell ref="AH365:AH367"/>
    <mergeCell ref="AJ413:AJ415"/>
    <mergeCell ref="AG416:AG418"/>
    <mergeCell ref="AH225:AH228"/>
    <mergeCell ref="AJ248:AJ251"/>
    <mergeCell ref="AJ300:AJ302"/>
    <mergeCell ref="AJ306:AJ307"/>
    <mergeCell ref="AE245:AE247"/>
    <mergeCell ref="AH293:AH295"/>
    <mergeCell ref="AE381:AE383"/>
    <mergeCell ref="AJ168:AJ169"/>
    <mergeCell ref="AJ178:AJ180"/>
    <mergeCell ref="AJ242:AJ244"/>
    <mergeCell ref="AJ232:AJ234"/>
    <mergeCell ref="AI222:AI224"/>
    <mergeCell ref="AI350:AI352"/>
    <mergeCell ref="AJ350:AJ352"/>
    <mergeCell ref="AJ284:AJ286"/>
    <mergeCell ref="AI252:AI254"/>
    <mergeCell ref="AH393:AH396"/>
    <mergeCell ref="AJ334:AJ336"/>
    <mergeCell ref="AG334:AG336"/>
    <mergeCell ref="AI327:AI330"/>
    <mergeCell ref="AI334:AI336"/>
    <mergeCell ref="AJ327:AJ330"/>
    <mergeCell ref="AH324:AH326"/>
    <mergeCell ref="AI324:AI326"/>
    <mergeCell ref="AH378:AH380"/>
    <mergeCell ref="AG362:AG364"/>
    <mergeCell ref="AE264:AE266"/>
    <mergeCell ref="AH343:AH346"/>
    <mergeCell ref="AI347:AI349"/>
    <mergeCell ref="AJ347:AJ349"/>
    <mergeCell ref="AF343:AF346"/>
    <mergeCell ref="AF324:AF326"/>
    <mergeCell ref="AI331:AI333"/>
    <mergeCell ref="AF267:AF270"/>
    <mergeCell ref="AF252:AF254"/>
    <mergeCell ref="AF356:AF358"/>
    <mergeCell ref="AH368:AH370"/>
    <mergeCell ref="AJ371:AJ374"/>
    <mergeCell ref="AI225:AI228"/>
    <mergeCell ref="AH178:AH180"/>
    <mergeCell ref="AE178:AE180"/>
    <mergeCell ref="AE191:AE193"/>
    <mergeCell ref="AH381:AH383"/>
    <mergeCell ref="AG347:AG349"/>
    <mergeCell ref="AH347:AH349"/>
    <mergeCell ref="AJ419:AJ421"/>
    <mergeCell ref="AH235:AH237"/>
    <mergeCell ref="AG197:AG200"/>
    <mergeCell ref="AJ170:AJ173"/>
    <mergeCell ref="AF170:AF173"/>
    <mergeCell ref="AI187:AI188"/>
    <mergeCell ref="AG170:AG173"/>
    <mergeCell ref="AF187:AF188"/>
    <mergeCell ref="AH308:AH310"/>
    <mergeCell ref="AF220:AF221"/>
    <mergeCell ref="AI229:AI231"/>
    <mergeCell ref="AG220:AG221"/>
    <mergeCell ref="AI245:AI247"/>
    <mergeCell ref="AG225:AG228"/>
    <mergeCell ref="AH187:AH188"/>
    <mergeCell ref="AA296:AA299"/>
    <mergeCell ref="Y296:Y299"/>
    <mergeCell ref="Z290:Z292"/>
    <mergeCell ref="Z296:Z299"/>
    <mergeCell ref="AA293:AA295"/>
    <mergeCell ref="AA334:AA336"/>
    <mergeCell ref="AB311:AB314"/>
    <mergeCell ref="AB267:AB270"/>
    <mergeCell ref="Y306:Y307"/>
    <mergeCell ref="Y337:Y339"/>
    <mergeCell ref="AE242:AE244"/>
    <mergeCell ref="AA197:AA200"/>
    <mergeCell ref="AH184:AH186"/>
    <mergeCell ref="AG184:AG186"/>
    <mergeCell ref="AH242:AH244"/>
    <mergeCell ref="AF242:AF244"/>
    <mergeCell ref="AH232:AH234"/>
    <mergeCell ref="AE229:AE231"/>
    <mergeCell ref="AH340:AH342"/>
    <mergeCell ref="AD327:AD330"/>
    <mergeCell ref="AD248:AD251"/>
    <mergeCell ref="AA194:AA196"/>
    <mergeCell ref="AF217:AF219"/>
    <mergeCell ref="AD187:AD188"/>
    <mergeCell ref="AC235:AC237"/>
    <mergeCell ref="AD235:AD237"/>
    <mergeCell ref="AD238:AD241"/>
    <mergeCell ref="AD232:AD234"/>
    <mergeCell ref="AD245:AD247"/>
    <mergeCell ref="AJ356:AJ358"/>
    <mergeCell ref="AH362:AH364"/>
    <mergeCell ref="AI362:AI364"/>
    <mergeCell ref="AF331:AF333"/>
    <mergeCell ref="AG331:AG333"/>
    <mergeCell ref="AH331:AH333"/>
    <mergeCell ref="AD225:AD228"/>
    <mergeCell ref="AH245:AH247"/>
    <mergeCell ref="AJ225:AJ228"/>
    <mergeCell ref="AG261:AG263"/>
    <mergeCell ref="AJ222:AJ224"/>
    <mergeCell ref="AG290:AG292"/>
    <mergeCell ref="AI300:AI302"/>
    <mergeCell ref="AI232:AI234"/>
    <mergeCell ref="AJ235:AJ237"/>
    <mergeCell ref="AG238:AG241"/>
    <mergeCell ref="AJ287:AJ289"/>
    <mergeCell ref="AJ194:AJ196"/>
    <mergeCell ref="AI191:AI193"/>
    <mergeCell ref="AJ191:AJ193"/>
    <mergeCell ref="AJ296:AJ299"/>
    <mergeCell ref="AH284:AH286"/>
    <mergeCell ref="AG217:AG219"/>
    <mergeCell ref="AH217:AH219"/>
    <mergeCell ref="AE232:AE234"/>
    <mergeCell ref="AF232:AF234"/>
    <mergeCell ref="AH238:AH241"/>
    <mergeCell ref="AD197:AD200"/>
    <mergeCell ref="AE197:AE200"/>
    <mergeCell ref="AF197:AF200"/>
    <mergeCell ref="AJ229:AJ231"/>
    <mergeCell ref="AJ308:AJ310"/>
    <mergeCell ref="AG353:AG355"/>
    <mergeCell ref="AJ245:AJ247"/>
    <mergeCell ref="Z261:Z263"/>
    <mergeCell ref="Y264:Y266"/>
    <mergeCell ref="AJ324:AJ326"/>
    <mergeCell ref="AJ321:AJ323"/>
    <mergeCell ref="AI308:AI310"/>
    <mergeCell ref="AH290:AH292"/>
    <mergeCell ref="AH318:AH320"/>
    <mergeCell ref="AF293:AF295"/>
    <mergeCell ref="AH261:AH263"/>
    <mergeCell ref="AI242:AI244"/>
    <mergeCell ref="AG235:AG237"/>
    <mergeCell ref="AE238:AE241"/>
    <mergeCell ref="AI235:AI237"/>
    <mergeCell ref="AH258:AH260"/>
    <mergeCell ref="AG245:AG247"/>
    <mergeCell ref="AF248:AF251"/>
    <mergeCell ref="AH214:AH216"/>
    <mergeCell ref="AB197:AB200"/>
    <mergeCell ref="AF235:AF237"/>
    <mergeCell ref="AC222:AC224"/>
    <mergeCell ref="AD222:AD224"/>
    <mergeCell ref="AF222:AF224"/>
    <mergeCell ref="AE252:AE254"/>
    <mergeCell ref="AE303:AE305"/>
    <mergeCell ref="AA324:AA326"/>
    <mergeCell ref="AE214:AE216"/>
    <mergeCell ref="AE255:AE257"/>
    <mergeCell ref="Z365:Z367"/>
    <mergeCell ref="AG425:AG428"/>
    <mergeCell ref="AE400:AE402"/>
    <mergeCell ref="AF384:AF386"/>
    <mergeCell ref="AE387:AE389"/>
    <mergeCell ref="AE384:AE386"/>
    <mergeCell ref="AE407:AE409"/>
    <mergeCell ref="AE296:AE299"/>
    <mergeCell ref="AF303:AF305"/>
    <mergeCell ref="AF300:AF302"/>
    <mergeCell ref="AE340:AE342"/>
    <mergeCell ref="AC343:AC346"/>
    <mergeCell ref="AI416:AI418"/>
    <mergeCell ref="AJ416:AJ418"/>
    <mergeCell ref="AH359:AH361"/>
    <mergeCell ref="AI413:AI415"/>
    <mergeCell ref="AI410:AI412"/>
    <mergeCell ref="AH390:AH392"/>
    <mergeCell ref="AI340:AI342"/>
    <mergeCell ref="AJ365:AJ367"/>
    <mergeCell ref="AJ331:AJ333"/>
    <mergeCell ref="AJ384:AJ386"/>
    <mergeCell ref="AJ381:AJ383"/>
    <mergeCell ref="AH375:AH377"/>
    <mergeCell ref="AJ407:AJ409"/>
    <mergeCell ref="AI407:AI409"/>
    <mergeCell ref="AG375:AG377"/>
    <mergeCell ref="AH400:AH402"/>
    <mergeCell ref="AI400:AI402"/>
    <mergeCell ref="AJ400:AJ402"/>
    <mergeCell ref="AJ397:AJ399"/>
    <mergeCell ref="AG350:AG352"/>
    <mergeCell ref="AF393:AF396"/>
    <mergeCell ref="AG400:AG402"/>
    <mergeCell ref="AI365:AI367"/>
    <mergeCell ref="Y255:Y257"/>
    <mergeCell ref="AJ387:AJ389"/>
    <mergeCell ref="AJ368:AJ370"/>
    <mergeCell ref="AJ362:AJ364"/>
    <mergeCell ref="AJ390:AJ392"/>
    <mergeCell ref="AF340:AF342"/>
    <mergeCell ref="AG340:AG342"/>
    <mergeCell ref="AJ343:AJ346"/>
    <mergeCell ref="AG368:AG370"/>
    <mergeCell ref="AH384:AH386"/>
    <mergeCell ref="AJ410:AJ412"/>
    <mergeCell ref="AH416:AH418"/>
    <mergeCell ref="AI359:AI361"/>
    <mergeCell ref="AJ359:AJ361"/>
    <mergeCell ref="AF410:AF412"/>
    <mergeCell ref="AF397:AF399"/>
    <mergeCell ref="AI393:AI396"/>
    <mergeCell ref="AF390:AF392"/>
    <mergeCell ref="AF400:AF402"/>
    <mergeCell ref="AF381:AF383"/>
    <mergeCell ref="AH337:AH339"/>
    <mergeCell ref="AJ375:AJ377"/>
    <mergeCell ref="AI397:AI399"/>
    <mergeCell ref="AG371:AG374"/>
    <mergeCell ref="AF378:AF380"/>
    <mergeCell ref="AH334:AH336"/>
    <mergeCell ref="AF337:AF339"/>
    <mergeCell ref="AI387:AI389"/>
    <mergeCell ref="AI381:AI383"/>
    <mergeCell ref="U267:U270"/>
    <mergeCell ref="AE306:AE307"/>
    <mergeCell ref="AC306:AC307"/>
    <mergeCell ref="AC287:AC289"/>
    <mergeCell ref="V356:V358"/>
    <mergeCell ref="V284:V286"/>
    <mergeCell ref="Y324:Y326"/>
    <mergeCell ref="W356:W358"/>
    <mergeCell ref="X331:X333"/>
    <mergeCell ref="W331:W333"/>
    <mergeCell ref="V381:V383"/>
    <mergeCell ref="X400:X402"/>
    <mergeCell ref="AG384:AG386"/>
    <mergeCell ref="AD416:AD418"/>
    <mergeCell ref="AF407:AF409"/>
    <mergeCell ref="V397:V399"/>
    <mergeCell ref="AJ277:AJ280"/>
    <mergeCell ref="AJ315:AJ317"/>
    <mergeCell ref="AA337:AA339"/>
    <mergeCell ref="Y340:Y342"/>
    <mergeCell ref="Z340:Z342"/>
    <mergeCell ref="AA340:AA342"/>
    <mergeCell ref="AG303:AG305"/>
    <mergeCell ref="AC331:AC333"/>
    <mergeCell ref="AG318:AG320"/>
    <mergeCell ref="AI375:AI377"/>
    <mergeCell ref="AF375:AF377"/>
    <mergeCell ref="AF413:AF415"/>
    <mergeCell ref="AG413:AG415"/>
    <mergeCell ref="AH353:AH355"/>
    <mergeCell ref="AI353:AI355"/>
    <mergeCell ref="AF350:AF352"/>
    <mergeCell ref="AF362:AF364"/>
    <mergeCell ref="AG343:AG346"/>
    <mergeCell ref="AH356:AH358"/>
    <mergeCell ref="AF327:AF330"/>
    <mergeCell ref="AI419:AI421"/>
    <mergeCell ref="AJ353:AJ355"/>
    <mergeCell ref="AG429:AG432"/>
    <mergeCell ref="AE413:AE415"/>
    <mergeCell ref="AA378:AA380"/>
    <mergeCell ref="Z390:Z392"/>
    <mergeCell ref="W387:W389"/>
    <mergeCell ref="AC327:AC330"/>
    <mergeCell ref="AD306:AD307"/>
    <mergeCell ref="AB296:AB299"/>
    <mergeCell ref="AB318:AB320"/>
    <mergeCell ref="Y362:Y364"/>
    <mergeCell ref="AA318:AA320"/>
    <mergeCell ref="Z327:Z330"/>
    <mergeCell ref="X303:X305"/>
    <mergeCell ref="X343:X346"/>
    <mergeCell ref="Z368:Z370"/>
    <mergeCell ref="Y343:Y346"/>
    <mergeCell ref="Z343:Z346"/>
    <mergeCell ref="X356:X358"/>
    <mergeCell ref="Y331:Y333"/>
    <mergeCell ref="AC350:AC352"/>
    <mergeCell ref="AG296:AG299"/>
    <mergeCell ref="AD387:AD389"/>
    <mergeCell ref="X300:X302"/>
    <mergeCell ref="W378:W380"/>
    <mergeCell ref="AC381:AC383"/>
    <mergeCell ref="W384:W386"/>
    <mergeCell ref="AG387:AG389"/>
    <mergeCell ref="AG407:AG409"/>
    <mergeCell ref="AC365:AC367"/>
    <mergeCell ref="AD334:AD336"/>
    <mergeCell ref="AG422:AG424"/>
    <mergeCell ref="AE378:AE380"/>
    <mergeCell ref="AF308:AF310"/>
    <mergeCell ref="AG308:AG310"/>
    <mergeCell ref="AG378:AG380"/>
    <mergeCell ref="X422:X424"/>
    <mergeCell ref="AF296:AF299"/>
    <mergeCell ref="W413:W415"/>
    <mergeCell ref="Y387:Y389"/>
    <mergeCell ref="Z387:Z389"/>
    <mergeCell ref="AC384:AC386"/>
    <mergeCell ref="AB384:AB386"/>
    <mergeCell ref="AD390:AD392"/>
    <mergeCell ref="AD384:AD386"/>
    <mergeCell ref="AE350:AE352"/>
    <mergeCell ref="AC371:AC374"/>
    <mergeCell ref="AG397:AG399"/>
    <mergeCell ref="AI378:AI380"/>
    <mergeCell ref="AI384:AI386"/>
    <mergeCell ref="AH413:AH415"/>
    <mergeCell ref="AH419:AH421"/>
    <mergeCell ref="AH410:AH412"/>
    <mergeCell ref="W324:W326"/>
    <mergeCell ref="AA327:AA330"/>
    <mergeCell ref="AA368:AA370"/>
    <mergeCell ref="AC378:AC380"/>
    <mergeCell ref="Z384:Z386"/>
    <mergeCell ref="AC375:AC377"/>
    <mergeCell ref="AH397:AH399"/>
    <mergeCell ref="AH387:AH389"/>
    <mergeCell ref="AH407:AH409"/>
    <mergeCell ref="AJ393:AJ396"/>
    <mergeCell ref="V327:V330"/>
    <mergeCell ref="W261:W263"/>
    <mergeCell ref="AB300:AB302"/>
    <mergeCell ref="AA343:AA346"/>
    <mergeCell ref="AA365:AA367"/>
    <mergeCell ref="V277:V280"/>
    <mergeCell ref="W277:W280"/>
    <mergeCell ref="X277:X280"/>
    <mergeCell ref="Y277:Y280"/>
    <mergeCell ref="Z277:Z280"/>
    <mergeCell ref="AA277:AA280"/>
    <mergeCell ref="AB277:AB280"/>
    <mergeCell ref="AC277:AC280"/>
    <mergeCell ref="AA261:AA263"/>
    <mergeCell ref="AC267:AC270"/>
    <mergeCell ref="AB258:AB260"/>
    <mergeCell ref="AC362:AC364"/>
    <mergeCell ref="AC334:AC336"/>
    <mergeCell ref="AB343:AB346"/>
    <mergeCell ref="X359:X361"/>
    <mergeCell ref="Z258:Z260"/>
    <mergeCell ref="V271:V273"/>
    <mergeCell ref="AC261:AC263"/>
    <mergeCell ref="Y365:Y367"/>
    <mergeCell ref="V365:V367"/>
    <mergeCell ref="W365:W367"/>
    <mergeCell ref="Y281:Y283"/>
    <mergeCell ref="Z281:Z283"/>
    <mergeCell ref="AA281:AA283"/>
    <mergeCell ref="AB281:AB283"/>
    <mergeCell ref="AC281:AC283"/>
    <mergeCell ref="Z331:Z333"/>
    <mergeCell ref="Y321:Y323"/>
    <mergeCell ref="W347:W349"/>
    <mergeCell ref="X347:X349"/>
    <mergeCell ref="AA350:AA352"/>
    <mergeCell ref="W287:W289"/>
    <mergeCell ref="W300:W302"/>
    <mergeCell ref="W258:W260"/>
    <mergeCell ref="V340:V342"/>
    <mergeCell ref="V353:V355"/>
    <mergeCell ref="AC318:AC320"/>
    <mergeCell ref="X290:X292"/>
    <mergeCell ref="Y290:Y292"/>
    <mergeCell ref="AC296:AC299"/>
    <mergeCell ref="Z359:Z361"/>
    <mergeCell ref="AA359:AA361"/>
    <mergeCell ref="Y308:Y310"/>
    <mergeCell ref="X242:X244"/>
    <mergeCell ref="AC359:AC361"/>
    <mergeCell ref="X296:X299"/>
    <mergeCell ref="Y258:Y260"/>
    <mergeCell ref="Y245:Y247"/>
    <mergeCell ref="AC311:AC314"/>
    <mergeCell ref="X261:X263"/>
    <mergeCell ref="AB347:AB349"/>
    <mergeCell ref="AC347:AC349"/>
    <mergeCell ref="V347:V349"/>
    <mergeCell ref="Y347:Y349"/>
    <mergeCell ref="AA347:AA349"/>
    <mergeCell ref="AB362:AB364"/>
    <mergeCell ref="Y293:Y295"/>
    <mergeCell ref="W353:W355"/>
    <mergeCell ref="X353:X355"/>
    <mergeCell ref="Z267:Z270"/>
    <mergeCell ref="Y267:Y270"/>
    <mergeCell ref="W321:W323"/>
    <mergeCell ref="W318:W320"/>
    <mergeCell ref="X318:X320"/>
    <mergeCell ref="Y318:Y320"/>
    <mergeCell ref="X258:X260"/>
    <mergeCell ref="X245:X247"/>
    <mergeCell ref="W255:W257"/>
    <mergeCell ref="W248:W251"/>
    <mergeCell ref="X248:X251"/>
    <mergeCell ref="Y248:Y251"/>
    <mergeCell ref="V318:V320"/>
    <mergeCell ref="V290:V292"/>
    <mergeCell ref="W264:W266"/>
    <mergeCell ref="W359:W361"/>
    <mergeCell ref="X264:X266"/>
    <mergeCell ref="Z318:Z320"/>
    <mergeCell ref="Z308:Z310"/>
    <mergeCell ref="AA308:AA310"/>
    <mergeCell ref="Z287:Z289"/>
    <mergeCell ref="V248:V251"/>
    <mergeCell ref="Y242:Y244"/>
    <mergeCell ref="Z248:Z251"/>
    <mergeCell ref="V308:V310"/>
    <mergeCell ref="Y261:Y263"/>
    <mergeCell ref="AA258:AA260"/>
    <mergeCell ref="X281:X283"/>
    <mergeCell ref="Y274:Y276"/>
    <mergeCell ref="Z274:Z276"/>
    <mergeCell ref="V343:V346"/>
    <mergeCell ref="AB306:AB307"/>
    <mergeCell ref="AB287:AB289"/>
    <mergeCell ref="AB327:AB330"/>
    <mergeCell ref="AB340:AB342"/>
    <mergeCell ref="V359:V361"/>
    <mergeCell ref="AA362:AA364"/>
    <mergeCell ref="Y356:Y358"/>
    <mergeCell ref="Y284:Y286"/>
    <mergeCell ref="W334:W336"/>
    <mergeCell ref="AA303:AA305"/>
    <mergeCell ref="H168:H169"/>
    <mergeCell ref="F229:F231"/>
    <mergeCell ref="K252:K253"/>
    <mergeCell ref="O238:O241"/>
    <mergeCell ref="P238:P241"/>
    <mergeCell ref="Q238:Q241"/>
    <mergeCell ref="R238:R241"/>
    <mergeCell ref="S238:S241"/>
    <mergeCell ref="I168:I169"/>
    <mergeCell ref="T151:T153"/>
    <mergeCell ref="Y187:Y188"/>
    <mergeCell ref="Y161:Y163"/>
    <mergeCell ref="Z161:Z163"/>
    <mergeCell ref="AB181:AB183"/>
    <mergeCell ref="N158:N160"/>
    <mergeCell ref="R164:R166"/>
    <mergeCell ref="S164:S166"/>
    <mergeCell ref="N151:N153"/>
    <mergeCell ref="S158:S160"/>
    <mergeCell ref="N164:N166"/>
    <mergeCell ref="T181:T183"/>
    <mergeCell ref="P201:P204"/>
    <mergeCell ref="Q201:Q204"/>
    <mergeCell ref="R201:R204"/>
    <mergeCell ref="S201:S204"/>
    <mergeCell ref="AH168:AH169"/>
    <mergeCell ref="AH154:AH157"/>
    <mergeCell ref="Z151:Z153"/>
    <mergeCell ref="V164:V166"/>
    <mergeCell ref="X164:X166"/>
    <mergeCell ref="W158:W160"/>
    <mergeCell ref="V168:V169"/>
    <mergeCell ref="W168:W169"/>
    <mergeCell ref="X168:X169"/>
    <mergeCell ref="Y168:Y169"/>
    <mergeCell ref="Z168:Z169"/>
    <mergeCell ref="AA168:AA169"/>
    <mergeCell ref="AB168:AB169"/>
    <mergeCell ref="AC168:AC169"/>
    <mergeCell ref="AD168:AD169"/>
    <mergeCell ref="AF191:AF193"/>
    <mergeCell ref="P151:P153"/>
    <mergeCell ref="W229:W231"/>
    <mergeCell ref="U229:U231"/>
    <mergeCell ref="AE168:AE169"/>
    <mergeCell ref="AF168:AF169"/>
    <mergeCell ref="AG168:AG169"/>
    <mergeCell ref="J161:J162"/>
    <mergeCell ref="K161:K162"/>
    <mergeCell ref="L161:L162"/>
    <mergeCell ref="F164:F166"/>
    <mergeCell ref="G164:G166"/>
    <mergeCell ref="T170:T173"/>
    <mergeCell ref="P194:P196"/>
    <mergeCell ref="U178:U180"/>
    <mergeCell ref="V178:V180"/>
    <mergeCell ref="T161:T163"/>
    <mergeCell ref="U170:U173"/>
    <mergeCell ref="V170:V173"/>
    <mergeCell ref="W170:W173"/>
    <mergeCell ref="AD194:AD196"/>
    <mergeCell ref="Z170:Z173"/>
    <mergeCell ref="U242:U244"/>
    <mergeCell ref="V242:V244"/>
    <mergeCell ref="W147:W150"/>
    <mergeCell ref="AC151:AC153"/>
    <mergeCell ref="AG154:AG157"/>
    <mergeCell ref="AD151:AD153"/>
    <mergeCell ref="H187:H188"/>
    <mergeCell ref="AE187:AE188"/>
    <mergeCell ref="AF181:AF183"/>
    <mergeCell ref="Z134:Z136"/>
    <mergeCell ref="Y134:Y136"/>
    <mergeCell ref="W131:W133"/>
    <mergeCell ref="W137:W139"/>
    <mergeCell ref="X137:X139"/>
    <mergeCell ref="W140:W141"/>
    <mergeCell ref="X147:X150"/>
    <mergeCell ref="Y147:Y150"/>
    <mergeCell ref="Z147:Z150"/>
    <mergeCell ref="AB143:AB146"/>
    <mergeCell ref="AA147:AA150"/>
    <mergeCell ref="AB147:AB150"/>
    <mergeCell ref="X154:X157"/>
    <mergeCell ref="V140:V141"/>
    <mergeCell ref="G134:G136"/>
    <mergeCell ref="K147:K148"/>
    <mergeCell ref="L147:L148"/>
    <mergeCell ref="W143:W146"/>
    <mergeCell ref="AA143:AA146"/>
    <mergeCell ref="Z143:Z146"/>
    <mergeCell ref="V143:V146"/>
    <mergeCell ref="Y143:Y146"/>
    <mergeCell ref="AE140:AE141"/>
    <mergeCell ref="AB137:AB139"/>
    <mergeCell ref="AC137:AC139"/>
    <mergeCell ref="Y140:Y141"/>
    <mergeCell ref="AA164:AA166"/>
    <mergeCell ref="Q164:Q166"/>
    <mergeCell ref="U164:U166"/>
    <mergeCell ref="P164:P166"/>
    <mergeCell ref="S187:S188"/>
    <mergeCell ref="O181:O183"/>
    <mergeCell ref="O184:O186"/>
    <mergeCell ref="P184:P186"/>
    <mergeCell ref="N168:N169"/>
    <mergeCell ref="O168:O169"/>
    <mergeCell ref="P168:P169"/>
    <mergeCell ref="Q168:Q169"/>
    <mergeCell ref="R168:R169"/>
    <mergeCell ref="Y170:Y173"/>
    <mergeCell ref="Q134:Q136"/>
    <mergeCell ref="W134:W136"/>
    <mergeCell ref="AB170:AB173"/>
    <mergeCell ref="Q143:Q146"/>
    <mergeCell ref="O147:O150"/>
    <mergeCell ref="N147:N150"/>
    <mergeCell ref="O143:O146"/>
    <mergeCell ref="P140:P141"/>
    <mergeCell ref="Q140:Q141"/>
    <mergeCell ref="AG187:AG188"/>
    <mergeCell ref="X143:X146"/>
    <mergeCell ref="AF178:AF180"/>
    <mergeCell ref="AD178:AD180"/>
    <mergeCell ref="AG178:AG180"/>
    <mergeCell ref="I161:I163"/>
    <mergeCell ref="S134:S136"/>
    <mergeCell ref="U134:U136"/>
    <mergeCell ref="D178:D180"/>
    <mergeCell ref="B158:B160"/>
    <mergeCell ref="N178:N180"/>
    <mergeCell ref="J170:J171"/>
    <mergeCell ref="B184:B186"/>
    <mergeCell ref="C184:C186"/>
    <mergeCell ref="D184:D186"/>
    <mergeCell ref="E184:E186"/>
    <mergeCell ref="E187:E188"/>
    <mergeCell ref="H151:H153"/>
    <mergeCell ref="I107:I110"/>
    <mergeCell ref="E117:E121"/>
    <mergeCell ref="X125:X127"/>
    <mergeCell ref="N104:N106"/>
    <mergeCell ref="H101:H103"/>
    <mergeCell ref="I101:I103"/>
    <mergeCell ref="N101:N103"/>
    <mergeCell ref="O101:O103"/>
    <mergeCell ref="P101:P103"/>
    <mergeCell ref="X104:X106"/>
    <mergeCell ref="H134:H136"/>
    <mergeCell ref="I134:I136"/>
    <mergeCell ref="X381:X383"/>
    <mergeCell ref="AA245:AA247"/>
    <mergeCell ref="AH229:AH231"/>
    <mergeCell ref="AB229:AB231"/>
    <mergeCell ref="AC242:AC244"/>
    <mergeCell ref="AC229:AC231"/>
    <mergeCell ref="Y225:Y228"/>
    <mergeCell ref="S181:S183"/>
    <mergeCell ref="AD184:AD186"/>
    <mergeCell ref="AE184:AE186"/>
    <mergeCell ref="X184:X186"/>
    <mergeCell ref="AF365:AF367"/>
    <mergeCell ref="AG365:AG367"/>
    <mergeCell ref="AG359:AG361"/>
    <mergeCell ref="AE293:AE295"/>
    <mergeCell ref="AA356:AA358"/>
    <mergeCell ref="Z334:Z336"/>
    <mergeCell ref="AF318:AF320"/>
    <mergeCell ref="AA274:AA276"/>
    <mergeCell ref="AB274:AB276"/>
    <mergeCell ref="X284:X286"/>
    <mergeCell ref="AE248:AE251"/>
    <mergeCell ref="AB271:AB273"/>
    <mergeCell ref="AC271:AC273"/>
    <mergeCell ref="AD271:AD273"/>
    <mergeCell ref="AE271:AE273"/>
    <mergeCell ref="AF271:AF273"/>
    <mergeCell ref="U271:U273"/>
    <mergeCell ref="Z381:Z383"/>
    <mergeCell ref="AA264:AA266"/>
    <mergeCell ref="AB264:AB266"/>
    <mergeCell ref="AF287:AF289"/>
    <mergeCell ref="V245:V247"/>
    <mergeCell ref="AG242:AG244"/>
    <mergeCell ref="E140:E141"/>
    <mergeCell ref="F140:F141"/>
    <mergeCell ref="P161:P163"/>
    <mergeCell ref="Q161:Q163"/>
    <mergeCell ref="R161:R163"/>
    <mergeCell ref="S161:S163"/>
    <mergeCell ref="V211:V213"/>
    <mergeCell ref="W211:W213"/>
    <mergeCell ref="Z95:Z97"/>
    <mergeCell ref="Y101:Y103"/>
    <mergeCell ref="Z101:Z103"/>
    <mergeCell ref="P131:P133"/>
    <mergeCell ref="AG134:AG136"/>
    <mergeCell ref="H122:H124"/>
    <mergeCell ref="I122:I124"/>
    <mergeCell ref="N122:N124"/>
    <mergeCell ref="AC122:AC124"/>
    <mergeCell ref="AD122:AD124"/>
    <mergeCell ref="AE122:AE124"/>
    <mergeCell ref="AF122:AF124"/>
    <mergeCell ref="AG122:AG124"/>
    <mergeCell ref="AH122:AH124"/>
    <mergeCell ref="B122:B124"/>
    <mergeCell ref="C122:C124"/>
    <mergeCell ref="D122:D124"/>
    <mergeCell ref="E122:E124"/>
    <mergeCell ref="F122:F124"/>
    <mergeCell ref="G122:G124"/>
    <mergeCell ref="N98:N100"/>
    <mergeCell ref="H107:H110"/>
    <mergeCell ref="I98:I100"/>
    <mergeCell ref="Y117:Y121"/>
    <mergeCell ref="Z117:Z121"/>
    <mergeCell ref="Y104:Y106"/>
    <mergeCell ref="Y98:Y100"/>
    <mergeCell ref="R131:R133"/>
    <mergeCell ref="S131:S133"/>
    <mergeCell ref="AF134:AF136"/>
    <mergeCell ref="AE134:AE136"/>
    <mergeCell ref="AG117:AG121"/>
    <mergeCell ref="Q131:Q133"/>
    <mergeCell ref="AA117:AA121"/>
    <mergeCell ref="AB117:AB121"/>
    <mergeCell ref="AC117:AC121"/>
    <mergeCell ref="AD117:AD121"/>
    <mergeCell ref="AE117:AE121"/>
    <mergeCell ref="AF117:AF121"/>
    <mergeCell ref="S101:S103"/>
    <mergeCell ref="B111:B113"/>
    <mergeCell ref="C111:C113"/>
    <mergeCell ref="X122:X124"/>
    <mergeCell ref="X107:X110"/>
    <mergeCell ref="O131:O133"/>
    <mergeCell ref="D117:D121"/>
    <mergeCell ref="R125:R127"/>
    <mergeCell ref="S125:S127"/>
    <mergeCell ref="T125:T127"/>
    <mergeCell ref="U125:U127"/>
    <mergeCell ref="G101:G103"/>
    <mergeCell ref="D111:D113"/>
    <mergeCell ref="F101:F103"/>
    <mergeCell ref="U111:U113"/>
    <mergeCell ref="C101:C103"/>
    <mergeCell ref="D101:D103"/>
    <mergeCell ref="E101:E103"/>
    <mergeCell ref="O134:O136"/>
    <mergeCell ref="P134:P136"/>
    <mergeCell ref="AA101:AA103"/>
    <mergeCell ref="AB101:AB103"/>
    <mergeCell ref="AB107:AB110"/>
    <mergeCell ref="U117:U121"/>
    <mergeCell ref="V117:V121"/>
    <mergeCell ref="T137:T139"/>
    <mergeCell ref="X140:X141"/>
    <mergeCell ref="U137:U139"/>
    <mergeCell ref="U181:U183"/>
    <mergeCell ref="Q151:Q153"/>
    <mergeCell ref="P181:P183"/>
    <mergeCell ref="Q154:Q157"/>
    <mergeCell ref="W184:W186"/>
    <mergeCell ref="R154:R157"/>
    <mergeCell ref="Y181:Y183"/>
    <mergeCell ref="Y184:Y186"/>
    <mergeCell ref="V187:V188"/>
    <mergeCell ref="W187:W188"/>
    <mergeCell ref="X187:X188"/>
    <mergeCell ref="P170:P173"/>
    <mergeCell ref="Q170:Q173"/>
    <mergeCell ref="R170:R173"/>
    <mergeCell ref="Y151:Y153"/>
    <mergeCell ref="G98:G100"/>
    <mergeCell ref="B98:B100"/>
    <mergeCell ref="B101:B103"/>
    <mergeCell ref="C147:C150"/>
    <mergeCell ref="I147:I150"/>
    <mergeCell ref="G187:G188"/>
    <mergeCell ref="T187:T188"/>
    <mergeCell ref="U187:U188"/>
    <mergeCell ref="O187:O188"/>
    <mergeCell ref="O122:O124"/>
    <mergeCell ref="P122:P124"/>
    <mergeCell ref="Q122:Q124"/>
    <mergeCell ref="R140:R141"/>
    <mergeCell ref="S140:S141"/>
    <mergeCell ref="T140:T141"/>
    <mergeCell ref="U140:U141"/>
    <mergeCell ref="O137:O139"/>
    <mergeCell ref="T147:T150"/>
    <mergeCell ref="U147:U150"/>
    <mergeCell ref="O154:O157"/>
    <mergeCell ref="O151:O153"/>
    <mergeCell ref="Q137:Q139"/>
    <mergeCell ref="Q147:Q150"/>
    <mergeCell ref="R147:R150"/>
    <mergeCell ref="S147:S150"/>
    <mergeCell ref="R143:R146"/>
    <mergeCell ref="T111:T113"/>
    <mergeCell ref="Q111:Q113"/>
    <mergeCell ref="N137:N139"/>
    <mergeCell ref="R137:R139"/>
    <mergeCell ref="S137:S139"/>
    <mergeCell ref="V131:V133"/>
    <mergeCell ref="X134:X136"/>
    <mergeCell ref="T134:T136"/>
    <mergeCell ref="B128:B130"/>
    <mergeCell ref="C128:C130"/>
    <mergeCell ref="D128:D130"/>
    <mergeCell ref="E128:E130"/>
    <mergeCell ref="F128:F130"/>
    <mergeCell ref="G128:G130"/>
    <mergeCell ref="H128:H130"/>
    <mergeCell ref="B174:B177"/>
    <mergeCell ref="C174:C177"/>
    <mergeCell ref="D174:D177"/>
    <mergeCell ref="E174:E177"/>
    <mergeCell ref="F174:F177"/>
    <mergeCell ref="H205:H207"/>
    <mergeCell ref="R191:R193"/>
    <mergeCell ref="S191:S193"/>
    <mergeCell ref="T191:T193"/>
    <mergeCell ref="V181:V183"/>
    <mergeCell ref="N211:N213"/>
    <mergeCell ref="O164:O166"/>
    <mergeCell ref="O161:O163"/>
    <mergeCell ref="R187:R188"/>
    <mergeCell ref="Q181:Q183"/>
    <mergeCell ref="R181:R183"/>
    <mergeCell ref="S168:S169"/>
    <mergeCell ref="T168:T169"/>
    <mergeCell ref="U168:U169"/>
    <mergeCell ref="W181:W183"/>
    <mergeCell ref="T194:T196"/>
    <mergeCell ref="X181:X183"/>
    <mergeCell ref="P208:P209"/>
    <mergeCell ref="S217:S219"/>
    <mergeCell ref="P197:P200"/>
    <mergeCell ref="T201:T204"/>
    <mergeCell ref="V201:V204"/>
    <mergeCell ref="T164:T166"/>
    <mergeCell ref="W164:W166"/>
    <mergeCell ref="Q184:Q186"/>
    <mergeCell ref="R184:R186"/>
    <mergeCell ref="S184:S186"/>
    <mergeCell ref="T184:T186"/>
    <mergeCell ref="X194:X196"/>
    <mergeCell ref="N184:N186"/>
    <mergeCell ref="Z181:Z183"/>
    <mergeCell ref="N181:N183"/>
    <mergeCell ref="O170:O173"/>
    <mergeCell ref="W194:W196"/>
    <mergeCell ref="U201:U204"/>
    <mergeCell ref="S197:S200"/>
    <mergeCell ref="Y214:Y216"/>
    <mergeCell ref="Y201:Y204"/>
    <mergeCell ref="Z201:Z204"/>
    <mergeCell ref="Z211:Z213"/>
    <mergeCell ref="Z164:Z166"/>
    <mergeCell ref="S211:S213"/>
    <mergeCell ref="Y211:Y213"/>
    <mergeCell ref="Q191:Q193"/>
    <mergeCell ref="X170:X173"/>
    <mergeCell ref="N187:N188"/>
    <mergeCell ref="P217:P219"/>
    <mergeCell ref="N194:N196"/>
    <mergeCell ref="O194:O196"/>
    <mergeCell ref="N191:N193"/>
    <mergeCell ref="I217:I219"/>
    <mergeCell ref="H211:H213"/>
    <mergeCell ref="X197:X200"/>
    <mergeCell ref="Y197:Y200"/>
    <mergeCell ref="V194:V196"/>
    <mergeCell ref="H208:H209"/>
    <mergeCell ref="I208:I209"/>
    <mergeCell ref="N205:N207"/>
    <mergeCell ref="U191:U193"/>
    <mergeCell ref="Q194:Q196"/>
    <mergeCell ref="Y164:Y166"/>
    <mergeCell ref="U197:U200"/>
    <mergeCell ref="U194:U196"/>
    <mergeCell ref="X211:X213"/>
    <mergeCell ref="M220:M221"/>
    <mergeCell ref="T178:T180"/>
    <mergeCell ref="T214:T216"/>
    <mergeCell ref="O178:O180"/>
    <mergeCell ref="Q178:Q180"/>
    <mergeCell ref="R178:R180"/>
    <mergeCell ref="S178:S180"/>
    <mergeCell ref="W178:W180"/>
    <mergeCell ref="J220:J221"/>
    <mergeCell ref="K220:K221"/>
    <mergeCell ref="L220:L221"/>
    <mergeCell ref="AB191:AB193"/>
    <mergeCell ref="AC194:AC196"/>
    <mergeCell ref="AA187:AA188"/>
    <mergeCell ref="AC187:AC188"/>
    <mergeCell ref="Z184:Z186"/>
    <mergeCell ref="AC184:AC186"/>
    <mergeCell ref="Z194:Z196"/>
    <mergeCell ref="AB217:AB219"/>
    <mergeCell ref="AA184:AA186"/>
    <mergeCell ref="AB184:AB186"/>
    <mergeCell ref="AA181:AA183"/>
    <mergeCell ref="Z187:Z188"/>
    <mergeCell ref="W201:W204"/>
    <mergeCell ref="U184:U186"/>
    <mergeCell ref="V184:V186"/>
    <mergeCell ref="P187:P188"/>
    <mergeCell ref="Q187:Q188"/>
    <mergeCell ref="AC217:AC219"/>
    <mergeCell ref="AC181:AC183"/>
    <mergeCell ref="N201:N204"/>
    <mergeCell ref="N220:N221"/>
    <mergeCell ref="O220:O221"/>
    <mergeCell ref="O197:O200"/>
    <mergeCell ref="Y178:Y180"/>
    <mergeCell ref="P191:P193"/>
    <mergeCell ref="AB187:AB188"/>
    <mergeCell ref="P178:P180"/>
    <mergeCell ref="Z178:Z180"/>
    <mergeCell ref="AA178:AA180"/>
    <mergeCell ref="AA217:AA219"/>
    <mergeCell ref="AC178:AC180"/>
    <mergeCell ref="AB201:AB204"/>
    <mergeCell ref="H194:H196"/>
    <mergeCell ref="AA214:AA216"/>
    <mergeCell ref="AB214:AB216"/>
    <mergeCell ref="AF184:AF186"/>
    <mergeCell ref="Y194:Y196"/>
    <mergeCell ref="X178:X180"/>
    <mergeCell ref="I194:I196"/>
    <mergeCell ref="AD211:AD213"/>
    <mergeCell ref="AE211:AE213"/>
    <mergeCell ref="AE201:AE204"/>
    <mergeCell ref="X217:X219"/>
    <mergeCell ref="O211:O213"/>
    <mergeCell ref="O217:O219"/>
    <mergeCell ref="AB211:AB213"/>
    <mergeCell ref="AC211:AC213"/>
    <mergeCell ref="N214:N216"/>
    <mergeCell ref="O191:O193"/>
    <mergeCell ref="AD214:AD216"/>
    <mergeCell ref="S225:S228"/>
    <mergeCell ref="Q197:Q200"/>
    <mergeCell ref="R197:R200"/>
    <mergeCell ref="Z197:Z200"/>
    <mergeCell ref="AA220:AA221"/>
    <mergeCell ref="AD191:AD193"/>
    <mergeCell ref="X191:X193"/>
    <mergeCell ref="Y191:Y193"/>
    <mergeCell ref="V197:V200"/>
    <mergeCell ref="W197:W200"/>
    <mergeCell ref="AA211:AA213"/>
    <mergeCell ref="R194:R196"/>
    <mergeCell ref="Q220:Q221"/>
    <mergeCell ref="Q211:Q213"/>
    <mergeCell ref="AF211:AF213"/>
    <mergeCell ref="R220:R221"/>
    <mergeCell ref="R222:R224"/>
    <mergeCell ref="AB225:AB228"/>
    <mergeCell ref="O225:O228"/>
    <mergeCell ref="AE194:AE196"/>
    <mergeCell ref="AC201:AC204"/>
    <mergeCell ref="AF194:AF196"/>
    <mergeCell ref="Q208:Q209"/>
    <mergeCell ref="R208:R209"/>
    <mergeCell ref="X201:X204"/>
    <mergeCell ref="O201:O204"/>
    <mergeCell ref="O205:O207"/>
    <mergeCell ref="T225:T228"/>
    <mergeCell ref="S194:S196"/>
    <mergeCell ref="O214:O216"/>
    <mergeCell ref="T197:T200"/>
    <mergeCell ref="R217:R219"/>
    <mergeCell ref="V191:V193"/>
    <mergeCell ref="W191:W193"/>
    <mergeCell ref="Z191:Z193"/>
    <mergeCell ref="AA191:AA193"/>
    <mergeCell ref="U217:U219"/>
    <mergeCell ref="V220:V221"/>
    <mergeCell ref="W220:W221"/>
    <mergeCell ref="W217:W219"/>
    <mergeCell ref="Z217:Z219"/>
    <mergeCell ref="V222:V224"/>
    <mergeCell ref="AC197:AC200"/>
    <mergeCell ref="P220:P221"/>
    <mergeCell ref="V217:V219"/>
    <mergeCell ref="AA225:AA228"/>
    <mergeCell ref="AE235:AE237"/>
    <mergeCell ref="O222:O224"/>
    <mergeCell ref="Q214:Q216"/>
    <mergeCell ref="Q217:Q219"/>
    <mergeCell ref="S208:S209"/>
    <mergeCell ref="N208:N209"/>
    <mergeCell ref="O208:O209"/>
    <mergeCell ref="AH222:AH224"/>
    <mergeCell ref="P205:P207"/>
    <mergeCell ref="V214:V216"/>
    <mergeCell ref="Z214:Z216"/>
    <mergeCell ref="P214:P216"/>
    <mergeCell ref="R211:R213"/>
    <mergeCell ref="R214:R216"/>
    <mergeCell ref="S214:S216"/>
    <mergeCell ref="AC214:AC216"/>
    <mergeCell ref="Y217:Y219"/>
    <mergeCell ref="AG232:AG234"/>
    <mergeCell ref="AG229:AG231"/>
    <mergeCell ref="AE217:AE219"/>
    <mergeCell ref="AD229:AD231"/>
    <mergeCell ref="W225:W228"/>
    <mergeCell ref="V225:V228"/>
    <mergeCell ref="AE225:AE228"/>
    <mergeCell ref="AH201:AH204"/>
    <mergeCell ref="AH194:AH196"/>
    <mergeCell ref="AF229:AF231"/>
    <mergeCell ref="Q205:Q207"/>
    <mergeCell ref="AG222:AG224"/>
    <mergeCell ref="R205:R207"/>
    <mergeCell ref="S205:S207"/>
    <mergeCell ref="AA201:AA204"/>
    <mergeCell ref="AE220:AE221"/>
    <mergeCell ref="U214:U216"/>
    <mergeCell ref="Z225:Z228"/>
    <mergeCell ref="AD220:AD221"/>
    <mergeCell ref="T220:T221"/>
    <mergeCell ref="P211:P213"/>
    <mergeCell ref="AA222:AA224"/>
    <mergeCell ref="AC225:AC228"/>
    <mergeCell ref="AB222:AB224"/>
    <mergeCell ref="R232:R234"/>
    <mergeCell ref="X222:X224"/>
    <mergeCell ref="Y222:Y224"/>
    <mergeCell ref="T217:T219"/>
    <mergeCell ref="T211:T213"/>
    <mergeCell ref="U211:U213"/>
    <mergeCell ref="W214:W216"/>
    <mergeCell ref="X214:X216"/>
    <mergeCell ref="U225:U228"/>
    <mergeCell ref="AE222:AE224"/>
    <mergeCell ref="AF214:AF216"/>
    <mergeCell ref="AG214:AG216"/>
    <mergeCell ref="AC220:AC221"/>
    <mergeCell ref="P229:P231"/>
    <mergeCell ref="T222:T224"/>
    <mergeCell ref="U222:U224"/>
    <mergeCell ref="Y220:Y221"/>
    <mergeCell ref="Z220:Z221"/>
    <mergeCell ref="AB220:AB221"/>
    <mergeCell ref="N229:N231"/>
    <mergeCell ref="N225:N228"/>
    <mergeCell ref="AC232:AC234"/>
    <mergeCell ref="S220:S221"/>
    <mergeCell ref="AA229:AA231"/>
    <mergeCell ref="AA252:AA254"/>
    <mergeCell ref="AB252:AB254"/>
    <mergeCell ref="AB242:AB244"/>
    <mergeCell ref="Q245:Q247"/>
    <mergeCell ref="R245:R247"/>
    <mergeCell ref="S245:S247"/>
    <mergeCell ref="T245:T247"/>
    <mergeCell ref="U245:U247"/>
    <mergeCell ref="T229:T231"/>
    <mergeCell ref="R248:R251"/>
    <mergeCell ref="S222:S224"/>
    <mergeCell ref="U220:U221"/>
    <mergeCell ref="U252:U254"/>
    <mergeCell ref="O229:O231"/>
    <mergeCell ref="Q225:Q228"/>
    <mergeCell ref="R225:R228"/>
    <mergeCell ref="X229:X231"/>
    <mergeCell ref="Y229:Y231"/>
    <mergeCell ref="Z229:Z231"/>
    <mergeCell ref="Q248:Q251"/>
    <mergeCell ref="R242:R244"/>
    <mergeCell ref="O235:O237"/>
    <mergeCell ref="P235:P237"/>
    <mergeCell ref="Q235:Q237"/>
    <mergeCell ref="R235:R237"/>
    <mergeCell ref="S235:S237"/>
    <mergeCell ref="T235:T237"/>
    <mergeCell ref="U235:U237"/>
    <mergeCell ref="V235:V237"/>
    <mergeCell ref="W235:W237"/>
    <mergeCell ref="P222:P224"/>
    <mergeCell ref="Q222:Q224"/>
    <mergeCell ref="Z222:Z224"/>
    <mergeCell ref="X220:X221"/>
    <mergeCell ref="AA248:AA251"/>
    <mergeCell ref="AA242:AA244"/>
    <mergeCell ref="Z245:Z247"/>
    <mergeCell ref="Y235:Y237"/>
    <mergeCell ref="Z235:Z237"/>
    <mergeCell ref="AA235:AA237"/>
    <mergeCell ref="AB235:AB237"/>
    <mergeCell ref="AB245:AB247"/>
    <mergeCell ref="W242:W244"/>
    <mergeCell ref="Z252:Z254"/>
    <mergeCell ref="S229:S231"/>
    <mergeCell ref="X225:X228"/>
    <mergeCell ref="S248:S251"/>
    <mergeCell ref="P225:P228"/>
    <mergeCell ref="S242:S244"/>
    <mergeCell ref="W222:W224"/>
    <mergeCell ref="W245:W247"/>
    <mergeCell ref="AB232:AB234"/>
    <mergeCell ref="X232:X234"/>
    <mergeCell ref="Y232:Y234"/>
    <mergeCell ref="Z232:Z234"/>
    <mergeCell ref="AA232:AA234"/>
    <mergeCell ref="AD242:AD244"/>
    <mergeCell ref="P245:P247"/>
    <mergeCell ref="AB248:AB251"/>
    <mergeCell ref="Q242:Q244"/>
    <mergeCell ref="N242:N244"/>
    <mergeCell ref="P248:P251"/>
    <mergeCell ref="X252:X254"/>
    <mergeCell ref="Y252:Y254"/>
    <mergeCell ref="O252:O254"/>
    <mergeCell ref="P242:P244"/>
    <mergeCell ref="O242:O244"/>
    <mergeCell ref="T242:T244"/>
    <mergeCell ref="Y238:Y241"/>
    <mergeCell ref="Z238:Z241"/>
    <mergeCell ref="AA238:AA241"/>
    <mergeCell ref="AB238:AB241"/>
    <mergeCell ref="AC238:AC241"/>
    <mergeCell ref="AC245:AC247"/>
    <mergeCell ref="X255:X257"/>
    <mergeCell ref="Z242:Z244"/>
    <mergeCell ref="S252:S254"/>
    <mergeCell ref="W252:W254"/>
    <mergeCell ref="O248:O251"/>
    <mergeCell ref="R255:R257"/>
    <mergeCell ref="P255:P257"/>
    <mergeCell ref="N255:N257"/>
    <mergeCell ref="Q255:Q257"/>
    <mergeCell ref="N238:N241"/>
    <mergeCell ref="O245:O247"/>
    <mergeCell ref="R287:R289"/>
    <mergeCell ref="U290:U292"/>
    <mergeCell ref="S290:S292"/>
    <mergeCell ref="S284:S286"/>
    <mergeCell ref="X267:X270"/>
    <mergeCell ref="X274:X276"/>
    <mergeCell ref="V267:V270"/>
    <mergeCell ref="P252:P254"/>
    <mergeCell ref="O232:O234"/>
    <mergeCell ref="N235:N237"/>
    <mergeCell ref="X235:X237"/>
    <mergeCell ref="P232:P234"/>
    <mergeCell ref="Q232:Q234"/>
    <mergeCell ref="T248:T251"/>
    <mergeCell ref="U248:U251"/>
    <mergeCell ref="U258:U260"/>
    <mergeCell ref="V261:V263"/>
    <mergeCell ref="U261:U263"/>
    <mergeCell ref="AB290:AB292"/>
    <mergeCell ref="U264:U266"/>
    <mergeCell ref="AA290:AA292"/>
    <mergeCell ref="V264:V266"/>
    <mergeCell ref="W274:W276"/>
    <mergeCell ref="Z264:Z266"/>
    <mergeCell ref="AC258:AC260"/>
    <mergeCell ref="AA267:AA270"/>
    <mergeCell ref="AA287:AA289"/>
    <mergeCell ref="W284:W286"/>
    <mergeCell ref="N287:N289"/>
    <mergeCell ref="U255:U257"/>
    <mergeCell ref="V255:V257"/>
    <mergeCell ref="V384:V386"/>
    <mergeCell ref="U397:U399"/>
    <mergeCell ref="Y384:Y386"/>
    <mergeCell ref="Y390:Y392"/>
    <mergeCell ref="W393:W396"/>
    <mergeCell ref="V407:V409"/>
    <mergeCell ref="V362:V364"/>
    <mergeCell ref="U356:U358"/>
    <mergeCell ref="Y327:Y330"/>
    <mergeCell ref="V334:V336"/>
    <mergeCell ref="S337:S339"/>
    <mergeCell ref="T337:T339"/>
    <mergeCell ref="U337:U339"/>
    <mergeCell ref="W311:W314"/>
    <mergeCell ref="I321:I323"/>
    <mergeCell ref="H340:H342"/>
    <mergeCell ref="N290:N292"/>
    <mergeCell ref="H324:H326"/>
    <mergeCell ref="I324:I326"/>
    <mergeCell ref="O290:O292"/>
    <mergeCell ref="N284:N286"/>
    <mergeCell ref="P293:P295"/>
    <mergeCell ref="K293:K294"/>
    <mergeCell ref="N308:N310"/>
    <mergeCell ref="O308:O310"/>
    <mergeCell ref="T308:T310"/>
    <mergeCell ref="I303:I305"/>
    <mergeCell ref="H300:H302"/>
    <mergeCell ref="Z371:Z374"/>
    <mergeCell ref="X311:X314"/>
    <mergeCell ref="Y311:Y314"/>
    <mergeCell ref="Z311:Z314"/>
    <mergeCell ref="Q308:Q310"/>
    <mergeCell ref="X321:X323"/>
    <mergeCell ref="U308:U310"/>
    <mergeCell ref="S393:S396"/>
    <mergeCell ref="P393:P396"/>
    <mergeCell ref="N393:N396"/>
    <mergeCell ref="R397:R399"/>
    <mergeCell ref="O387:O389"/>
    <mergeCell ref="R400:R402"/>
    <mergeCell ref="S400:S402"/>
    <mergeCell ref="T303:T305"/>
    <mergeCell ref="N343:N346"/>
    <mergeCell ref="Z347:Z349"/>
    <mergeCell ref="Y334:Y336"/>
    <mergeCell ref="X334:X336"/>
    <mergeCell ref="V350:V352"/>
    <mergeCell ref="W350:W352"/>
    <mergeCell ref="X350:X352"/>
    <mergeCell ref="Y350:Y352"/>
    <mergeCell ref="Z350:Z352"/>
    <mergeCell ref="H306:H307"/>
    <mergeCell ref="N306:N307"/>
    <mergeCell ref="T375:T377"/>
    <mergeCell ref="W293:W295"/>
    <mergeCell ref="X293:X295"/>
    <mergeCell ref="U311:U314"/>
    <mergeCell ref="X340:X342"/>
    <mergeCell ref="Y359:Y361"/>
    <mergeCell ref="Y353:Y355"/>
    <mergeCell ref="Z353:Z355"/>
    <mergeCell ref="W308:W310"/>
    <mergeCell ref="X308:X310"/>
    <mergeCell ref="Y566:Y568"/>
    <mergeCell ref="Z566:Z568"/>
    <mergeCell ref="AA566:AA568"/>
    <mergeCell ref="T594:T596"/>
    <mergeCell ref="T590:T593"/>
    <mergeCell ref="Z604:Z606"/>
    <mergeCell ref="AA542:AA543"/>
    <mergeCell ref="V542:V543"/>
    <mergeCell ref="U471:U473"/>
    <mergeCell ref="U439:U441"/>
    <mergeCell ref="R455:R458"/>
    <mergeCell ref="S455:S458"/>
    <mergeCell ref="V604:V606"/>
    <mergeCell ref="R413:R415"/>
    <mergeCell ref="W400:W402"/>
    <mergeCell ref="T410:T412"/>
    <mergeCell ref="U410:U412"/>
    <mergeCell ref="T413:T415"/>
    <mergeCell ref="T400:T402"/>
    <mergeCell ref="U400:U402"/>
    <mergeCell ref="Z425:Z428"/>
    <mergeCell ref="AA353:AA355"/>
    <mergeCell ref="W271:W273"/>
    <mergeCell ref="X271:X273"/>
    <mergeCell ref="Y271:Y273"/>
    <mergeCell ref="Z271:Z273"/>
    <mergeCell ref="AA271:AA273"/>
    <mergeCell ref="AA381:AA383"/>
    <mergeCell ref="Y542:Y543"/>
    <mergeCell ref="Z544:Z546"/>
    <mergeCell ref="S468:S470"/>
    <mergeCell ref="T471:T473"/>
    <mergeCell ref="Y413:Y415"/>
    <mergeCell ref="R451:R454"/>
    <mergeCell ref="S451:S454"/>
    <mergeCell ref="Z403:Z406"/>
    <mergeCell ref="AA403:AA406"/>
    <mergeCell ref="S594:S596"/>
    <mergeCell ref="Y600:Y603"/>
    <mergeCell ref="V324:V326"/>
    <mergeCell ref="V337:V339"/>
    <mergeCell ref="Y393:Y396"/>
    <mergeCell ref="Z393:Z396"/>
    <mergeCell ref="AA400:AA402"/>
    <mergeCell ref="W390:W392"/>
    <mergeCell ref="X390:X392"/>
    <mergeCell ref="Y604:Y606"/>
    <mergeCell ref="T536:T538"/>
    <mergeCell ref="U536:U538"/>
    <mergeCell ref="V536:V538"/>
    <mergeCell ref="Y587:Y589"/>
    <mergeCell ref="Y594:Y596"/>
    <mergeCell ref="Y544:Y546"/>
    <mergeCell ref="R513:R515"/>
    <mergeCell ref="U488:U490"/>
    <mergeCell ref="X497:X499"/>
    <mergeCell ref="W500:W502"/>
    <mergeCell ref="W485:W487"/>
    <mergeCell ref="W575:W577"/>
    <mergeCell ref="X575:X577"/>
    <mergeCell ref="S500:S502"/>
    <mergeCell ref="T459:T461"/>
    <mergeCell ref="U459:U461"/>
    <mergeCell ref="V459:V461"/>
    <mergeCell ref="AB403:AB406"/>
    <mergeCell ref="X607:X609"/>
    <mergeCell ref="AB617:AB620"/>
    <mergeCell ref="I613:I616"/>
    <mergeCell ref="Z627:Z629"/>
    <mergeCell ref="S621:S623"/>
    <mergeCell ref="V617:V620"/>
    <mergeCell ref="V654:V656"/>
    <mergeCell ref="T651:T653"/>
    <mergeCell ref="AD686:AD688"/>
    <mergeCell ref="AD689:AD691"/>
    <mergeCell ref="Z689:Z691"/>
    <mergeCell ref="S660:S662"/>
    <mergeCell ref="V679:V682"/>
    <mergeCell ref="W676:W678"/>
    <mergeCell ref="AC673:AC675"/>
    <mergeCell ref="AD673:AD675"/>
    <mergeCell ref="U695:U697"/>
    <mergeCell ref="AB660:AB662"/>
    <mergeCell ref="AC660:AC662"/>
    <mergeCell ref="AB621:AB623"/>
    <mergeCell ref="AC419:AC421"/>
    <mergeCell ref="T600:T603"/>
    <mergeCell ref="AB607:AB609"/>
    <mergeCell ref="AC607:AC609"/>
    <mergeCell ref="Z607:Z609"/>
    <mergeCell ref="V594:V596"/>
    <mergeCell ref="W627:W629"/>
    <mergeCell ref="X557:X558"/>
    <mergeCell ref="Y468:Y470"/>
    <mergeCell ref="AA410:AA412"/>
    <mergeCell ref="AB410:AB412"/>
    <mergeCell ref="AC410:AC412"/>
    <mergeCell ref="X416:X418"/>
    <mergeCell ref="Y506:Y509"/>
    <mergeCell ref="Y529:Y531"/>
    <mergeCell ref="X554:X556"/>
    <mergeCell ref="AA448:AA450"/>
    <mergeCell ref="AB448:AB450"/>
    <mergeCell ref="T451:T454"/>
    <mergeCell ref="U451:U454"/>
    <mergeCell ref="AB419:AB421"/>
    <mergeCell ref="W429:W432"/>
    <mergeCell ref="Z416:Z418"/>
    <mergeCell ref="T422:T424"/>
    <mergeCell ref="AA482:AA484"/>
    <mergeCell ref="U621:U623"/>
    <mergeCell ref="W633:W636"/>
    <mergeCell ref="X633:X636"/>
    <mergeCell ref="X581:X583"/>
    <mergeCell ref="S557:S558"/>
    <mergeCell ref="AB633:AB636"/>
    <mergeCell ref="U627:U629"/>
    <mergeCell ref="Y633:Y636"/>
    <mergeCell ref="Z633:Z636"/>
    <mergeCell ref="AC557:AC558"/>
    <mergeCell ref="R594:R596"/>
    <mergeCell ref="S578:S580"/>
    <mergeCell ref="U429:U432"/>
    <mergeCell ref="U419:U421"/>
    <mergeCell ref="X617:X620"/>
    <mergeCell ref="V669:V672"/>
    <mergeCell ref="N663:N665"/>
    <mergeCell ref="W624:W626"/>
    <mergeCell ref="B324:B326"/>
    <mergeCell ref="H393:H396"/>
    <mergeCell ref="J641:J643"/>
    <mergeCell ref="K641:K643"/>
    <mergeCell ref="AC679:AC682"/>
    <mergeCell ref="AD679:AD682"/>
    <mergeCell ref="O641:O643"/>
    <mergeCell ref="P641:P643"/>
    <mergeCell ref="V633:V636"/>
    <mergeCell ref="O660:O662"/>
    <mergeCell ref="C689:C691"/>
    <mergeCell ref="F689:F691"/>
    <mergeCell ref="P666:P668"/>
    <mergeCell ref="W695:W697"/>
    <mergeCell ref="R627:R629"/>
    <mergeCell ref="S627:S629"/>
    <mergeCell ref="Q651:Q653"/>
    <mergeCell ref="U607:U609"/>
    <mergeCell ref="AA630:AA632"/>
    <mergeCell ref="AD660:AD662"/>
    <mergeCell ref="Y673:Y675"/>
    <mergeCell ref="F638:F640"/>
    <mergeCell ref="G638:G640"/>
    <mergeCell ref="H638:H640"/>
    <mergeCell ref="I638:I640"/>
    <mergeCell ref="N638:N640"/>
    <mergeCell ref="O638:O640"/>
    <mergeCell ref="P638:P640"/>
    <mergeCell ref="Q638:Q640"/>
    <mergeCell ref="R638:R640"/>
    <mergeCell ref="S638:S640"/>
    <mergeCell ref="T638:T640"/>
    <mergeCell ref="R673:R675"/>
    <mergeCell ref="R663:R665"/>
    <mergeCell ref="AB627:AB629"/>
    <mergeCell ref="AC627:AC629"/>
    <mergeCell ref="Z624:Z626"/>
    <mergeCell ref="X627:X629"/>
    <mergeCell ref="Y627:Y629"/>
    <mergeCell ref="V607:V609"/>
    <mergeCell ref="W630:W632"/>
    <mergeCell ref="W669:W672"/>
    <mergeCell ref="W604:W606"/>
    <mergeCell ref="W689:W691"/>
    <mergeCell ref="AC387:AC389"/>
    <mergeCell ref="AA397:AA399"/>
    <mergeCell ref="AA390:AA392"/>
    <mergeCell ref="R390:R392"/>
    <mergeCell ref="Z337:Z339"/>
    <mergeCell ref="O324:O326"/>
    <mergeCell ref="N327:N330"/>
    <mergeCell ref="O327:O330"/>
    <mergeCell ref="V331:V333"/>
    <mergeCell ref="AC407:AC409"/>
    <mergeCell ref="AD407:AD409"/>
    <mergeCell ref="AC390:AC392"/>
    <mergeCell ref="AD375:AD377"/>
    <mergeCell ref="X657:X659"/>
    <mergeCell ref="AA613:AA616"/>
    <mergeCell ref="AB445:AB447"/>
    <mergeCell ref="Z445:Z447"/>
    <mergeCell ref="AA445:AA447"/>
    <mergeCell ref="AD451:AD454"/>
    <mergeCell ref="V410:V412"/>
    <mergeCell ref="AJ647:AJ650"/>
    <mergeCell ref="AF666:AF668"/>
    <mergeCell ref="AF673:AF675"/>
    <mergeCell ref="AF669:AF672"/>
    <mergeCell ref="AF695:AF697"/>
    <mergeCell ref="AG695:AG697"/>
    <mergeCell ref="AG663:AG665"/>
    <mergeCell ref="AJ657:AJ659"/>
    <mergeCell ref="AJ692:AJ694"/>
    <mergeCell ref="AF651:AF653"/>
    <mergeCell ref="AH676:AH678"/>
    <mergeCell ref="Z673:Z675"/>
    <mergeCell ref="X692:X694"/>
    <mergeCell ref="AE663:AE665"/>
    <mergeCell ref="AF663:AF665"/>
    <mergeCell ref="AB676:AB678"/>
    <mergeCell ref="AG654:AG656"/>
    <mergeCell ref="AD692:AD694"/>
    <mergeCell ref="AE692:AE694"/>
    <mergeCell ref="AB651:AB653"/>
    <mergeCell ref="AE624:AE626"/>
    <mergeCell ref="Z600:Z603"/>
    <mergeCell ref="AC617:AC620"/>
    <mergeCell ref="AJ695:AJ697"/>
    <mergeCell ref="AJ683:AJ685"/>
    <mergeCell ref="AF689:AF691"/>
    <mergeCell ref="AG683:AG685"/>
    <mergeCell ref="AD669:AD672"/>
    <mergeCell ref="AF679:AF682"/>
    <mergeCell ref="AG679:AG682"/>
    <mergeCell ref="AE657:AE659"/>
    <mergeCell ref="AD600:AD603"/>
    <mergeCell ref="AC641:AC643"/>
    <mergeCell ref="AD641:AD643"/>
    <mergeCell ref="AE641:AE643"/>
    <mergeCell ref="AI607:AI609"/>
    <mergeCell ref="AF692:AF694"/>
    <mergeCell ref="AC676:AC678"/>
    <mergeCell ref="AD676:AD678"/>
    <mergeCell ref="AJ610:AJ612"/>
    <mergeCell ref="AJ613:AJ616"/>
    <mergeCell ref="AJ654:AJ656"/>
    <mergeCell ref="AJ651:AJ653"/>
    <mergeCell ref="AJ676:AJ678"/>
    <mergeCell ref="AC624:AC626"/>
    <mergeCell ref="AJ621:AJ623"/>
    <mergeCell ref="AI627:AI629"/>
    <mergeCell ref="AJ617:AJ620"/>
    <mergeCell ref="AA644:AA646"/>
    <mergeCell ref="Y630:Y632"/>
    <mergeCell ref="AH647:AH650"/>
    <mergeCell ref="AI647:AI650"/>
    <mergeCell ref="AE676:AE678"/>
    <mergeCell ref="AG660:AG662"/>
    <mergeCell ref="AH660:AH662"/>
    <mergeCell ref="AA657:AA659"/>
    <mergeCell ref="AF657:AF659"/>
    <mergeCell ref="AH669:AH672"/>
    <mergeCell ref="AI669:AI672"/>
    <mergeCell ref="AI666:AI668"/>
    <mergeCell ref="AI689:AI691"/>
    <mergeCell ref="AF630:AF632"/>
    <mergeCell ref="AG630:AG632"/>
    <mergeCell ref="AF641:AF643"/>
    <mergeCell ref="AH584:AH586"/>
    <mergeCell ref="Y651:Y653"/>
    <mergeCell ref="Z692:Z694"/>
    <mergeCell ref="AA654:AA656"/>
    <mergeCell ref="AI654:AI656"/>
    <mergeCell ref="AA633:AA636"/>
    <mergeCell ref="AA638:AA640"/>
    <mergeCell ref="AG669:AG672"/>
    <mergeCell ref="AB669:AB672"/>
    <mergeCell ref="Z657:Z659"/>
    <mergeCell ref="AC689:AC691"/>
    <mergeCell ref="AD683:AD685"/>
    <mergeCell ref="AE686:AE688"/>
    <mergeCell ref="AC654:AC656"/>
    <mergeCell ref="AD654:AD656"/>
    <mergeCell ref="AE654:AE656"/>
    <mergeCell ref="AB679:AB682"/>
    <mergeCell ref="AA627:AA629"/>
    <mergeCell ref="AB692:AB694"/>
    <mergeCell ref="AA692:AA694"/>
    <mergeCell ref="AE578:AE580"/>
    <mergeCell ref="AC638:AC640"/>
    <mergeCell ref="AH689:AH691"/>
    <mergeCell ref="AE660:AE662"/>
    <mergeCell ref="AE683:AE685"/>
    <mergeCell ref="Y621:Y623"/>
    <mergeCell ref="Z621:Z623"/>
    <mergeCell ref="Y644:Y646"/>
    <mergeCell ref="Y647:Y650"/>
    <mergeCell ref="Z647:Z650"/>
    <mergeCell ref="Y638:Y640"/>
    <mergeCell ref="Z613:Z616"/>
    <mergeCell ref="Y624:Y626"/>
    <mergeCell ref="Z654:Z656"/>
    <mergeCell ref="Z644:Z646"/>
    <mergeCell ref="AB644:AB646"/>
    <mergeCell ref="AC644:AC646"/>
    <mergeCell ref="AD644:AD646"/>
    <mergeCell ref="AE644:AE646"/>
    <mergeCell ref="AF644:AF646"/>
    <mergeCell ref="AE647:AE650"/>
    <mergeCell ref="AE627:AE629"/>
    <mergeCell ref="AA581:AA583"/>
    <mergeCell ref="AD610:AD612"/>
    <mergeCell ref="AF610:AF612"/>
    <mergeCell ref="AG607:AG609"/>
    <mergeCell ref="AH607:AH609"/>
    <mergeCell ref="AG594:AG596"/>
    <mergeCell ref="AC633:AC636"/>
    <mergeCell ref="AD633:AD636"/>
    <mergeCell ref="AE633:AE636"/>
    <mergeCell ref="AD624:AD626"/>
    <mergeCell ref="AA621:AA623"/>
    <mergeCell ref="AG689:AG691"/>
    <mergeCell ref="AG600:AG603"/>
    <mergeCell ref="AH587:AH589"/>
    <mergeCell ref="AG633:AG636"/>
    <mergeCell ref="AH633:AH636"/>
    <mergeCell ref="AG692:AG694"/>
    <mergeCell ref="AB654:AB656"/>
    <mergeCell ref="AA683:AA685"/>
    <mergeCell ref="AG613:AG616"/>
    <mergeCell ref="AI597:AI599"/>
    <mergeCell ref="AG604:AG606"/>
    <mergeCell ref="AI923:AI925"/>
    <mergeCell ref="AH856:AH858"/>
    <mergeCell ref="AD846:AD848"/>
    <mergeCell ref="AF846:AF848"/>
    <mergeCell ref="AI875:AI878"/>
    <mergeCell ref="AH837:AH839"/>
    <mergeCell ref="AJ902:AJ903"/>
    <mergeCell ref="AE914:AE916"/>
    <mergeCell ref="AB872:AB874"/>
    <mergeCell ref="AD907:AD909"/>
    <mergeCell ref="AE907:AE909"/>
    <mergeCell ref="AE899:AE901"/>
    <mergeCell ref="AC887:AC890"/>
    <mergeCell ref="Y872:Y874"/>
    <mergeCell ref="Z818:Z820"/>
    <mergeCell ref="Y879:Y881"/>
    <mergeCell ref="AE837:AE839"/>
    <mergeCell ref="AA872:AA874"/>
    <mergeCell ref="AI824:AI826"/>
    <mergeCell ref="AJ824:AJ826"/>
    <mergeCell ref="AI872:AI874"/>
    <mergeCell ref="AG872:AG874"/>
    <mergeCell ref="AH872:AH874"/>
    <mergeCell ref="Z869:Z871"/>
    <mergeCell ref="AA869:AA871"/>
    <mergeCell ref="AB869:AB871"/>
    <mergeCell ref="AC869:AC871"/>
    <mergeCell ref="AD869:AD871"/>
    <mergeCell ref="AE869:AE871"/>
    <mergeCell ref="AB887:AB890"/>
    <mergeCell ref="AG875:AG878"/>
    <mergeCell ref="AF882:AF884"/>
    <mergeCell ref="AG882:AG884"/>
    <mergeCell ref="AH887:AH890"/>
    <mergeCell ref="AG831:AG833"/>
    <mergeCell ref="AH831:AH833"/>
    <mergeCell ref="AC917:AC919"/>
    <mergeCell ref="AD914:AD916"/>
    <mergeCell ref="Z894:Z896"/>
    <mergeCell ref="AA837:AA839"/>
    <mergeCell ref="AB837:AB839"/>
    <mergeCell ref="AH849:AH852"/>
    <mergeCell ref="Z875:Z878"/>
    <mergeCell ref="AF891:AF893"/>
    <mergeCell ref="AG891:AG893"/>
    <mergeCell ref="AD875:AD878"/>
    <mergeCell ref="AE875:AE878"/>
    <mergeCell ref="AA818:AA820"/>
    <mergeCell ref="Y831:Y833"/>
    <mergeCell ref="AE849:AE852"/>
    <mergeCell ref="Z853:Z855"/>
    <mergeCell ref="AA853:AA855"/>
    <mergeCell ref="AA824:AA826"/>
    <mergeCell ref="AB824:AB826"/>
    <mergeCell ref="AC824:AC826"/>
    <mergeCell ref="AD824:AD826"/>
    <mergeCell ref="AE824:AE826"/>
    <mergeCell ref="AF824:AF826"/>
    <mergeCell ref="AG824:AG826"/>
    <mergeCell ref="AH824:AH826"/>
    <mergeCell ref="AB853:AB855"/>
    <mergeCell ref="AC853:AC855"/>
    <mergeCell ref="AD853:AD855"/>
    <mergeCell ref="Y875:Y878"/>
    <mergeCell ref="AF738:AF740"/>
    <mergeCell ref="AF805:AF807"/>
    <mergeCell ref="AF837:AF839"/>
    <mergeCell ref="Z795:Z797"/>
    <mergeCell ref="AH792:AH794"/>
    <mergeCell ref="AI792:AI794"/>
    <mergeCell ref="AA831:AA833"/>
    <mergeCell ref="AF792:AF794"/>
    <mergeCell ref="AD831:AD833"/>
    <mergeCell ref="AF831:AF833"/>
    <mergeCell ref="AI887:AI890"/>
    <mergeCell ref="AH879:AH881"/>
    <mergeCell ref="AC840:AC842"/>
    <mergeCell ref="AH875:AH878"/>
    <mergeCell ref="AF885:AF886"/>
    <mergeCell ref="AI879:AI881"/>
    <mergeCell ref="AE885:AE886"/>
    <mergeCell ref="AH902:AH903"/>
    <mergeCell ref="AI897:AI898"/>
    <mergeCell ref="AG840:AG842"/>
    <mergeCell ref="AI843:AI845"/>
    <mergeCell ref="AG834:AG836"/>
    <mergeCell ref="AH834:AH836"/>
    <mergeCell ref="AF843:AF845"/>
    <mergeCell ref="AC818:AC820"/>
    <mergeCell ref="AG837:AG839"/>
    <mergeCell ref="AJ831:AJ833"/>
    <mergeCell ref="AJ834:AJ836"/>
    <mergeCell ref="AI902:AI903"/>
    <mergeCell ref="AH899:AH901"/>
    <mergeCell ref="Y887:Y890"/>
    <mergeCell ref="AB894:AB896"/>
    <mergeCell ref="AI899:AI901"/>
    <mergeCell ref="AA879:AA881"/>
    <mergeCell ref="AC891:AC893"/>
    <mergeCell ref="AC759:AC762"/>
    <mergeCell ref="AD759:AD762"/>
    <mergeCell ref="AE759:AE762"/>
    <mergeCell ref="AA763:AA765"/>
    <mergeCell ref="Z769:Z772"/>
    <mergeCell ref="AH795:AH797"/>
    <mergeCell ref="Z748:Z750"/>
    <mergeCell ref="AF748:AF750"/>
    <mergeCell ref="AE751:AE752"/>
    <mergeCell ref="AE795:AE797"/>
    <mergeCell ref="Y773:Y775"/>
    <mergeCell ref="Y786:Y788"/>
    <mergeCell ref="AH805:AH807"/>
    <mergeCell ref="AC741:AC743"/>
    <mergeCell ref="AD741:AD743"/>
    <mergeCell ref="Z783:Z785"/>
    <mergeCell ref="AB805:AB807"/>
    <mergeCell ref="AB811:AB813"/>
    <mergeCell ref="Y738:Y740"/>
    <mergeCell ref="Y792:Y794"/>
    <mergeCell ref="Z792:Z794"/>
    <mergeCell ref="AH808:AH810"/>
    <mergeCell ref="AA766:AA768"/>
    <mergeCell ref="Z744:Z747"/>
    <mergeCell ref="AA744:AA747"/>
    <mergeCell ref="Z759:Z762"/>
    <mergeCell ref="AB783:AB785"/>
    <mergeCell ref="AC783:AC785"/>
    <mergeCell ref="Z824:Z826"/>
    <mergeCell ref="AB831:AB833"/>
    <mergeCell ref="AG773:AG775"/>
    <mergeCell ref="AH773:AH775"/>
    <mergeCell ref="AH840:AH842"/>
    <mergeCell ref="AC805:AC807"/>
    <mergeCell ref="AF814:AF817"/>
    <mergeCell ref="AE818:AE820"/>
    <mergeCell ref="AE798:AE801"/>
    <mergeCell ref="AF766:AF768"/>
    <mergeCell ref="AF840:AF842"/>
    <mergeCell ref="AE786:AE788"/>
    <mergeCell ref="AI805:AI807"/>
    <mergeCell ref="AI818:AI820"/>
    <mergeCell ref="AD811:AD813"/>
    <mergeCell ref="AA759:AA762"/>
    <mergeCell ref="AB759:AB762"/>
    <mergeCell ref="AE846:AE848"/>
    <mergeCell ref="AH846:AH848"/>
    <mergeCell ref="Z814:Z817"/>
    <mergeCell ref="Z808:Z810"/>
    <mergeCell ref="AG759:AG762"/>
    <mergeCell ref="AA821:AA823"/>
    <mergeCell ref="AB821:AB823"/>
    <mergeCell ref="AC821:AC823"/>
    <mergeCell ref="AD821:AD823"/>
    <mergeCell ref="AE821:AE823"/>
    <mergeCell ref="AF821:AF823"/>
    <mergeCell ref="AG821:AG823"/>
    <mergeCell ref="AH821:AH823"/>
    <mergeCell ref="AI821:AI823"/>
    <mergeCell ref="Z741:Z743"/>
    <mergeCell ref="Z802:Z804"/>
    <mergeCell ref="AE779:AE782"/>
    <mergeCell ref="AF779:AF782"/>
    <mergeCell ref="Z757:Z758"/>
    <mergeCell ref="AG814:AG817"/>
    <mergeCell ref="AF789:AF791"/>
    <mergeCell ref="AI766:AI768"/>
    <mergeCell ref="AB846:AB848"/>
    <mergeCell ref="AA776:AA778"/>
    <mergeCell ref="AB773:AB775"/>
    <mergeCell ref="AD786:AD788"/>
    <mergeCell ref="AD798:AD801"/>
    <mergeCell ref="AA802:AA804"/>
    <mergeCell ref="AA808:AA810"/>
    <mergeCell ref="AB808:AB810"/>
    <mergeCell ref="AE802:AE804"/>
    <mergeCell ref="AG846:AG848"/>
    <mergeCell ref="AA792:AA794"/>
    <mergeCell ref="AI779:AI782"/>
    <mergeCell ref="AF811:AF813"/>
    <mergeCell ref="AE811:AE813"/>
    <mergeCell ref="AG818:AG820"/>
    <mergeCell ref="AF798:AF801"/>
    <mergeCell ref="AG798:AG801"/>
    <mergeCell ref="AB792:AB794"/>
    <mergeCell ref="AB776:AB778"/>
    <mergeCell ref="AC811:AC813"/>
    <mergeCell ref="AI846:AI848"/>
    <mergeCell ref="AF853:AF855"/>
    <mergeCell ref="AC814:AC817"/>
    <mergeCell ref="AD814:AD817"/>
    <mergeCell ref="AE814:AE817"/>
    <mergeCell ref="AE783:AE785"/>
    <mergeCell ref="AB753:AB756"/>
    <mergeCell ref="AA882:AA884"/>
    <mergeCell ref="Z879:Z881"/>
    <mergeCell ref="AG744:AG747"/>
    <mergeCell ref="AH744:AH747"/>
    <mergeCell ref="AI744:AI747"/>
    <mergeCell ref="AG735:AG737"/>
    <mergeCell ref="AI849:AI852"/>
    <mergeCell ref="AH729:AH731"/>
    <mergeCell ref="AG729:AG731"/>
    <mergeCell ref="AJ837:AJ839"/>
    <mergeCell ref="AB738:AB740"/>
    <mergeCell ref="AG757:AG758"/>
    <mergeCell ref="AH757:AH758"/>
    <mergeCell ref="AI757:AI758"/>
    <mergeCell ref="AE792:AE794"/>
    <mergeCell ref="AI751:AI752"/>
    <mergeCell ref="Z846:Z848"/>
    <mergeCell ref="AC769:AC772"/>
    <mergeCell ref="AE872:AE874"/>
    <mergeCell ref="AG879:AG881"/>
    <mergeCell ref="AG795:AG797"/>
    <mergeCell ref="AI795:AI797"/>
    <mergeCell ref="AA773:AA775"/>
    <mergeCell ref="AI811:AI813"/>
    <mergeCell ref="AG783:AG785"/>
    <mergeCell ref="AA748:AA750"/>
    <mergeCell ref="AG843:AG845"/>
    <mergeCell ref="AH843:AH845"/>
    <mergeCell ref="AC872:AC874"/>
    <mergeCell ref="AB875:AB878"/>
    <mergeCell ref="AB843:AB845"/>
    <mergeCell ref="AC843:AC845"/>
    <mergeCell ref="AB834:AB836"/>
    <mergeCell ref="AI853:AI855"/>
    <mergeCell ref="Z811:Z813"/>
    <mergeCell ref="AJ769:AJ772"/>
    <mergeCell ref="AD779:AD782"/>
    <mergeCell ref="AJ741:AJ743"/>
    <mergeCell ref="AA779:AA782"/>
    <mergeCell ref="AI763:AI765"/>
    <mergeCell ref="AD732:AD734"/>
    <mergeCell ref="AH766:AH768"/>
    <mergeCell ref="AI732:AI734"/>
    <mergeCell ref="AE732:AE734"/>
    <mergeCell ref="AF769:AF772"/>
    <mergeCell ref="AH748:AH750"/>
    <mergeCell ref="AA786:AA788"/>
    <mergeCell ref="AD783:AD785"/>
    <mergeCell ref="AI753:AI756"/>
    <mergeCell ref="AD748:AD750"/>
    <mergeCell ref="AH741:AH743"/>
    <mergeCell ref="AI741:AI743"/>
    <mergeCell ref="AI769:AI772"/>
    <mergeCell ref="AI738:AI740"/>
    <mergeCell ref="Z779:Z782"/>
    <mergeCell ref="AJ779:AJ782"/>
    <mergeCell ref="Z773:Z775"/>
    <mergeCell ref="AA798:AA801"/>
    <mergeCell ref="Z683:Z685"/>
    <mergeCell ref="AJ773:AJ775"/>
    <mergeCell ref="AI719:AI721"/>
    <mergeCell ref="AB722:AB724"/>
    <mergeCell ref="AC722:AC724"/>
    <mergeCell ref="AE741:AE743"/>
    <mergeCell ref="AE725:AE728"/>
    <mergeCell ref="AF725:AF728"/>
    <mergeCell ref="AG725:AG728"/>
    <mergeCell ref="AJ751:AJ752"/>
    <mergeCell ref="Y741:Y743"/>
    <mergeCell ref="AB689:AB691"/>
    <mergeCell ref="Y669:Y672"/>
    <mergeCell ref="AG657:AG659"/>
    <mergeCell ref="AI676:AI678"/>
    <mergeCell ref="AF676:AF678"/>
    <mergeCell ref="AJ706:AJ709"/>
    <mergeCell ref="AH713:AH715"/>
    <mergeCell ref="AI713:AI715"/>
    <mergeCell ref="AH786:AH788"/>
    <mergeCell ref="AI786:AI788"/>
    <mergeCell ref="AJ786:AJ788"/>
    <mergeCell ref="AI735:AI737"/>
    <mergeCell ref="AE713:AE715"/>
    <mergeCell ref="AF713:AF715"/>
    <mergeCell ref="AF719:AF721"/>
    <mergeCell ref="AD698:AD700"/>
    <mergeCell ref="AE698:AE700"/>
    <mergeCell ref="AB766:AB768"/>
    <mergeCell ref="AH759:AH762"/>
    <mergeCell ref="AF783:AF785"/>
    <mergeCell ref="AE769:AE772"/>
    <mergeCell ref="AG753:AG756"/>
    <mergeCell ref="AE763:AE765"/>
    <mergeCell ref="AB719:AB721"/>
    <mergeCell ref="AA706:AA709"/>
    <mergeCell ref="AF698:AF700"/>
    <mergeCell ref="AE704:AE705"/>
    <mergeCell ref="AB706:AB709"/>
    <mergeCell ref="Z751:Z752"/>
    <mergeCell ref="AJ759:AJ762"/>
    <mergeCell ref="AH710:AH712"/>
    <mergeCell ref="AJ722:AJ724"/>
    <mergeCell ref="AJ753:AJ756"/>
    <mergeCell ref="AJ783:AJ785"/>
    <mergeCell ref="AJ744:AJ747"/>
    <mergeCell ref="AE776:AE778"/>
    <mergeCell ref="AF776:AF778"/>
    <mergeCell ref="AG776:AG778"/>
    <mergeCell ref="AH776:AH778"/>
    <mergeCell ref="AI776:AI778"/>
    <mergeCell ref="AH779:AH782"/>
    <mergeCell ref="AH701:AH703"/>
    <mergeCell ref="Z722:Z724"/>
    <mergeCell ref="Z763:Z765"/>
    <mergeCell ref="AJ763:AJ765"/>
    <mergeCell ref="AJ766:AJ768"/>
    <mergeCell ref="AJ735:AJ737"/>
    <mergeCell ref="Z725:Z728"/>
    <mergeCell ref="AC725:AC728"/>
    <mergeCell ref="AA741:AA743"/>
    <mergeCell ref="AB741:AB743"/>
    <mergeCell ref="AJ701:AJ703"/>
    <mergeCell ref="AC751:AC752"/>
    <mergeCell ref="AG698:AG700"/>
    <mergeCell ref="AD719:AD721"/>
    <mergeCell ref="AG722:AG724"/>
    <mergeCell ref="AC692:AC694"/>
    <mergeCell ref="AH722:AH724"/>
    <mergeCell ref="AI683:AI685"/>
    <mergeCell ref="AH673:AH675"/>
    <mergeCell ref="AI695:AI697"/>
    <mergeCell ref="AE613:AE616"/>
    <mergeCell ref="AH641:AH643"/>
    <mergeCell ref="AE617:AE620"/>
    <mergeCell ref="AG627:AG629"/>
    <mergeCell ref="AE669:AE672"/>
    <mergeCell ref="AA673:AA675"/>
    <mergeCell ref="AE695:AE697"/>
    <mergeCell ref="AA669:AA672"/>
    <mergeCell ref="AB695:AB697"/>
    <mergeCell ref="AF600:AF603"/>
    <mergeCell ref="AF594:AF596"/>
    <mergeCell ref="AF613:AF616"/>
    <mergeCell ref="AI624:AI626"/>
    <mergeCell ref="AH597:AH599"/>
    <mergeCell ref="AG644:AG646"/>
    <mergeCell ref="AH644:AH646"/>
    <mergeCell ref="AD627:AD629"/>
    <mergeCell ref="AB600:AB603"/>
    <mergeCell ref="AC600:AC603"/>
    <mergeCell ref="AC597:AC599"/>
    <mergeCell ref="AE651:AE653"/>
    <mergeCell ref="AD621:AD623"/>
    <mergeCell ref="AE621:AE623"/>
    <mergeCell ref="AC695:AC697"/>
    <mergeCell ref="AD695:AD697"/>
    <mergeCell ref="AG713:AG715"/>
    <mergeCell ref="AA679:AA682"/>
    <mergeCell ref="AB673:AB675"/>
    <mergeCell ref="AI704:AI705"/>
    <mergeCell ref="AH704:AH705"/>
    <mergeCell ref="AH706:AH709"/>
    <mergeCell ref="AI706:AI709"/>
    <mergeCell ref="AG704:AG705"/>
    <mergeCell ref="AE710:AE712"/>
    <mergeCell ref="AE706:AE709"/>
    <mergeCell ref="AI660:AI662"/>
    <mergeCell ref="AB613:AB616"/>
    <mergeCell ref="AC706:AC709"/>
    <mergeCell ref="AE679:AE682"/>
    <mergeCell ref="AH666:AH668"/>
    <mergeCell ref="AG610:AG612"/>
    <mergeCell ref="AG621:AG623"/>
    <mergeCell ref="AF604:AF606"/>
    <mergeCell ref="AD701:AD703"/>
    <mergeCell ref="AH695:AH697"/>
    <mergeCell ref="AA695:AA697"/>
    <mergeCell ref="AI679:AI682"/>
    <mergeCell ref="AA666:AA668"/>
    <mergeCell ref="AB666:AB668"/>
    <mergeCell ref="AB698:AB700"/>
    <mergeCell ref="AC698:AC700"/>
    <mergeCell ref="AH692:AH694"/>
    <mergeCell ref="AF701:AF703"/>
    <mergeCell ref="AD735:AD737"/>
    <mergeCell ref="AE735:AE737"/>
    <mergeCell ref="AB439:AB441"/>
    <mergeCell ref="AF544:AF546"/>
    <mergeCell ref="AH547:AH550"/>
    <mergeCell ref="AH465:AH467"/>
    <mergeCell ref="AI465:AI467"/>
    <mergeCell ref="AE442:AE444"/>
    <mergeCell ref="AF442:AF444"/>
    <mergeCell ref="AF439:AF441"/>
    <mergeCell ref="AG494:AG496"/>
    <mergeCell ref="AG471:AG473"/>
    <mergeCell ref="AH638:AH640"/>
    <mergeCell ref="AF660:AF662"/>
    <mergeCell ref="AH627:AH629"/>
    <mergeCell ref="AF647:AF650"/>
    <mergeCell ref="AG647:AG650"/>
    <mergeCell ref="AE673:AE675"/>
    <mergeCell ref="AF624:AF626"/>
    <mergeCell ref="AE701:AE703"/>
    <mergeCell ref="AE729:AE731"/>
    <mergeCell ref="AB710:AB712"/>
    <mergeCell ref="AC710:AC712"/>
    <mergeCell ref="AD710:AD712"/>
    <mergeCell ref="AA698:AA700"/>
    <mergeCell ref="AH617:AH620"/>
    <mergeCell ref="AI638:AI640"/>
    <mergeCell ref="AI641:AI643"/>
    <mergeCell ref="AG617:AG620"/>
    <mergeCell ref="AA617:AA620"/>
    <mergeCell ref="AC621:AC623"/>
    <mergeCell ref="AD581:AD583"/>
    <mergeCell ref="AF581:AF583"/>
    <mergeCell ref="AE491:AE493"/>
    <mergeCell ref="AA491:AA493"/>
    <mergeCell ref="AG468:AG470"/>
    <mergeCell ref="AI698:AI700"/>
    <mergeCell ref="AG641:AG643"/>
    <mergeCell ref="AH654:AH656"/>
    <mergeCell ref="AC729:AC731"/>
    <mergeCell ref="AD729:AD731"/>
    <mergeCell ref="AB683:AB685"/>
    <mergeCell ref="AC683:AC685"/>
    <mergeCell ref="AG584:AG586"/>
    <mergeCell ref="AB584:AB586"/>
    <mergeCell ref="AC584:AC586"/>
    <mergeCell ref="AE587:AE589"/>
    <mergeCell ref="AF587:AF589"/>
    <mergeCell ref="AF578:AF580"/>
    <mergeCell ref="AH610:AH612"/>
    <mergeCell ref="AI536:AI538"/>
    <mergeCell ref="AF532:AF535"/>
    <mergeCell ref="AA485:AA487"/>
    <mergeCell ref="AC581:AC583"/>
    <mergeCell ref="AD594:AD596"/>
    <mergeCell ref="AA587:AA589"/>
    <mergeCell ref="AC590:AC593"/>
    <mergeCell ref="AI604:AI606"/>
    <mergeCell ref="AH604:AH606"/>
    <mergeCell ref="AI610:AI612"/>
    <mergeCell ref="AE607:AE609"/>
    <mergeCell ref="AF607:AF609"/>
    <mergeCell ref="AI429:AI432"/>
    <mergeCell ref="AI468:AI470"/>
    <mergeCell ref="AI390:AI392"/>
    <mergeCell ref="AB422:AB424"/>
    <mergeCell ref="AH425:AH428"/>
    <mergeCell ref="Y429:Y432"/>
    <mergeCell ref="AB429:AB432"/>
    <mergeCell ref="AB436:AB438"/>
    <mergeCell ref="W436:W438"/>
    <mergeCell ref="X436:X438"/>
    <mergeCell ref="AA387:AA389"/>
    <mergeCell ref="AB387:AB389"/>
    <mergeCell ref="V529:V531"/>
    <mergeCell ref="AH436:AH438"/>
    <mergeCell ref="Z429:Z432"/>
    <mergeCell ref="AA413:AA415"/>
    <mergeCell ref="X425:X428"/>
    <mergeCell ref="AI422:AI424"/>
    <mergeCell ref="AE429:AE432"/>
    <mergeCell ref="AB416:AB418"/>
    <mergeCell ref="AB468:AB470"/>
    <mergeCell ref="W419:W421"/>
    <mergeCell ref="Y425:Y428"/>
    <mergeCell ref="AF425:AF428"/>
    <mergeCell ref="AE422:AE424"/>
    <mergeCell ref="AF422:AF424"/>
    <mergeCell ref="X387:X389"/>
    <mergeCell ref="V422:V424"/>
    <mergeCell ref="V451:V454"/>
    <mergeCell ref="W451:W454"/>
    <mergeCell ref="X451:X454"/>
    <mergeCell ref="V393:V396"/>
    <mergeCell ref="W407:W409"/>
    <mergeCell ref="AI425:AI428"/>
    <mergeCell ref="Y482:Y484"/>
    <mergeCell ref="Y474:Y477"/>
    <mergeCell ref="AH497:AH499"/>
    <mergeCell ref="AI497:AI499"/>
    <mergeCell ref="AC448:AC450"/>
    <mergeCell ref="AD448:AD450"/>
    <mergeCell ref="AF468:AF470"/>
    <mergeCell ref="AE455:AE458"/>
    <mergeCell ref="AA433:AA435"/>
    <mergeCell ref="AE436:AE438"/>
    <mergeCell ref="AF436:AF438"/>
    <mergeCell ref="AG436:AG438"/>
    <mergeCell ref="Y436:Y438"/>
    <mergeCell ref="AB433:AB435"/>
    <mergeCell ref="AA439:AA441"/>
    <mergeCell ref="Y455:Y458"/>
    <mergeCell ref="Z455:Z458"/>
    <mergeCell ref="AA455:AA458"/>
    <mergeCell ref="AC451:AC454"/>
    <mergeCell ref="Z439:Z441"/>
    <mergeCell ref="Y459:Y461"/>
    <mergeCell ref="AH482:AH484"/>
    <mergeCell ref="AH468:AH470"/>
    <mergeCell ref="AA468:AA470"/>
    <mergeCell ref="AF451:AF454"/>
    <mergeCell ref="AF455:AF458"/>
    <mergeCell ref="AG455:AG458"/>
    <mergeCell ref="AH455:AH458"/>
    <mergeCell ref="AI455:AI458"/>
    <mergeCell ref="AC442:AC444"/>
    <mergeCell ref="AJ422:AJ424"/>
    <mergeCell ref="V494:V496"/>
    <mergeCell ref="U378:U380"/>
    <mergeCell ref="Z362:Z364"/>
    <mergeCell ref="W442:W444"/>
    <mergeCell ref="Y416:Y418"/>
    <mergeCell ref="AB482:AB484"/>
    <mergeCell ref="Z442:Z444"/>
    <mergeCell ref="AA442:AA444"/>
    <mergeCell ref="AB442:AB444"/>
    <mergeCell ref="V400:V402"/>
    <mergeCell ref="AD482:AD484"/>
    <mergeCell ref="Z488:Z490"/>
    <mergeCell ref="AC485:AC487"/>
    <mergeCell ref="AD485:AD487"/>
    <mergeCell ref="Y478:Y481"/>
    <mergeCell ref="AC482:AC484"/>
    <mergeCell ref="AB494:AB496"/>
    <mergeCell ref="AG442:AG444"/>
    <mergeCell ref="AJ442:AJ444"/>
    <mergeCell ref="AJ448:AJ450"/>
    <mergeCell ref="AG448:AG450"/>
    <mergeCell ref="AG445:AG447"/>
    <mergeCell ref="AJ482:AJ484"/>
    <mergeCell ref="AH445:AH447"/>
    <mergeCell ref="AJ474:AJ477"/>
    <mergeCell ref="AJ445:AJ447"/>
    <mergeCell ref="U465:U467"/>
    <mergeCell ref="U390:U392"/>
    <mergeCell ref="Y442:Y444"/>
    <mergeCell ref="Y433:Y435"/>
    <mergeCell ref="Y448:Y450"/>
    <mergeCell ref="Z448:Z450"/>
    <mergeCell ref="AE416:AE418"/>
    <mergeCell ref="AF416:AF418"/>
    <mergeCell ref="W397:W399"/>
    <mergeCell ref="X397:X399"/>
    <mergeCell ref="Y397:Y399"/>
    <mergeCell ref="AF478:AF481"/>
    <mergeCell ref="X482:X484"/>
    <mergeCell ref="AG482:AG484"/>
    <mergeCell ref="AH422:AH424"/>
    <mergeCell ref="AI433:AI435"/>
    <mergeCell ref="AE433:AE435"/>
    <mergeCell ref="AF433:AF435"/>
    <mergeCell ref="AG433:AG435"/>
    <mergeCell ref="Z436:Z438"/>
    <mergeCell ref="AA436:AA438"/>
    <mergeCell ref="V485:V487"/>
    <mergeCell ref="AC433:AC435"/>
    <mergeCell ref="AD433:AD435"/>
    <mergeCell ref="X439:X441"/>
    <mergeCell ref="AI474:AI477"/>
    <mergeCell ref="W425:W428"/>
    <mergeCell ref="AB400:AB402"/>
    <mergeCell ref="AD478:AD481"/>
    <mergeCell ref="AE410:AE412"/>
    <mergeCell ref="AI494:AI496"/>
    <mergeCell ref="AA471:AA473"/>
    <mergeCell ref="AH429:AH432"/>
    <mergeCell ref="W410:W412"/>
    <mergeCell ref="W416:W418"/>
    <mergeCell ref="AE419:AE421"/>
    <mergeCell ref="AA407:AA409"/>
    <mergeCell ref="AB407:AB409"/>
    <mergeCell ref="AA422:AA424"/>
    <mergeCell ref="Z433:Z435"/>
    <mergeCell ref="AC429:AC432"/>
    <mergeCell ref="AD429:AD432"/>
    <mergeCell ref="U416:U418"/>
    <mergeCell ref="V448:V450"/>
    <mergeCell ref="W448:W450"/>
    <mergeCell ref="X448:X450"/>
    <mergeCell ref="V462:V464"/>
    <mergeCell ref="Z410:Z412"/>
    <mergeCell ref="L252:L253"/>
    <mergeCell ref="M252:M253"/>
    <mergeCell ref="X410:X412"/>
    <mergeCell ref="V378:V380"/>
    <mergeCell ref="P365:P367"/>
    <mergeCell ref="U436:U438"/>
    <mergeCell ref="T371:T374"/>
    <mergeCell ref="S303:S305"/>
    <mergeCell ref="X384:X386"/>
    <mergeCell ref="Z422:Z424"/>
    <mergeCell ref="U365:U367"/>
    <mergeCell ref="AH371:AH374"/>
    <mergeCell ref="T368:T370"/>
    <mergeCell ref="S365:S367"/>
    <mergeCell ref="N419:N421"/>
    <mergeCell ref="N331:N333"/>
    <mergeCell ref="O271:O273"/>
    <mergeCell ref="P271:P273"/>
    <mergeCell ref="Q271:Q273"/>
    <mergeCell ref="AA425:AA428"/>
    <mergeCell ref="R425:R428"/>
    <mergeCell ref="AF419:AF421"/>
    <mergeCell ref="R296:R299"/>
    <mergeCell ref="Q264:Q266"/>
    <mergeCell ref="AG451:AG454"/>
    <mergeCell ref="AH451:AH454"/>
    <mergeCell ref="AD419:AD421"/>
    <mergeCell ref="AD442:AD444"/>
    <mergeCell ref="AA429:AA432"/>
    <mergeCell ref="AE448:AE450"/>
    <mergeCell ref="AF448:AF450"/>
    <mergeCell ref="S264:S266"/>
    <mergeCell ref="T264:T266"/>
    <mergeCell ref="Z284:Z286"/>
    <mergeCell ref="AB331:AB333"/>
    <mergeCell ref="AB284:AB286"/>
    <mergeCell ref="AB337:AB339"/>
    <mergeCell ref="R261:R263"/>
    <mergeCell ref="AA311:AA314"/>
    <mergeCell ref="R252:R254"/>
    <mergeCell ref="S255:S257"/>
    <mergeCell ref="T255:T257"/>
    <mergeCell ref="AA255:AA257"/>
    <mergeCell ref="AB261:AB263"/>
    <mergeCell ref="AB451:AB454"/>
    <mergeCell ref="AC445:AC447"/>
    <mergeCell ref="AH433:AH435"/>
    <mergeCell ref="U277:U280"/>
    <mergeCell ref="U433:U435"/>
    <mergeCell ref="X442:X444"/>
    <mergeCell ref="AD425:AD428"/>
    <mergeCell ref="AE425:AE428"/>
    <mergeCell ref="W281:W283"/>
    <mergeCell ref="AJ425:AJ428"/>
    <mergeCell ref="AI445:AI447"/>
    <mergeCell ref="AF368:AF370"/>
    <mergeCell ref="AE368:AE370"/>
    <mergeCell ref="AD281:AD283"/>
    <mergeCell ref="Y419:Y421"/>
    <mergeCell ref="Z419:Z421"/>
    <mergeCell ref="Y422:Y424"/>
    <mergeCell ref="X429:X432"/>
    <mergeCell ref="AC436:AC438"/>
    <mergeCell ref="AD436:AD438"/>
    <mergeCell ref="W433:W435"/>
    <mergeCell ref="X433:X435"/>
    <mergeCell ref="AD422:AD424"/>
    <mergeCell ref="AB425:AB428"/>
    <mergeCell ref="AC425:AC428"/>
    <mergeCell ref="X455:X458"/>
    <mergeCell ref="AD413:AD415"/>
    <mergeCell ref="X393:X396"/>
    <mergeCell ref="X413:X415"/>
    <mergeCell ref="X375:X377"/>
    <mergeCell ref="AB413:AB415"/>
    <mergeCell ref="V482:V484"/>
    <mergeCell ref="P287:P289"/>
    <mergeCell ref="U359:U361"/>
    <mergeCell ref="N311:N314"/>
    <mergeCell ref="O311:O314"/>
    <mergeCell ref="P311:P314"/>
    <mergeCell ref="Q311:Q314"/>
    <mergeCell ref="X337:X339"/>
    <mergeCell ref="W340:W342"/>
    <mergeCell ref="S327:S330"/>
    <mergeCell ref="Z306:Z307"/>
    <mergeCell ref="AA306:AA307"/>
    <mergeCell ref="V311:V314"/>
    <mergeCell ref="O356:O358"/>
    <mergeCell ref="O340:O342"/>
    <mergeCell ref="W343:W346"/>
    <mergeCell ref="Q343:Q346"/>
    <mergeCell ref="P468:P470"/>
    <mergeCell ref="N468:N470"/>
    <mergeCell ref="T397:T399"/>
    <mergeCell ref="Q416:Q418"/>
    <mergeCell ref="R416:R418"/>
    <mergeCell ref="P471:P473"/>
    <mergeCell ref="U468:U470"/>
    <mergeCell ref="S429:S432"/>
    <mergeCell ref="Q410:Q412"/>
    <mergeCell ref="N445:N447"/>
    <mergeCell ref="V433:V435"/>
    <mergeCell ref="X474:X477"/>
    <mergeCell ref="V474:V477"/>
    <mergeCell ref="V465:V467"/>
    <mergeCell ref="W465:W467"/>
    <mergeCell ref="X465:X467"/>
    <mergeCell ref="T442:T444"/>
    <mergeCell ref="U442:U444"/>
    <mergeCell ref="V442:V444"/>
    <mergeCell ref="R465:R467"/>
    <mergeCell ref="S465:S467"/>
    <mergeCell ref="T465:T467"/>
    <mergeCell ref="R442:R444"/>
    <mergeCell ref="P474:P477"/>
    <mergeCell ref="U474:U477"/>
    <mergeCell ref="AF429:AF432"/>
    <mergeCell ref="AG478:AG481"/>
    <mergeCell ref="B769:B772"/>
    <mergeCell ref="AE638:AE640"/>
    <mergeCell ref="AA647:AA650"/>
    <mergeCell ref="AB647:AB650"/>
    <mergeCell ref="AA651:AA653"/>
    <mergeCell ref="AC657:AC659"/>
    <mergeCell ref="AD657:AD659"/>
    <mergeCell ref="Z663:Z665"/>
    <mergeCell ref="AA663:AA665"/>
    <mergeCell ref="AB663:AB665"/>
    <mergeCell ref="AC663:AC665"/>
    <mergeCell ref="AG673:AG675"/>
    <mergeCell ref="AC669:AC672"/>
    <mergeCell ref="AD651:AD653"/>
    <mergeCell ref="AG666:AG668"/>
    <mergeCell ref="R641:R643"/>
    <mergeCell ref="B669:B672"/>
    <mergeCell ref="C669:C672"/>
    <mergeCell ref="B732:B734"/>
    <mergeCell ref="C732:C734"/>
    <mergeCell ref="B725:B728"/>
    <mergeCell ref="H692:H694"/>
    <mergeCell ref="F722:F724"/>
    <mergeCell ref="B719:B721"/>
    <mergeCell ref="B729:B731"/>
    <mergeCell ref="D766:D768"/>
    <mergeCell ref="I706:I709"/>
    <mergeCell ref="O706:O709"/>
    <mergeCell ref="N701:N703"/>
    <mergeCell ref="H657:H659"/>
    <mergeCell ref="H660:H662"/>
    <mergeCell ref="P692:P694"/>
    <mergeCell ref="E683:E685"/>
    <mergeCell ref="D679:D682"/>
    <mergeCell ref="O666:O668"/>
    <mergeCell ref="I732:I734"/>
    <mergeCell ref="X676:X678"/>
    <mergeCell ref="X673:X675"/>
    <mergeCell ref="S673:S675"/>
    <mergeCell ref="D594:D596"/>
    <mergeCell ref="Y729:Y731"/>
    <mergeCell ref="Z732:Z734"/>
    <mergeCell ref="Y725:Y728"/>
    <mergeCell ref="AA704:AA705"/>
    <mergeCell ref="AD706:AD709"/>
    <mergeCell ref="AB748:AB750"/>
    <mergeCell ref="AE738:AE740"/>
    <mergeCell ref="AF710:AF712"/>
    <mergeCell ref="AG710:AG712"/>
    <mergeCell ref="AF706:AF709"/>
    <mergeCell ref="AE468:AE470"/>
    <mergeCell ref="AD725:AD728"/>
    <mergeCell ref="AF633:AF636"/>
    <mergeCell ref="AE451:AE454"/>
    <mergeCell ref="AE494:AE496"/>
    <mergeCell ref="AF500:AF502"/>
    <mergeCell ref="AF485:AF487"/>
    <mergeCell ref="AC439:AC441"/>
    <mergeCell ref="Z638:Z640"/>
    <mergeCell ref="AF638:AF640"/>
    <mergeCell ref="AG638:AG640"/>
    <mergeCell ref="AB630:AB632"/>
    <mergeCell ref="AB547:AB550"/>
    <mergeCell ref="T557:T558"/>
    <mergeCell ref="I557:I558"/>
    <mergeCell ref="Q557:Q558"/>
    <mergeCell ref="V590:V593"/>
    <mergeCell ref="W590:W593"/>
    <mergeCell ref="V584:V586"/>
    <mergeCell ref="AC547:AC550"/>
    <mergeCell ref="X594:X596"/>
    <mergeCell ref="Z594:Z596"/>
    <mergeCell ref="AA594:AA596"/>
    <mergeCell ref="AB594:AB596"/>
    <mergeCell ref="AC594:AC596"/>
    <mergeCell ref="I584:I586"/>
    <mergeCell ref="AC539:AC541"/>
    <mergeCell ref="S536:S538"/>
    <mergeCell ref="AA539:AA541"/>
    <mergeCell ref="W536:W538"/>
    <mergeCell ref="Y536:Y538"/>
    <mergeCell ref="Z536:Z538"/>
    <mergeCell ref="T539:T541"/>
    <mergeCell ref="P539:P541"/>
    <mergeCell ref="AD554:AD556"/>
    <mergeCell ref="Q584:Q586"/>
    <mergeCell ref="T554:T556"/>
    <mergeCell ref="Z719:Z721"/>
    <mergeCell ref="AC735:AC737"/>
    <mergeCell ref="AB769:AB772"/>
    <mergeCell ref="X584:X586"/>
    <mergeCell ref="X604:X606"/>
    <mergeCell ref="AA610:AA612"/>
    <mergeCell ref="Z587:Z589"/>
    <mergeCell ref="Y584:Y586"/>
    <mergeCell ref="V600:V603"/>
    <mergeCell ref="AB763:AB765"/>
    <mergeCell ref="AA769:AA772"/>
    <mergeCell ref="V651:V653"/>
    <mergeCell ref="W698:W700"/>
    <mergeCell ref="AA701:AA703"/>
    <mergeCell ref="Q692:Q694"/>
    <mergeCell ref="Y692:Y694"/>
    <mergeCell ref="Z704:Z705"/>
    <mergeCell ref="V744:V747"/>
    <mergeCell ref="Z695:Z697"/>
    <mergeCell ref="Z738:Z740"/>
    <mergeCell ref="Z735:Z737"/>
    <mergeCell ref="R706:R709"/>
    <mergeCell ref="S706:S709"/>
    <mergeCell ref="X722:X724"/>
    <mergeCell ref="Q679:Q682"/>
    <mergeCell ref="Y676:Y678"/>
    <mergeCell ref="P660:P662"/>
    <mergeCell ref="I695:I697"/>
    <mergeCell ref="I663:I665"/>
    <mergeCell ref="N624:N626"/>
    <mergeCell ref="O624:O626"/>
    <mergeCell ref="N633:N636"/>
    <mergeCell ref="S663:S665"/>
    <mergeCell ref="S666:S668"/>
    <mergeCell ref="Q633:Q636"/>
    <mergeCell ref="S575:S577"/>
    <mergeCell ref="T575:T577"/>
    <mergeCell ref="O554:O556"/>
    <mergeCell ref="V575:V577"/>
    <mergeCell ref="X666:X668"/>
    <mergeCell ref="Y666:Y668"/>
    <mergeCell ref="AB751:AB752"/>
    <mergeCell ref="AC773:AC775"/>
    <mergeCell ref="AD773:AD775"/>
    <mergeCell ref="AD776:AD778"/>
    <mergeCell ref="AC779:AC782"/>
    <mergeCell ref="F666:F668"/>
    <mergeCell ref="N666:N668"/>
    <mergeCell ref="I657:I659"/>
    <mergeCell ref="AI701:AI703"/>
    <mergeCell ref="AB701:AB703"/>
    <mergeCell ref="AB735:AB737"/>
    <mergeCell ref="AB779:AB782"/>
    <mergeCell ref="AJ704:AJ705"/>
    <mergeCell ref="AG779:AG782"/>
    <mergeCell ref="AH751:AH752"/>
    <mergeCell ref="AE753:AE756"/>
    <mergeCell ref="AI729:AI731"/>
    <mergeCell ref="AG706:AG709"/>
    <mergeCell ref="AF786:AF788"/>
    <mergeCell ref="AG786:AG788"/>
    <mergeCell ref="X725:X728"/>
    <mergeCell ref="W741:W743"/>
    <mergeCell ref="AG741:AG743"/>
    <mergeCell ref="AJ719:AJ721"/>
    <mergeCell ref="AH719:AH721"/>
    <mergeCell ref="Z706:Z709"/>
    <mergeCell ref="X751:X752"/>
    <mergeCell ref="X748:X750"/>
    <mergeCell ref="AC766:AC768"/>
    <mergeCell ref="AD753:AD756"/>
    <mergeCell ref="AE773:AE775"/>
    <mergeCell ref="AG766:AG768"/>
    <mergeCell ref="AF763:AF765"/>
    <mergeCell ref="AH735:AH737"/>
    <mergeCell ref="AA729:AA731"/>
    <mergeCell ref="AF735:AF737"/>
    <mergeCell ref="Y753:Y756"/>
    <mergeCell ref="X732:X734"/>
    <mergeCell ref="Y766:Y768"/>
    <mergeCell ref="AF759:AF762"/>
    <mergeCell ref="AA757:AA758"/>
    <mergeCell ref="AB757:AB758"/>
    <mergeCell ref="AC757:AC758"/>
    <mergeCell ref="AD757:AD758"/>
    <mergeCell ref="AE757:AE758"/>
    <mergeCell ref="AF757:AF758"/>
    <mergeCell ref="AC763:AC765"/>
    <mergeCell ref="AC732:AC734"/>
    <mergeCell ref="AB744:AB747"/>
    <mergeCell ref="AC744:AC747"/>
    <mergeCell ref="AD744:AD747"/>
    <mergeCell ref="AE744:AE747"/>
    <mergeCell ref="AF744:AF747"/>
    <mergeCell ref="AG738:AG740"/>
    <mergeCell ref="AC738:AC740"/>
    <mergeCell ref="AB725:AB728"/>
    <mergeCell ref="AA735:AA737"/>
    <mergeCell ref="AA713:AA715"/>
    <mergeCell ref="AB713:AB715"/>
    <mergeCell ref="AC713:AC715"/>
    <mergeCell ref="AD713:AD715"/>
    <mergeCell ref="AI692:AI694"/>
    <mergeCell ref="AI773:AI775"/>
    <mergeCell ref="AC748:AC750"/>
    <mergeCell ref="W732:W734"/>
    <mergeCell ref="Y748:Y750"/>
    <mergeCell ref="AH783:AH785"/>
    <mergeCell ref="AI783:AI785"/>
    <mergeCell ref="AB732:AB734"/>
    <mergeCell ref="Z729:Z731"/>
    <mergeCell ref="AA738:AA740"/>
    <mergeCell ref="Z713:Z715"/>
    <mergeCell ref="W719:W721"/>
    <mergeCell ref="AD795:AD797"/>
    <mergeCell ref="AI802:AI804"/>
    <mergeCell ref="AI798:AI801"/>
    <mergeCell ref="AG808:AG810"/>
    <mergeCell ref="AA753:AA756"/>
    <mergeCell ref="AE789:AE791"/>
    <mergeCell ref="AC808:AC810"/>
    <mergeCell ref="AD808:AD810"/>
    <mergeCell ref="AI808:AI810"/>
    <mergeCell ref="AH802:AH804"/>
    <mergeCell ref="AC789:AC791"/>
    <mergeCell ref="AD789:AD791"/>
    <mergeCell ref="AB789:AB791"/>
    <mergeCell ref="AA795:AA797"/>
    <mergeCell ref="AC792:AC794"/>
    <mergeCell ref="AD792:AD794"/>
    <mergeCell ref="AI837:AI839"/>
    <mergeCell ref="AG811:AG813"/>
    <mergeCell ref="AF834:AF836"/>
    <mergeCell ref="AF795:AF797"/>
    <mergeCell ref="AA789:AA791"/>
    <mergeCell ref="AC802:AC804"/>
    <mergeCell ref="AD802:AD804"/>
    <mergeCell ref="AB802:AB804"/>
    <mergeCell ref="Y834:Y836"/>
    <mergeCell ref="Z805:Z807"/>
    <mergeCell ref="Z786:Z788"/>
    <mergeCell ref="Y802:Y804"/>
    <mergeCell ref="Y814:Y817"/>
    <mergeCell ref="Y808:Y810"/>
    <mergeCell ref="X834:X836"/>
    <mergeCell ref="W759:W762"/>
    <mergeCell ref="X759:X762"/>
    <mergeCell ref="AD763:AD765"/>
    <mergeCell ref="AA811:AA813"/>
    <mergeCell ref="Z798:Z801"/>
    <mergeCell ref="Y795:Y797"/>
    <mergeCell ref="W776:W778"/>
    <mergeCell ref="Y779:Y782"/>
    <mergeCell ref="Z831:Z833"/>
    <mergeCell ref="Y837:Y839"/>
    <mergeCell ref="Z837:Z839"/>
    <mergeCell ref="AD818:AD820"/>
    <mergeCell ref="AB818:AB820"/>
    <mergeCell ref="AC831:AC833"/>
    <mergeCell ref="W818:W820"/>
    <mergeCell ref="AG792:AG794"/>
    <mergeCell ref="AA783:AA785"/>
    <mergeCell ref="X818:X820"/>
    <mergeCell ref="W783:W785"/>
    <mergeCell ref="X783:X785"/>
    <mergeCell ref="Y783:Y785"/>
    <mergeCell ref="Y776:Y778"/>
    <mergeCell ref="X831:X833"/>
    <mergeCell ref="Y821:Y823"/>
    <mergeCell ref="AJ805:AJ807"/>
    <mergeCell ref="AD805:AD807"/>
    <mergeCell ref="AE808:AE810"/>
    <mergeCell ref="AF818:AF820"/>
    <mergeCell ref="AJ776:AJ778"/>
    <mergeCell ref="AF773:AF775"/>
    <mergeCell ref="AE766:AE768"/>
    <mergeCell ref="AA751:AA752"/>
    <mergeCell ref="AA732:AA734"/>
    <mergeCell ref="AJ792:AJ794"/>
    <mergeCell ref="AH738:AH740"/>
    <mergeCell ref="AI748:AI750"/>
    <mergeCell ref="AH732:AH734"/>
    <mergeCell ref="AD722:AD724"/>
    <mergeCell ref="AE722:AE724"/>
    <mergeCell ref="AJ725:AJ728"/>
    <mergeCell ref="AF741:AF743"/>
    <mergeCell ref="AC776:AC778"/>
    <mergeCell ref="AG769:AG772"/>
    <mergeCell ref="AH753:AH756"/>
    <mergeCell ref="AB786:AB788"/>
    <mergeCell ref="AC786:AC788"/>
    <mergeCell ref="AF732:AF734"/>
    <mergeCell ref="AG732:AG734"/>
    <mergeCell ref="AG719:AG721"/>
    <mergeCell ref="AF751:AF752"/>
    <mergeCell ref="AD738:AD740"/>
    <mergeCell ref="AC753:AC756"/>
    <mergeCell ref="AB795:AB797"/>
    <mergeCell ref="AH725:AH728"/>
    <mergeCell ref="AA719:AA721"/>
    <mergeCell ref="AH798:AH801"/>
    <mergeCell ref="AG748:AG750"/>
    <mergeCell ref="AC795:AC797"/>
    <mergeCell ref="AG751:AG752"/>
    <mergeCell ref="AA722:AA724"/>
    <mergeCell ref="AB729:AB731"/>
    <mergeCell ref="AA725:AA728"/>
    <mergeCell ref="AJ795:AJ797"/>
    <mergeCell ref="AJ818:AJ820"/>
    <mergeCell ref="AG802:AG804"/>
    <mergeCell ref="AG789:AG791"/>
    <mergeCell ref="AH789:AH791"/>
    <mergeCell ref="AI789:AI791"/>
    <mergeCell ref="AJ789:AJ791"/>
    <mergeCell ref="AG805:AG807"/>
    <mergeCell ref="AJ808:AJ810"/>
    <mergeCell ref="AJ802:AJ804"/>
    <mergeCell ref="AJ729:AJ731"/>
    <mergeCell ref="AJ814:AJ817"/>
    <mergeCell ref="AJ732:AJ734"/>
    <mergeCell ref="AF802:AF804"/>
    <mergeCell ref="AB798:AB801"/>
    <mergeCell ref="AC798:AC801"/>
    <mergeCell ref="AA814:AA817"/>
    <mergeCell ref="AB814:AB817"/>
    <mergeCell ref="AH818:AH820"/>
    <mergeCell ref="AH811:AH813"/>
    <mergeCell ref="AI722:AI724"/>
    <mergeCell ref="AI725:AI728"/>
    <mergeCell ref="AF753:AF756"/>
    <mergeCell ref="AD751:AD752"/>
    <mergeCell ref="AJ748:AJ750"/>
    <mergeCell ref="AF722:AF724"/>
    <mergeCell ref="AJ738:AJ740"/>
    <mergeCell ref="AG763:AG765"/>
    <mergeCell ref="Z766:Z768"/>
    <mergeCell ref="X624:X626"/>
    <mergeCell ref="T613:T616"/>
    <mergeCell ref="T644:T646"/>
    <mergeCell ref="U644:U646"/>
    <mergeCell ref="V644:V646"/>
    <mergeCell ref="W644:W646"/>
    <mergeCell ref="X644:X646"/>
    <mergeCell ref="W647:W650"/>
    <mergeCell ref="X647:X650"/>
    <mergeCell ref="V698:V700"/>
    <mergeCell ref="U679:U682"/>
    <mergeCell ref="U657:U659"/>
    <mergeCell ref="AH613:AH616"/>
    <mergeCell ref="AH621:AH623"/>
    <mergeCell ref="AI600:AI603"/>
    <mergeCell ref="AD617:AD620"/>
    <mergeCell ref="AA607:AA609"/>
    <mergeCell ref="AD607:AD609"/>
    <mergeCell ref="AJ600:AJ603"/>
    <mergeCell ref="AD613:AD616"/>
    <mergeCell ref="AI633:AI636"/>
    <mergeCell ref="AG624:AG626"/>
    <mergeCell ref="AC647:AC650"/>
    <mergeCell ref="AD647:AD650"/>
    <mergeCell ref="W621:W623"/>
    <mergeCell ref="AI613:AI616"/>
    <mergeCell ref="X613:X616"/>
    <mergeCell ref="U663:U665"/>
    <mergeCell ref="AI673:AI675"/>
    <mergeCell ref="AG676:AG678"/>
    <mergeCell ref="AJ627:AJ629"/>
    <mergeCell ref="AJ630:AJ632"/>
    <mergeCell ref="AH663:AH665"/>
    <mergeCell ref="AF627:AF629"/>
    <mergeCell ref="AJ633:AJ636"/>
    <mergeCell ref="Z630:Z632"/>
    <mergeCell ref="AD663:AD665"/>
    <mergeCell ref="AA624:AA626"/>
    <mergeCell ref="AJ638:AJ640"/>
    <mergeCell ref="AH630:AH632"/>
    <mergeCell ref="X630:X632"/>
    <mergeCell ref="AI630:AI632"/>
    <mergeCell ref="W638:W640"/>
    <mergeCell ref="X638:X640"/>
    <mergeCell ref="AB638:AB640"/>
    <mergeCell ref="AF621:AF623"/>
    <mergeCell ref="U633:U636"/>
    <mergeCell ref="V638:V640"/>
    <mergeCell ref="AJ624:AJ626"/>
    <mergeCell ref="AI617:AI620"/>
    <mergeCell ref="AI621:AI623"/>
    <mergeCell ref="AB624:AB626"/>
    <mergeCell ref="AH624:AH626"/>
    <mergeCell ref="Z660:Z662"/>
    <mergeCell ref="Z679:Z682"/>
    <mergeCell ref="Y660:Y662"/>
    <mergeCell ref="Y683:Y685"/>
    <mergeCell ref="W763:W765"/>
    <mergeCell ref="AI759:AI762"/>
    <mergeCell ref="F729:F731"/>
    <mergeCell ref="G729:G731"/>
    <mergeCell ref="F751:F752"/>
    <mergeCell ref="Q729:Q731"/>
    <mergeCell ref="Q738:Q740"/>
    <mergeCell ref="P753:P756"/>
    <mergeCell ref="X741:X743"/>
    <mergeCell ref="R786:R788"/>
    <mergeCell ref="S786:S788"/>
    <mergeCell ref="O751:O752"/>
    <mergeCell ref="X766:X768"/>
    <mergeCell ref="S763:S765"/>
    <mergeCell ref="U763:U765"/>
    <mergeCell ref="V763:V765"/>
    <mergeCell ref="Y732:Y734"/>
    <mergeCell ref="V748:V750"/>
    <mergeCell ref="T732:T734"/>
    <mergeCell ref="V773:V775"/>
    <mergeCell ref="V735:V737"/>
    <mergeCell ref="H741:H743"/>
    <mergeCell ref="F732:F734"/>
    <mergeCell ref="U783:U785"/>
    <mergeCell ref="O704:O705"/>
    <mergeCell ref="S751:S752"/>
    <mergeCell ref="W786:W788"/>
    <mergeCell ref="X729:X731"/>
    <mergeCell ref="Y695:Y697"/>
    <mergeCell ref="G741:G743"/>
    <mergeCell ref="F698:F700"/>
    <mergeCell ref="H701:H703"/>
    <mergeCell ref="Y751:Y752"/>
    <mergeCell ref="Y722:Y724"/>
    <mergeCell ref="W729:W731"/>
    <mergeCell ref="P759:P762"/>
    <mergeCell ref="Q759:Q762"/>
    <mergeCell ref="R759:R762"/>
    <mergeCell ref="S759:S762"/>
    <mergeCell ref="I763:I765"/>
    <mergeCell ref="R763:R765"/>
    <mergeCell ref="R769:R772"/>
    <mergeCell ref="T729:T731"/>
    <mergeCell ref="S710:S712"/>
    <mergeCell ref="T710:T712"/>
    <mergeCell ref="U773:U775"/>
    <mergeCell ref="N776:N778"/>
    <mergeCell ref="O776:O778"/>
    <mergeCell ref="P776:P778"/>
    <mergeCell ref="T773:T775"/>
    <mergeCell ref="S719:S721"/>
    <mergeCell ref="W773:W775"/>
    <mergeCell ref="W753:W756"/>
    <mergeCell ref="X786:X788"/>
    <mergeCell ref="X763:X765"/>
    <mergeCell ref="Y735:Y737"/>
    <mergeCell ref="H695:H697"/>
    <mergeCell ref="V766:V768"/>
    <mergeCell ref="H783:H785"/>
    <mergeCell ref="U716:U718"/>
    <mergeCell ref="V716:V718"/>
    <mergeCell ref="W716:W718"/>
    <mergeCell ref="T769:T772"/>
    <mergeCell ref="U769:U772"/>
    <mergeCell ref="W738:W740"/>
    <mergeCell ref="W751:W752"/>
    <mergeCell ref="AJ689:AJ691"/>
    <mergeCell ref="AJ666:AJ668"/>
    <mergeCell ref="AF654:AF656"/>
    <mergeCell ref="AF683:AF685"/>
    <mergeCell ref="X654:X656"/>
    <mergeCell ref="AH651:AH653"/>
    <mergeCell ref="H719:H721"/>
    <mergeCell ref="R766:R768"/>
    <mergeCell ref="X769:X772"/>
    <mergeCell ref="W766:W768"/>
    <mergeCell ref="X773:X775"/>
    <mergeCell ref="W795:W797"/>
    <mergeCell ref="S789:S791"/>
    <mergeCell ref="F744:F747"/>
    <mergeCell ref="Q776:Q778"/>
    <mergeCell ref="T789:T791"/>
    <mergeCell ref="S692:S694"/>
    <mergeCell ref="X719:X721"/>
    <mergeCell ref="V719:V721"/>
    <mergeCell ref="P783:P785"/>
    <mergeCell ref="X706:X709"/>
    <mergeCell ref="I751:I752"/>
    <mergeCell ref="F748:F750"/>
    <mergeCell ref="H735:H737"/>
    <mergeCell ref="S753:S756"/>
    <mergeCell ref="S722:S724"/>
    <mergeCell ref="T722:T724"/>
    <mergeCell ref="R722:R724"/>
    <mergeCell ref="R729:R731"/>
    <mergeCell ref="T766:T768"/>
    <mergeCell ref="F769:F772"/>
    <mergeCell ref="AD766:AD768"/>
    <mergeCell ref="AH769:AH772"/>
    <mergeCell ref="AC701:AC703"/>
    <mergeCell ref="AC704:AC705"/>
    <mergeCell ref="AD704:AD705"/>
    <mergeCell ref="AB704:AB705"/>
    <mergeCell ref="AC719:AC721"/>
    <mergeCell ref="AJ757:AJ758"/>
    <mergeCell ref="W657:W659"/>
    <mergeCell ref="X660:X662"/>
    <mergeCell ref="S669:S672"/>
    <mergeCell ref="T669:T672"/>
    <mergeCell ref="I753:I756"/>
    <mergeCell ref="N732:N734"/>
    <mergeCell ref="W735:W737"/>
    <mergeCell ref="X735:X737"/>
    <mergeCell ref="Z776:Z778"/>
    <mergeCell ref="Z789:Z791"/>
    <mergeCell ref="Z753:Z756"/>
    <mergeCell ref="Y769:Y772"/>
    <mergeCell ref="W769:W772"/>
    <mergeCell ref="AH763:AH765"/>
    <mergeCell ref="X776:X778"/>
    <mergeCell ref="X789:X791"/>
    <mergeCell ref="Q666:Q668"/>
    <mergeCell ref="R666:R668"/>
    <mergeCell ref="Q695:Q697"/>
    <mergeCell ref="O692:O694"/>
    <mergeCell ref="W744:W747"/>
    <mergeCell ref="W779:W782"/>
    <mergeCell ref="T748:T750"/>
    <mergeCell ref="T751:T752"/>
    <mergeCell ref="S698:S700"/>
    <mergeCell ref="AJ641:AJ643"/>
    <mergeCell ref="AI644:AI646"/>
    <mergeCell ref="AJ644:AJ646"/>
    <mergeCell ref="AI686:AI688"/>
    <mergeCell ref="AJ686:AJ688"/>
    <mergeCell ref="AJ663:AJ665"/>
    <mergeCell ref="AJ673:AJ675"/>
    <mergeCell ref="AF686:AF688"/>
    <mergeCell ref="AG686:AG688"/>
    <mergeCell ref="AH686:AH688"/>
    <mergeCell ref="AG651:AG653"/>
    <mergeCell ref="AI651:AI653"/>
    <mergeCell ref="AJ669:AJ672"/>
    <mergeCell ref="AF617:AF620"/>
    <mergeCell ref="AD638:AD640"/>
    <mergeCell ref="Q792:Q794"/>
    <mergeCell ref="I849:I852"/>
    <mergeCell ref="W811:W813"/>
    <mergeCell ref="Q831:Q833"/>
    <mergeCell ref="R831:R833"/>
    <mergeCell ref="Q834:Q836"/>
    <mergeCell ref="N814:N817"/>
    <mergeCell ref="O814:O817"/>
    <mergeCell ref="Q811:Q813"/>
    <mergeCell ref="S811:S813"/>
    <mergeCell ref="P818:P820"/>
    <mergeCell ref="T706:T709"/>
    <mergeCell ref="U706:U709"/>
    <mergeCell ref="R669:R672"/>
    <mergeCell ref="U666:U668"/>
    <mergeCell ref="T719:T721"/>
    <mergeCell ref="U719:U721"/>
    <mergeCell ref="U748:U750"/>
    <mergeCell ref="U710:U712"/>
    <mergeCell ref="U741:U743"/>
    <mergeCell ref="U651:U653"/>
    <mergeCell ref="S729:S731"/>
    <mergeCell ref="W701:W703"/>
    <mergeCell ref="Q753:Q756"/>
    <mergeCell ref="X798:X801"/>
    <mergeCell ref="Y798:Y801"/>
    <mergeCell ref="S776:S778"/>
    <mergeCell ref="T776:T778"/>
    <mergeCell ref="X753:X756"/>
    <mergeCell ref="Y704:Y705"/>
    <mergeCell ref="P654:P656"/>
    <mergeCell ref="Q654:Q656"/>
    <mergeCell ref="R654:R656"/>
    <mergeCell ref="S654:S656"/>
    <mergeCell ref="P669:P672"/>
    <mergeCell ref="T763:T765"/>
    <mergeCell ref="P808:P810"/>
    <mergeCell ref="X779:X782"/>
    <mergeCell ref="Y789:Y791"/>
    <mergeCell ref="S695:S697"/>
    <mergeCell ref="Y710:Y712"/>
    <mergeCell ref="Y763:Y765"/>
    <mergeCell ref="O773:O775"/>
    <mergeCell ref="R792:R794"/>
    <mergeCell ref="S683:S685"/>
    <mergeCell ref="S657:S659"/>
    <mergeCell ref="T689:T691"/>
    <mergeCell ref="P729:P731"/>
    <mergeCell ref="U795:U797"/>
    <mergeCell ref="U779:U782"/>
    <mergeCell ref="T725:T728"/>
    <mergeCell ref="S725:S728"/>
    <mergeCell ref="U722:U724"/>
    <mergeCell ref="N683:N685"/>
    <mergeCell ref="R689:R691"/>
    <mergeCell ref="N692:N694"/>
    <mergeCell ref="O719:O721"/>
    <mergeCell ref="P719:P721"/>
    <mergeCell ref="Y698:Y700"/>
    <mergeCell ref="R683:R685"/>
    <mergeCell ref="Y679:Y682"/>
    <mergeCell ref="Q704:Q705"/>
    <mergeCell ref="V798:V801"/>
    <mergeCell ref="W798:W801"/>
    <mergeCell ref="X805:X807"/>
    <mergeCell ref="Y805:Y807"/>
    <mergeCell ref="N792:N794"/>
    <mergeCell ref="P789:P791"/>
    <mergeCell ref="X795:X797"/>
    <mergeCell ref="P795:P797"/>
    <mergeCell ref="V792:V794"/>
    <mergeCell ref="R802:R804"/>
    <mergeCell ref="P805:P807"/>
    <mergeCell ref="N805:N807"/>
    <mergeCell ref="S808:S810"/>
    <mergeCell ref="U729:U731"/>
    <mergeCell ref="U701:U703"/>
    <mergeCell ref="R805:R807"/>
    <mergeCell ref="V753:V756"/>
    <mergeCell ref="V769:V772"/>
    <mergeCell ref="V802:V804"/>
    <mergeCell ref="U805:U807"/>
    <mergeCell ref="U766:U768"/>
    <mergeCell ref="N766:N768"/>
    <mergeCell ref="Q766:Q768"/>
    <mergeCell ref="R753:R756"/>
    <mergeCell ref="R773:R775"/>
    <mergeCell ref="Q779:Q782"/>
    <mergeCell ref="R779:R782"/>
    <mergeCell ref="X701:X703"/>
    <mergeCell ref="V701:V703"/>
    <mergeCell ref="X698:X700"/>
    <mergeCell ref="T704:T705"/>
    <mergeCell ref="U704:U705"/>
    <mergeCell ref="V706:V709"/>
    <mergeCell ref="V704:V705"/>
    <mergeCell ref="P701:P703"/>
    <mergeCell ref="X744:X747"/>
    <mergeCell ref="Y744:Y747"/>
    <mergeCell ref="V692:V694"/>
    <mergeCell ref="O722:O724"/>
    <mergeCell ref="U692:U694"/>
    <mergeCell ref="T692:T694"/>
    <mergeCell ref="T753:T756"/>
    <mergeCell ref="P763:P765"/>
    <mergeCell ref="H753:H756"/>
    <mergeCell ref="R748:R750"/>
    <mergeCell ref="P751:P752"/>
    <mergeCell ref="U789:U791"/>
    <mergeCell ref="V789:V791"/>
    <mergeCell ref="W789:W791"/>
    <mergeCell ref="R751:R752"/>
    <mergeCell ref="U751:U752"/>
    <mergeCell ref="W722:W724"/>
    <mergeCell ref="G831:G833"/>
    <mergeCell ref="T831:T833"/>
    <mergeCell ref="I789:I791"/>
    <mergeCell ref="I792:I794"/>
    <mergeCell ref="G753:G756"/>
    <mergeCell ref="W831:W833"/>
    <mergeCell ref="S769:S772"/>
    <mergeCell ref="R834:R836"/>
    <mergeCell ref="S834:S836"/>
    <mergeCell ref="I741:I743"/>
    <mergeCell ref="N741:N743"/>
    <mergeCell ref="O741:O743"/>
    <mergeCell ref="H738:H740"/>
    <mergeCell ref="T738:T740"/>
    <mergeCell ref="R732:R734"/>
    <mergeCell ref="S738:S740"/>
    <mergeCell ref="G779:G782"/>
    <mergeCell ref="H779:H782"/>
    <mergeCell ref="S779:S782"/>
    <mergeCell ref="I729:I731"/>
    <mergeCell ref="U744:U747"/>
    <mergeCell ref="G792:G794"/>
    <mergeCell ref="S831:S833"/>
    <mergeCell ref="W808:W810"/>
    <mergeCell ref="S814:S817"/>
    <mergeCell ref="S748:S750"/>
    <mergeCell ref="V741:V743"/>
    <mergeCell ref="O729:O731"/>
    <mergeCell ref="O725:O728"/>
    <mergeCell ref="Q814:Q817"/>
    <mergeCell ref="U834:U836"/>
    <mergeCell ref="U753:U756"/>
    <mergeCell ref="V783:V785"/>
    <mergeCell ref="H776:H778"/>
    <mergeCell ref="P798:P801"/>
    <mergeCell ref="Q798:Q801"/>
    <mergeCell ref="R798:R801"/>
    <mergeCell ref="S798:S801"/>
    <mergeCell ref="T798:T801"/>
    <mergeCell ref="U798:U801"/>
    <mergeCell ref="H808:H810"/>
    <mergeCell ref="G725:G728"/>
    <mergeCell ref="V818:V820"/>
    <mergeCell ref="U818:U820"/>
    <mergeCell ref="V831:V833"/>
    <mergeCell ref="T786:T788"/>
    <mergeCell ref="U786:U788"/>
    <mergeCell ref="Q808:Q810"/>
    <mergeCell ref="S773:S775"/>
    <mergeCell ref="W725:W728"/>
    <mergeCell ref="Q735:Q737"/>
    <mergeCell ref="Q725:Q728"/>
    <mergeCell ref="Q732:Q734"/>
    <mergeCell ref="T779:T782"/>
    <mergeCell ref="V722:V724"/>
    <mergeCell ref="V732:V734"/>
    <mergeCell ref="I719:I721"/>
    <mergeCell ref="V751:V752"/>
    <mergeCell ref="O769:O772"/>
    <mergeCell ref="N753:N756"/>
    <mergeCell ref="R719:R721"/>
    <mergeCell ref="R849:R852"/>
    <mergeCell ref="R811:R813"/>
    <mergeCell ref="R846:R848"/>
    <mergeCell ref="T795:T797"/>
    <mergeCell ref="T741:T743"/>
    <mergeCell ref="R814:R817"/>
    <mergeCell ref="U725:U728"/>
    <mergeCell ref="I773:I775"/>
    <mergeCell ref="O753:O756"/>
    <mergeCell ref="R776:R778"/>
    <mergeCell ref="V779:V782"/>
    <mergeCell ref="T814:T817"/>
    <mergeCell ref="N773:N775"/>
    <mergeCell ref="N719:N721"/>
    <mergeCell ref="V853:V855"/>
    <mergeCell ref="U738:U740"/>
    <mergeCell ref="T808:T810"/>
    <mergeCell ref="T792:T794"/>
    <mergeCell ref="U792:U794"/>
    <mergeCell ref="P792:P794"/>
    <mergeCell ref="N738:N740"/>
    <mergeCell ref="P738:P740"/>
    <mergeCell ref="S818:S820"/>
    <mergeCell ref="T818:T820"/>
    <mergeCell ref="I831:I833"/>
    <mergeCell ref="U831:U833"/>
    <mergeCell ref="P722:P724"/>
    <mergeCell ref="Q769:Q772"/>
    <mergeCell ref="R735:R737"/>
    <mergeCell ref="I766:I768"/>
    <mergeCell ref="I776:I778"/>
    <mergeCell ref="N849:N852"/>
    <mergeCell ref="Q818:Q820"/>
    <mergeCell ref="U814:U817"/>
    <mergeCell ref="I814:I817"/>
    <mergeCell ref="Q773:Q775"/>
    <mergeCell ref="Q805:Q807"/>
    <mergeCell ref="O805:O807"/>
    <mergeCell ref="N843:N845"/>
    <mergeCell ref="P811:P813"/>
    <mergeCell ref="T802:T804"/>
    <mergeCell ref="U802:U804"/>
    <mergeCell ref="I808:I810"/>
    <mergeCell ref="I834:I836"/>
    <mergeCell ref="S735:S737"/>
    <mergeCell ref="S744:S747"/>
    <mergeCell ref="T744:T747"/>
    <mergeCell ref="P766:P768"/>
    <mergeCell ref="P744:P747"/>
    <mergeCell ref="Q744:Q747"/>
    <mergeCell ref="P732:P734"/>
    <mergeCell ref="R837:R839"/>
    <mergeCell ref="R789:R791"/>
    <mergeCell ref="O808:O810"/>
    <mergeCell ref="S805:S807"/>
    <mergeCell ref="N722:N724"/>
    <mergeCell ref="S741:S743"/>
    <mergeCell ref="AB1324:AB1326"/>
    <mergeCell ref="AC1324:AC1326"/>
    <mergeCell ref="Z1338:Z1340"/>
    <mergeCell ref="AA1338:AA1340"/>
    <mergeCell ref="AB1338:AB1340"/>
    <mergeCell ref="AC1338:AC1340"/>
    <mergeCell ref="V1305:V1308"/>
    <mergeCell ref="AE1365:AE1367"/>
    <mergeCell ref="AF1374:AF1377"/>
    <mergeCell ref="AE1378:AE1381"/>
    <mergeCell ref="P1124:P1126"/>
    <mergeCell ref="P1064:P1066"/>
    <mergeCell ref="AI885:AI886"/>
    <mergeCell ref="AA899:AA901"/>
    <mergeCell ref="P992:P995"/>
    <mergeCell ref="P1055:P1057"/>
    <mergeCell ref="P1070:P1073"/>
    <mergeCell ref="P1074:P1076"/>
    <mergeCell ref="P1096:P1099"/>
    <mergeCell ref="P1104:P1107"/>
    <mergeCell ref="P996:P998"/>
    <mergeCell ref="S954:S956"/>
    <mergeCell ref="V914:V916"/>
    <mergeCell ref="U945:U947"/>
    <mergeCell ref="Q1096:Q1099"/>
    <mergeCell ref="AE1015:AE1018"/>
    <mergeCell ref="AB1012:AB1014"/>
    <mergeCell ref="AE1048:AE1050"/>
    <mergeCell ref="Y1041:Y1043"/>
    <mergeCell ref="Y1031:Y1033"/>
    <mergeCell ref="Z1019:Z1021"/>
    <mergeCell ref="AB945:AB947"/>
    <mergeCell ref="AE1002:AE1005"/>
    <mergeCell ref="AI929:AI931"/>
    <mergeCell ref="T979:T981"/>
    <mergeCell ref="U979:U981"/>
    <mergeCell ref="S1048:S1050"/>
    <mergeCell ref="T1048:T1050"/>
    <mergeCell ref="U1048:U1050"/>
    <mergeCell ref="V1048:V1050"/>
    <mergeCell ref="R1080:R1082"/>
    <mergeCell ref="AH1048:AH1050"/>
    <mergeCell ref="AI1048:AI1050"/>
    <mergeCell ref="AD1041:AD1043"/>
    <mergeCell ref="U1070:U1073"/>
    <mergeCell ref="V1070:V1073"/>
    <mergeCell ref="V923:V925"/>
    <mergeCell ref="S907:S909"/>
    <mergeCell ref="AD887:AD890"/>
    <mergeCell ref="AC926:AC928"/>
    <mergeCell ref="AD885:AD886"/>
    <mergeCell ref="S929:S931"/>
    <mergeCell ref="U920:U922"/>
    <mergeCell ref="W902:W903"/>
    <mergeCell ref="X902:X903"/>
    <mergeCell ref="AB904:AB906"/>
    <mergeCell ref="AA920:AA922"/>
    <mergeCell ref="AE920:AE922"/>
    <mergeCell ref="AA929:AA931"/>
    <mergeCell ref="AD894:AD896"/>
    <mergeCell ref="AF1324:AF1326"/>
    <mergeCell ref="X1309:X1311"/>
    <mergeCell ref="Y1309:Y1311"/>
    <mergeCell ref="Z1309:Z1311"/>
    <mergeCell ref="AE1329:AE1330"/>
    <mergeCell ref="AD1312:AD1314"/>
    <mergeCell ref="AG1327:AG1328"/>
    <mergeCell ref="AF1348:AF1351"/>
    <mergeCell ref="AE1348:AE1351"/>
    <mergeCell ref="U1401:U1404"/>
    <mergeCell ref="V1401:V1404"/>
    <mergeCell ref="Y1312:Y1314"/>
    <mergeCell ref="Z1312:Z1314"/>
    <mergeCell ref="N1405:N1407"/>
    <mergeCell ref="AE1284:AE1286"/>
    <mergeCell ref="AF1284:AF1286"/>
    <mergeCell ref="V1284:V1286"/>
    <mergeCell ref="W1284:W1286"/>
    <mergeCell ref="AB1287:AB1290"/>
    <mergeCell ref="AC1287:AC1290"/>
    <mergeCell ref="W1287:W1290"/>
    <mergeCell ref="AA1287:AA1290"/>
    <mergeCell ref="X1329:X1330"/>
    <mergeCell ref="X1388:X1391"/>
    <mergeCell ref="Y1388:Y1391"/>
    <mergeCell ref="AA1327:AA1328"/>
    <mergeCell ref="AC1365:AC1367"/>
    <mergeCell ref="AA1359:AA1361"/>
    <mergeCell ref="V1371:V1373"/>
    <mergeCell ref="X1382:X1384"/>
    <mergeCell ref="Z1374:Z1377"/>
    <mergeCell ref="AA1374:AA1377"/>
    <mergeCell ref="AD1385:AD1387"/>
    <mergeCell ref="AC1385:AC1387"/>
    <mergeCell ref="V1365:V1367"/>
    <mergeCell ref="W1365:W1367"/>
    <mergeCell ref="AC1382:AC1384"/>
    <mergeCell ref="AD1382:AD1384"/>
    <mergeCell ref="Z1385:Z1387"/>
    <mergeCell ref="Z1368:Z1370"/>
    <mergeCell ref="AA1385:AA1387"/>
    <mergeCell ref="Y1374:Y1377"/>
    <mergeCell ref="X1365:X1367"/>
    <mergeCell ref="W1368:W1370"/>
    <mergeCell ref="AE1362:AE1364"/>
    <mergeCell ref="W1296:W1298"/>
    <mergeCell ref="Z1284:Z1286"/>
    <mergeCell ref="W1327:W1328"/>
    <mergeCell ref="X1293:X1295"/>
    <mergeCell ref="Y1293:Y1295"/>
    <mergeCell ref="Z1293:Z1295"/>
    <mergeCell ref="AA1293:AA1295"/>
    <mergeCell ref="AB1293:AB1295"/>
    <mergeCell ref="W1321:W1323"/>
    <mergeCell ref="AE1382:AE1384"/>
    <mergeCell ref="AF1382:AF1384"/>
    <mergeCell ref="AD1365:AD1367"/>
    <mergeCell ref="AE1368:AE1370"/>
    <mergeCell ref="AF1368:AF1370"/>
    <mergeCell ref="AA1309:AA1311"/>
    <mergeCell ref="AD1309:AD1311"/>
    <mergeCell ref="AE1309:AE1311"/>
    <mergeCell ref="AF1309:AF1311"/>
    <mergeCell ref="Y1327:Y1328"/>
    <mergeCell ref="S1348:S1351"/>
    <mergeCell ref="T1348:T1351"/>
    <mergeCell ref="U1348:U1351"/>
    <mergeCell ref="AD1287:AD1290"/>
    <mergeCell ref="B1584:B1586"/>
    <mergeCell ref="C1584:C1586"/>
    <mergeCell ref="H1368:H1370"/>
    <mergeCell ref="G1345:G1347"/>
    <mergeCell ref="B1554:B1556"/>
    <mergeCell ref="B1525:B1527"/>
    <mergeCell ref="C1525:C1527"/>
    <mergeCell ref="B1331:B1334"/>
    <mergeCell ref="C1331:C1334"/>
    <mergeCell ref="E1312:E1314"/>
    <mergeCell ref="E1315:E1317"/>
    <mergeCell ref="H1312:H1314"/>
    <mergeCell ref="N1309:N1311"/>
    <mergeCell ref="O1309:O1311"/>
    <mergeCell ref="AG1345:AG1347"/>
    <mergeCell ref="AI1395:AI1397"/>
    <mergeCell ref="AI1398:AI1400"/>
    <mergeCell ref="AH1345:AH1347"/>
    <mergeCell ref="W1362:W1364"/>
    <mergeCell ref="N1305:N1308"/>
    <mergeCell ref="F1296:F1298"/>
    <mergeCell ref="D1315:D1317"/>
    <mergeCell ref="D1327:D1328"/>
    <mergeCell ref="E1327:E1328"/>
    <mergeCell ref="G1315:G1317"/>
    <mergeCell ref="T1299:T1301"/>
    <mergeCell ref="Q1291:Q1292"/>
    <mergeCell ref="R1291:R1292"/>
    <mergeCell ref="H1318:H1320"/>
    <mergeCell ref="AJ846:AJ848"/>
    <mergeCell ref="AJ1281:AJ1283"/>
    <mergeCell ref="AJ1287:AJ1290"/>
    <mergeCell ref="AE1281:AE1283"/>
    <mergeCell ref="AG1281:AG1283"/>
    <mergeCell ref="AH1418:AH1420"/>
    <mergeCell ref="AD1434:AD1436"/>
    <mergeCell ref="AG1428:AG1430"/>
    <mergeCell ref="AB1428:AB1430"/>
    <mergeCell ref="W1382:W1384"/>
    <mergeCell ref="AC1431:AC1433"/>
    <mergeCell ref="AD1431:AD1433"/>
    <mergeCell ref="Y1434:Y1436"/>
    <mergeCell ref="AI1324:AI1326"/>
    <mergeCell ref="AJ1324:AJ1326"/>
    <mergeCell ref="AF1305:AF1308"/>
    <mergeCell ref="AE1302:AE1304"/>
    <mergeCell ref="AJ1329:AJ1330"/>
    <mergeCell ref="AG1329:AG1330"/>
    <mergeCell ref="AG1352:AG1354"/>
    <mergeCell ref="Z1382:Z1384"/>
    <mergeCell ref="AA1335:AA1337"/>
    <mergeCell ref="AB1335:AB1337"/>
    <mergeCell ref="AC1335:AC1337"/>
    <mergeCell ref="AB1382:AB1384"/>
    <mergeCell ref="AD1374:AD1377"/>
    <mergeCell ref="AE1374:AE1377"/>
    <mergeCell ref="AJ1335:AJ1337"/>
    <mergeCell ref="AI1345:AI1347"/>
    <mergeCell ref="AJ1305:AJ1308"/>
    <mergeCell ref="AJ1327:AJ1328"/>
    <mergeCell ref="AJ1302:AJ1304"/>
    <mergeCell ref="AH1395:AH1397"/>
    <mergeCell ref="AB1331:AB1334"/>
    <mergeCell ref="AB1348:AB1351"/>
    <mergeCell ref="C1329:C1330"/>
    <mergeCell ref="F1324:F1326"/>
    <mergeCell ref="N1345:N1347"/>
    <mergeCell ref="D1324:D1326"/>
    <mergeCell ref="C1335:C1337"/>
    <mergeCell ref="N1601:N1603"/>
    <mergeCell ref="E1411:E1414"/>
    <mergeCell ref="F1411:F1414"/>
    <mergeCell ref="G1411:G1414"/>
    <mergeCell ref="H1428:H1430"/>
    <mergeCell ref="H1431:H1433"/>
    <mergeCell ref="E1431:E1433"/>
    <mergeCell ref="D1457:D1459"/>
    <mergeCell ref="F1584:F1586"/>
    <mergeCell ref="C1437:C1440"/>
    <mergeCell ref="C1424:C1427"/>
    <mergeCell ref="C1418:C1420"/>
    <mergeCell ref="I1431:I1433"/>
    <mergeCell ref="I1434:I1436"/>
    <mergeCell ref="I1437:I1440"/>
    <mergeCell ref="I1441:I1443"/>
    <mergeCell ref="E1385:E1387"/>
    <mergeCell ref="F1385:F1387"/>
    <mergeCell ref="F1431:F1433"/>
    <mergeCell ref="G1431:G1433"/>
    <mergeCell ref="F1434:F1436"/>
    <mergeCell ref="G1434:G1436"/>
    <mergeCell ref="F1437:F1440"/>
    <mergeCell ref="D1418:D1420"/>
    <mergeCell ref="C1434:C1436"/>
    <mergeCell ref="D1434:D1436"/>
    <mergeCell ref="C1365:C1367"/>
    <mergeCell ref="E1371:E1373"/>
    <mergeCell ref="G1388:G1391"/>
    <mergeCell ref="F1405:F1407"/>
    <mergeCell ref="H1331:H1334"/>
    <mergeCell ref="E1516:E1518"/>
    <mergeCell ref="F1516:F1518"/>
    <mergeCell ref="G1516:G1518"/>
    <mergeCell ref="H1516:H1518"/>
    <mergeCell ref="G1509:G1511"/>
    <mergeCell ref="H1509:H1511"/>
    <mergeCell ref="I1479:I1481"/>
    <mergeCell ref="N1479:N1481"/>
    <mergeCell ref="I1475:I1478"/>
    <mergeCell ref="N1475:N1478"/>
    <mergeCell ref="H1475:H1478"/>
    <mergeCell ref="F1446:F1447"/>
    <mergeCell ref="K1444:K1445"/>
    <mergeCell ref="I1405:I1407"/>
    <mergeCell ref="I1424:I1427"/>
    <mergeCell ref="I1418:I1420"/>
    <mergeCell ref="N1415:N1417"/>
    <mergeCell ref="C1554:C1556"/>
    <mergeCell ref="D1561:D1563"/>
    <mergeCell ref="D1345:D1347"/>
    <mergeCell ref="G1408:G1410"/>
    <mergeCell ref="E1401:E1404"/>
    <mergeCell ref="E1331:E1334"/>
    <mergeCell ref="D1329:D1330"/>
    <mergeCell ref="E1329:E1330"/>
    <mergeCell ref="C1401:C1404"/>
    <mergeCell ref="D1401:D1404"/>
    <mergeCell ref="C1395:C1397"/>
    <mergeCell ref="B1617:B1619"/>
    <mergeCell ref="C1617:C1619"/>
    <mergeCell ref="D1617:D1619"/>
    <mergeCell ref="E1617:E1619"/>
    <mergeCell ref="F1617:F1619"/>
    <mergeCell ref="G1617:G1619"/>
    <mergeCell ref="I1617:I1619"/>
    <mergeCell ref="I1415:I1417"/>
    <mergeCell ref="Q1415:Q1417"/>
    <mergeCell ref="N1421:N1423"/>
    <mergeCell ref="O1421:O1423"/>
    <mergeCell ref="P1421:P1423"/>
    <mergeCell ref="B1611:B1613"/>
    <mergeCell ref="C1611:C1613"/>
    <mergeCell ref="D1611:D1613"/>
    <mergeCell ref="E1611:E1613"/>
    <mergeCell ref="F1611:F1613"/>
    <mergeCell ref="G1611:G1613"/>
    <mergeCell ref="H1611:H1613"/>
    <mergeCell ref="I1611:I1613"/>
    <mergeCell ref="N1611:N1613"/>
    <mergeCell ref="O1611:O1613"/>
    <mergeCell ref="P1611:P1613"/>
    <mergeCell ref="Q1611:Q1613"/>
    <mergeCell ref="C1545:C1547"/>
    <mergeCell ref="B1463:B1465"/>
    <mergeCell ref="C1512:C1515"/>
    <mergeCell ref="E1494:E1496"/>
    <mergeCell ref="F1494:F1496"/>
    <mergeCell ref="B1509:B1511"/>
    <mergeCell ref="B1538:B1541"/>
    <mergeCell ref="B1614:B1616"/>
    <mergeCell ref="C1614:C1616"/>
    <mergeCell ref="D1614:D1616"/>
    <mergeCell ref="E1614:E1616"/>
    <mergeCell ref="F1614:F1616"/>
    <mergeCell ref="G1614:G1616"/>
    <mergeCell ref="D1601:D1603"/>
    <mergeCell ref="O1454:O1456"/>
    <mergeCell ref="E1608:E1610"/>
    <mergeCell ref="F1608:F1610"/>
    <mergeCell ref="G1608:G1610"/>
    <mergeCell ref="I1608:I1610"/>
    <mergeCell ref="N1608:N1610"/>
    <mergeCell ref="E1604:E1607"/>
    <mergeCell ref="F1604:F1607"/>
    <mergeCell ref="G1604:G1607"/>
    <mergeCell ref="I1604:I1607"/>
    <mergeCell ref="N1604:N1607"/>
    <mergeCell ref="E1580:E1583"/>
    <mergeCell ref="H1497:H1499"/>
    <mergeCell ref="E1500:E1502"/>
    <mergeCell ref="E1512:E1515"/>
    <mergeCell ref="E1528:E1530"/>
    <mergeCell ref="F1528:F1530"/>
    <mergeCell ref="B1516:B1518"/>
    <mergeCell ref="F1551:F1553"/>
    <mergeCell ref="G1551:G1553"/>
    <mergeCell ref="I1551:I1553"/>
    <mergeCell ref="N1551:N1553"/>
    <mergeCell ref="F1554:F1556"/>
    <mergeCell ref="G1554:G1556"/>
    <mergeCell ref="I1554:I1556"/>
    <mergeCell ref="N1512:N1515"/>
    <mergeCell ref="G1545:G1547"/>
    <mergeCell ref="AD1411:AD1414"/>
    <mergeCell ref="F1577:F1579"/>
    <mergeCell ref="G1584:G1586"/>
    <mergeCell ref="G1441:G1443"/>
    <mergeCell ref="G1421:G1423"/>
    <mergeCell ref="I1421:I1423"/>
    <mergeCell ref="Z1444:Z1445"/>
    <mergeCell ref="K1446:K1447"/>
    <mergeCell ref="F1395:F1397"/>
    <mergeCell ref="N1398:N1400"/>
    <mergeCell ref="F1580:F1583"/>
    <mergeCell ref="G1580:G1583"/>
    <mergeCell ref="AE1418:AE1420"/>
    <mergeCell ref="AF1418:AF1420"/>
    <mergeCell ref="AB1434:AB1436"/>
    <mergeCell ref="Y1448:Y1450"/>
    <mergeCell ref="Z1448:Z1450"/>
    <mergeCell ref="AA1448:AA1450"/>
    <mergeCell ref="AE1457:AE1459"/>
    <mergeCell ref="AF1457:AF1459"/>
    <mergeCell ref="O1557:O1560"/>
    <mergeCell ref="P1557:P1560"/>
    <mergeCell ref="W1542:W1544"/>
    <mergeCell ref="Y1551:Y1553"/>
    <mergeCell ref="Z1551:Z1553"/>
    <mergeCell ref="Y1528:Y1530"/>
    <mergeCell ref="Z1528:Z1530"/>
    <mergeCell ref="X1538:X1541"/>
    <mergeCell ref="F1444:F1445"/>
    <mergeCell ref="H1444:H1445"/>
    <mergeCell ref="G1444:G1445"/>
    <mergeCell ref="H1437:H1440"/>
    <mergeCell ref="Q1479:Q1481"/>
    <mergeCell ref="T1497:T1499"/>
    <mergeCell ref="Z1503:Z1505"/>
    <mergeCell ref="Y1538:Y1541"/>
    <mergeCell ref="W1528:W1530"/>
    <mergeCell ref="X1528:X1530"/>
    <mergeCell ref="R1411:R1414"/>
    <mergeCell ref="S1421:S1423"/>
    <mergeCell ref="W1421:W1423"/>
    <mergeCell ref="AC1434:AC1436"/>
    <mergeCell ref="S1424:S1427"/>
    <mergeCell ref="T1424:T1427"/>
    <mergeCell ref="U1424:U1427"/>
    <mergeCell ref="W1531:W1534"/>
    <mergeCell ref="Z1545:Z1547"/>
    <mergeCell ref="AC1548:AC1550"/>
    <mergeCell ref="AD1548:AD1550"/>
    <mergeCell ref="T1463:T1465"/>
    <mergeCell ref="U1463:U1465"/>
    <mergeCell ref="P1577:P1579"/>
    <mergeCell ref="Q1577:Q1579"/>
    <mergeCell ref="R1577:R1579"/>
    <mergeCell ref="S1577:S1579"/>
    <mergeCell ref="X1580:X1583"/>
    <mergeCell ref="Y1580:Y1583"/>
    <mergeCell ref="Z1580:Z1583"/>
    <mergeCell ref="AA1580:AA1583"/>
    <mergeCell ref="G1446:G1447"/>
    <mergeCell ref="F1448:F1450"/>
    <mergeCell ref="G1460:G1462"/>
    <mergeCell ref="I1545:I1547"/>
    <mergeCell ref="F1460:F1462"/>
    <mergeCell ref="I1446:I1447"/>
    <mergeCell ref="R1444:R1445"/>
    <mergeCell ref="Q1446:Q1447"/>
    <mergeCell ref="P1441:P1443"/>
    <mergeCell ref="P1444:P1445"/>
    <mergeCell ref="M1428:M1430"/>
    <mergeCell ref="N1428:N1430"/>
    <mergeCell ref="N1431:N1433"/>
    <mergeCell ref="Q1382:Q1384"/>
    <mergeCell ref="E1463:E1465"/>
    <mergeCell ref="B1460:B1462"/>
    <mergeCell ref="B1421:B1423"/>
    <mergeCell ref="C1421:C1423"/>
    <mergeCell ref="B1431:B1433"/>
    <mergeCell ref="C1431:C1433"/>
    <mergeCell ref="B1434:B1436"/>
    <mergeCell ref="B1451:B1453"/>
    <mergeCell ref="H1392:H1394"/>
    <mergeCell ref="C1473:C1474"/>
    <mergeCell ref="B1469:B1472"/>
    <mergeCell ref="O1512:O1515"/>
    <mergeCell ref="E1506:E1508"/>
    <mergeCell ref="F1506:F1508"/>
    <mergeCell ref="G1506:G1508"/>
    <mergeCell ref="B1512:B1515"/>
    <mergeCell ref="D1500:D1502"/>
    <mergeCell ref="B1503:B1505"/>
    <mergeCell ref="C1503:C1505"/>
    <mergeCell ref="D1503:D1505"/>
    <mergeCell ref="B1506:B1508"/>
    <mergeCell ref="C1506:C1508"/>
    <mergeCell ref="G1512:G1515"/>
    <mergeCell ref="H1512:H1515"/>
    <mergeCell ref="I1512:I1515"/>
    <mergeCell ref="E1503:E1505"/>
    <mergeCell ref="O1479:O1481"/>
    <mergeCell ref="B1428:B1430"/>
    <mergeCell ref="C1428:C1430"/>
    <mergeCell ref="P1457:P1459"/>
    <mergeCell ref="Q1457:Q1459"/>
    <mergeCell ref="P1460:P1462"/>
    <mergeCell ref="I1454:I1456"/>
    <mergeCell ref="N1454:N1456"/>
    <mergeCell ref="P1448:P1450"/>
    <mergeCell ref="Q1448:Q1450"/>
    <mergeCell ref="P1401:P1404"/>
    <mergeCell ref="Q1401:Q1404"/>
    <mergeCell ref="J1446:J1447"/>
    <mergeCell ref="N1441:N1443"/>
    <mergeCell ref="L1444:L1445"/>
    <mergeCell ref="M1444:M1445"/>
    <mergeCell ref="C1457:C1459"/>
    <mergeCell ref="I1473:I1474"/>
    <mergeCell ref="E1405:E1407"/>
    <mergeCell ref="D1398:D1400"/>
    <mergeCell ref="C1388:C1391"/>
    <mergeCell ref="C1392:C1394"/>
    <mergeCell ref="D1392:D1394"/>
    <mergeCell ref="F1463:F1465"/>
    <mergeCell ref="E1448:E1450"/>
    <mergeCell ref="E1475:E1478"/>
    <mergeCell ref="F1475:F1478"/>
    <mergeCell ref="G1475:G1478"/>
    <mergeCell ref="P1608:P1610"/>
    <mergeCell ref="H1528:H1530"/>
    <mergeCell ref="I1528:I1530"/>
    <mergeCell ref="P1512:P1515"/>
    <mergeCell ref="Q1512:Q1515"/>
    <mergeCell ref="N1500:N1502"/>
    <mergeCell ref="P1500:P1502"/>
    <mergeCell ref="T1554:T1556"/>
    <mergeCell ref="V1512:V1515"/>
    <mergeCell ref="C1497:C1499"/>
    <mergeCell ref="F1512:F1515"/>
    <mergeCell ref="Q1500:Q1502"/>
    <mergeCell ref="B1519:B1521"/>
    <mergeCell ref="C1519:C1521"/>
    <mergeCell ref="D1519:D1521"/>
    <mergeCell ref="T1551:T1553"/>
    <mergeCell ref="H1538:H1541"/>
    <mergeCell ref="F1503:F1505"/>
    <mergeCell ref="G1503:G1505"/>
    <mergeCell ref="C1509:C1511"/>
    <mergeCell ref="B1545:B1547"/>
    <mergeCell ref="E1509:E1511"/>
    <mergeCell ref="F1509:F1511"/>
    <mergeCell ref="C1516:C1518"/>
    <mergeCell ref="D1512:D1514"/>
    <mergeCell ref="E1519:E1521"/>
    <mergeCell ref="F1519:F1521"/>
    <mergeCell ref="G1519:G1521"/>
    <mergeCell ref="H1519:H1521"/>
    <mergeCell ref="E1542:E1544"/>
    <mergeCell ref="E1545:E1547"/>
    <mergeCell ref="F1365:F1367"/>
    <mergeCell ref="B1577:B1579"/>
    <mergeCell ref="C1577:C1579"/>
    <mergeCell ref="D1577:D1579"/>
    <mergeCell ref="B1542:B1544"/>
    <mergeCell ref="C1542:C1544"/>
    <mergeCell ref="D1542:D1544"/>
    <mergeCell ref="G1494:G1496"/>
    <mergeCell ref="E1382:E1384"/>
    <mergeCell ref="C1469:C1472"/>
    <mergeCell ref="F1392:F1394"/>
    <mergeCell ref="G1392:G1394"/>
    <mergeCell ref="R1382:R1384"/>
    <mergeCell ref="E1437:E1440"/>
    <mergeCell ref="F1401:F1404"/>
    <mergeCell ref="P1392:P1394"/>
    <mergeCell ref="R1473:R1474"/>
    <mergeCell ref="S1473:S1474"/>
    <mergeCell ref="E1482:E1484"/>
    <mergeCell ref="I1482:I1484"/>
    <mergeCell ref="N1482:N1484"/>
    <mergeCell ref="R1463:R1465"/>
    <mergeCell ref="S1463:S1465"/>
    <mergeCell ref="I1448:I1450"/>
    <mergeCell ref="H1418:H1420"/>
    <mergeCell ref="B1395:B1397"/>
    <mergeCell ref="B1398:B1400"/>
    <mergeCell ref="B1401:B1404"/>
    <mergeCell ref="B1408:B1410"/>
    <mergeCell ref="C1408:C1410"/>
    <mergeCell ref="D1408:D1410"/>
    <mergeCell ref="E1525:E1527"/>
    <mergeCell ref="F1525:F1527"/>
    <mergeCell ref="C1564:C1566"/>
    <mergeCell ref="D1564:D1566"/>
    <mergeCell ref="E1564:E1566"/>
    <mergeCell ref="F1564:F1566"/>
    <mergeCell ref="G1564:G1566"/>
    <mergeCell ref="H1564:H1566"/>
    <mergeCell ref="I1564:I1566"/>
    <mergeCell ref="N1564:N1566"/>
    <mergeCell ref="O1564:O1566"/>
    <mergeCell ref="P1564:P1566"/>
    <mergeCell ref="Q1564:Q1566"/>
    <mergeCell ref="R1564:R1566"/>
    <mergeCell ref="S1564:S1566"/>
    <mergeCell ref="T1564:T1566"/>
    <mergeCell ref="U1564:U1566"/>
    <mergeCell ref="G1561:G1563"/>
    <mergeCell ref="S1411:S1414"/>
    <mergeCell ref="G1463:G1465"/>
    <mergeCell ref="H1463:H1465"/>
    <mergeCell ref="I1463:I1465"/>
    <mergeCell ref="N1463:N1465"/>
    <mergeCell ref="B1531:B1534"/>
    <mergeCell ref="D1469:D1472"/>
    <mergeCell ref="D1482:D1484"/>
    <mergeCell ref="E1473:E1474"/>
    <mergeCell ref="N1557:N1560"/>
    <mergeCell ref="P1561:P1563"/>
    <mergeCell ref="Q1561:Q1563"/>
    <mergeCell ref="R1561:R1563"/>
    <mergeCell ref="S1561:S1563"/>
    <mergeCell ref="R1531:R1534"/>
    <mergeCell ref="S1531:S1534"/>
    <mergeCell ref="B1557:B1560"/>
    <mergeCell ref="C1557:C1560"/>
    <mergeCell ref="D1557:D1560"/>
    <mergeCell ref="B1454:B1456"/>
    <mergeCell ref="C1454:C1456"/>
    <mergeCell ref="B1457:B1459"/>
    <mergeCell ref="B1561:B1563"/>
    <mergeCell ref="C1561:C1563"/>
    <mergeCell ref="E1561:E1563"/>
    <mergeCell ref="U1554:U1556"/>
    <mergeCell ref="F1548:F1550"/>
    <mergeCell ref="F1561:F1563"/>
    <mergeCell ref="F1418:F1420"/>
    <mergeCell ref="E1421:E1423"/>
    <mergeCell ref="E1418:E1420"/>
    <mergeCell ref="G1418:G1420"/>
    <mergeCell ref="F1535:F1537"/>
    <mergeCell ref="G1535:G1537"/>
    <mergeCell ref="B1448:B1450"/>
    <mergeCell ref="D1441:D1443"/>
    <mergeCell ref="D1437:D1440"/>
    <mergeCell ref="C1411:C1414"/>
    <mergeCell ref="D1411:D1414"/>
    <mergeCell ref="C1415:C1417"/>
    <mergeCell ref="B1441:B1443"/>
    <mergeCell ref="B1411:B1414"/>
    <mergeCell ref="B1415:B1417"/>
    <mergeCell ref="R1485:R1487"/>
    <mergeCell ref="S1485:S1487"/>
    <mergeCell ref="T1485:T1487"/>
    <mergeCell ref="U1485:U1487"/>
    <mergeCell ref="B1528:B1530"/>
    <mergeCell ref="AJ1604:AJ1607"/>
    <mergeCell ref="AI1291:AI1292"/>
    <mergeCell ref="AH1291:AH1292"/>
    <mergeCell ref="AH1434:AH1436"/>
    <mergeCell ref="AC1362:AC1364"/>
    <mergeCell ref="AD1362:AD1364"/>
    <mergeCell ref="N1299:N1301"/>
    <mergeCell ref="F1299:F1301"/>
    <mergeCell ref="G1299:G1301"/>
    <mergeCell ref="P1299:P1301"/>
    <mergeCell ref="P1302:P1304"/>
    <mergeCell ref="G1378:G1381"/>
    <mergeCell ref="F1312:F1314"/>
    <mergeCell ref="G1312:G1314"/>
    <mergeCell ref="AH1482:AH1484"/>
    <mergeCell ref="AI1482:AI1484"/>
    <mergeCell ref="AJ1482:AJ1484"/>
    <mergeCell ref="AH1611:AH1613"/>
    <mergeCell ref="AI1611:AI1613"/>
    <mergeCell ref="AI1428:AI1430"/>
    <mergeCell ref="AI1418:AI1420"/>
    <mergeCell ref="AI1608:AI1610"/>
    <mergeCell ref="AJ1608:AJ1610"/>
    <mergeCell ref="AF1598:AF1600"/>
    <mergeCell ref="AG1598:AG1600"/>
    <mergeCell ref="AE1601:AE1603"/>
    <mergeCell ref="AF1601:AF1603"/>
    <mergeCell ref="AG1601:AG1603"/>
    <mergeCell ref="AG1454:AG1456"/>
    <mergeCell ref="U1601:U1603"/>
    <mergeCell ref="R1598:R1600"/>
    <mergeCell ref="AE1561:AE1563"/>
    <mergeCell ref="AF1561:AF1563"/>
    <mergeCell ref="S1608:S1610"/>
    <mergeCell ref="T1608:T1610"/>
    <mergeCell ref="U1608:U1610"/>
    <mergeCell ref="X1497:X1499"/>
    <mergeCell ref="I1348:I1351"/>
    <mergeCell ref="G1348:G1351"/>
    <mergeCell ref="V1329:V1330"/>
    <mergeCell ref="N1324:N1326"/>
    <mergeCell ref="F1315:F1317"/>
    <mergeCell ref="V1359:V1361"/>
    <mergeCell ref="V1548:V1550"/>
    <mergeCell ref="F1545:F1547"/>
    <mergeCell ref="R1421:R1423"/>
    <mergeCell ref="V1494:V1496"/>
    <mergeCell ref="U1454:U1456"/>
    <mergeCell ref="V1454:V1456"/>
    <mergeCell ref="J1428:J1430"/>
    <mergeCell ref="K1428:K1430"/>
    <mergeCell ref="L1428:L1430"/>
    <mergeCell ref="Q1421:Q1423"/>
    <mergeCell ref="F1428:F1430"/>
    <mergeCell ref="S1415:S1417"/>
    <mergeCell ref="T1415:T1417"/>
    <mergeCell ref="P1405:P1407"/>
    <mergeCell ref="F1598:F1600"/>
    <mergeCell ref="G1598:G1600"/>
    <mergeCell ref="I1598:I1600"/>
    <mergeCell ref="F1601:F1603"/>
    <mergeCell ref="G1601:G1603"/>
    <mergeCell ref="I1601:I1603"/>
    <mergeCell ref="Q1604:Q1607"/>
    <mergeCell ref="AF1611:AF1613"/>
    <mergeCell ref="AB1604:AB1607"/>
    <mergeCell ref="AC1604:AC1607"/>
    <mergeCell ref="AD1604:AD1607"/>
    <mergeCell ref="E1324:E1326"/>
    <mergeCell ref="E1454:E1456"/>
    <mergeCell ref="E1460:E1462"/>
    <mergeCell ref="E1359:E1361"/>
    <mergeCell ref="E1345:E1347"/>
    <mergeCell ref="AF1335:AF1337"/>
    <mergeCell ref="AF1331:AF1334"/>
    <mergeCell ref="U1371:U1373"/>
    <mergeCell ref="V1611:V1613"/>
    <mergeCell ref="W1611:W1613"/>
    <mergeCell ref="X1611:X1613"/>
    <mergeCell ref="Y1611:Y1613"/>
    <mergeCell ref="Z1611:Z1613"/>
    <mergeCell ref="AA1611:AA1613"/>
    <mergeCell ref="AB1611:AB1613"/>
    <mergeCell ref="AC1611:AC1613"/>
    <mergeCell ref="AD1611:AD1613"/>
    <mergeCell ref="S1611:S1613"/>
    <mergeCell ref="AA1601:AA1603"/>
    <mergeCell ref="AB1601:AB1603"/>
    <mergeCell ref="AC1601:AC1603"/>
    <mergeCell ref="AD1601:AD1603"/>
    <mergeCell ref="Q1608:Q1610"/>
    <mergeCell ref="R1608:R1610"/>
    <mergeCell ref="Q1473:Q1474"/>
    <mergeCell ref="G1577:G1579"/>
    <mergeCell ref="H1577:H1579"/>
    <mergeCell ref="I1577:I1579"/>
    <mergeCell ref="N1577:N1579"/>
    <mergeCell ref="O1577:O1579"/>
    <mergeCell ref="AF1608:AF1610"/>
    <mergeCell ref="Q1601:Q1603"/>
    <mergeCell ref="N1327:N1328"/>
    <mergeCell ref="N1329:N1330"/>
    <mergeCell ref="T1324:T1326"/>
    <mergeCell ref="T1327:T1328"/>
    <mergeCell ref="Q1324:Q1326"/>
    <mergeCell ref="P1327:P1328"/>
    <mergeCell ref="S1327:S1328"/>
    <mergeCell ref="S1329:S1330"/>
    <mergeCell ref="O1329:O1330"/>
    <mergeCell ref="Z1331:Z1334"/>
    <mergeCell ref="H1561:H1563"/>
    <mergeCell ref="I1561:I1563"/>
    <mergeCell ref="N1561:N1563"/>
    <mergeCell ref="AB1345:AB1347"/>
    <mergeCell ref="Z1451:Z1453"/>
    <mergeCell ref="AA1451:AA1453"/>
    <mergeCell ref="AB1451:AB1453"/>
    <mergeCell ref="AD1598:AD1600"/>
    <mergeCell ref="AE1598:AE1600"/>
    <mergeCell ref="X1601:X1603"/>
    <mergeCell ref="Y1601:Y1603"/>
    <mergeCell ref="Z1601:Z1603"/>
    <mergeCell ref="AE1512:AE1515"/>
    <mergeCell ref="X1564:X1566"/>
    <mergeCell ref="T1611:T1613"/>
    <mergeCell ref="V1608:V1610"/>
    <mergeCell ref="W1608:W1610"/>
    <mergeCell ref="X1608:X1610"/>
    <mergeCell ref="AG1617:AG1619"/>
    <mergeCell ref="H1617:H1619"/>
    <mergeCell ref="Y1604:Y1607"/>
    <mergeCell ref="N1554:N1556"/>
    <mergeCell ref="O1554:O1556"/>
    <mergeCell ref="P1554:P1556"/>
    <mergeCell ref="Q1554:Q1556"/>
    <mergeCell ref="R1554:R1556"/>
    <mergeCell ref="Z1598:Z1600"/>
    <mergeCell ref="AA1598:AA1600"/>
    <mergeCell ref="AB1598:AB1600"/>
    <mergeCell ref="AC1598:AC1600"/>
    <mergeCell ref="U1561:U1563"/>
    <mergeCell ref="V1561:V1563"/>
    <mergeCell ref="W1561:W1563"/>
    <mergeCell ref="X1561:X1563"/>
    <mergeCell ref="Y1561:Y1563"/>
    <mergeCell ref="Z1561:Z1563"/>
    <mergeCell ref="AA1561:AA1563"/>
    <mergeCell ref="AB1561:AB1563"/>
    <mergeCell ref="AC1561:AC1563"/>
    <mergeCell ref="AD1561:AD1563"/>
    <mergeCell ref="Z1608:Z1610"/>
    <mergeCell ref="AA1608:AA1610"/>
    <mergeCell ref="AD1608:AD1610"/>
    <mergeCell ref="AE1608:AE1610"/>
    <mergeCell ref="AE1584:AE1586"/>
    <mergeCell ref="X1577:X1579"/>
    <mergeCell ref="Y1577:Y1579"/>
    <mergeCell ref="Z1577:Z1579"/>
    <mergeCell ref="AG1604:AG1607"/>
    <mergeCell ref="X1617:X1619"/>
    <mergeCell ref="Y1617:Y1619"/>
    <mergeCell ref="Z1617:Z1619"/>
    <mergeCell ref="AA1617:AA1619"/>
    <mergeCell ref="AB1617:AB1619"/>
    <mergeCell ref="AC1617:AC1619"/>
    <mergeCell ref="R1584:R1586"/>
    <mergeCell ref="R1617:R1619"/>
    <mergeCell ref="S1617:S1619"/>
    <mergeCell ref="T1617:T1619"/>
    <mergeCell ref="W1617:W1619"/>
    <mergeCell ref="U1617:U1619"/>
    <mergeCell ref="V1617:V1619"/>
    <mergeCell ref="T1614:T1616"/>
    <mergeCell ref="U1614:U1616"/>
    <mergeCell ref="V1614:V1616"/>
    <mergeCell ref="W1614:W1616"/>
    <mergeCell ref="X1614:X1616"/>
    <mergeCell ref="Y1614:Y1616"/>
    <mergeCell ref="Z1614:Z1616"/>
    <mergeCell ref="AA1614:AA1616"/>
    <mergeCell ref="AB1614:AB1616"/>
    <mergeCell ref="AC1614:AC1616"/>
    <mergeCell ref="AD1614:AD1616"/>
    <mergeCell ref="O1587:O1590"/>
    <mergeCell ref="P1587:P1590"/>
    <mergeCell ref="Q1587:Q1590"/>
    <mergeCell ref="R1587:R1590"/>
    <mergeCell ref="S1587:S1590"/>
    <mergeCell ref="T1587:T1590"/>
    <mergeCell ref="U1587:U1590"/>
    <mergeCell ref="V1587:V1590"/>
    <mergeCell ref="W1587:W1590"/>
    <mergeCell ref="AF1614:AF1616"/>
    <mergeCell ref="W1331:W1334"/>
    <mergeCell ref="W1348:W1351"/>
    <mergeCell ref="Q1348:Q1351"/>
    <mergeCell ref="S1378:S1381"/>
    <mergeCell ref="T1371:T1373"/>
    <mergeCell ref="S1368:S1370"/>
    <mergeCell ref="Q1395:Q1397"/>
    <mergeCell ref="AF1584:AF1586"/>
    <mergeCell ref="N1598:N1600"/>
    <mergeCell ref="T1584:T1586"/>
    <mergeCell ref="U1584:U1586"/>
    <mergeCell ref="I1587:I1590"/>
    <mergeCell ref="N1587:N1590"/>
    <mergeCell ref="AG1611:AG1613"/>
    <mergeCell ref="H1614:H1616"/>
    <mergeCell ref="I1614:I1616"/>
    <mergeCell ref="N1614:N1616"/>
    <mergeCell ref="O1614:O1616"/>
    <mergeCell ref="P1614:P1616"/>
    <mergeCell ref="Q1614:Q1616"/>
    <mergeCell ref="R1614:R1616"/>
    <mergeCell ref="S1614:S1616"/>
    <mergeCell ref="Z1604:Z1607"/>
    <mergeCell ref="AA1604:AA1607"/>
    <mergeCell ref="AJ1299:AJ1301"/>
    <mergeCell ref="AJ1296:AJ1298"/>
    <mergeCell ref="AE1345:AE1347"/>
    <mergeCell ref="AF1345:AF1347"/>
    <mergeCell ref="AE1331:AE1334"/>
    <mergeCell ref="AG1296:AG1298"/>
    <mergeCell ref="AH1296:AH1298"/>
    <mergeCell ref="AI1331:AI1334"/>
    <mergeCell ref="S1401:S1404"/>
    <mergeCell ref="AD1525:AD1527"/>
    <mergeCell ref="O1580:O1583"/>
    <mergeCell ref="O1548:O1550"/>
    <mergeCell ref="Y1494:Y1496"/>
    <mergeCell ref="Z1494:Z1496"/>
    <mergeCell ref="AA1494:AA1496"/>
    <mergeCell ref="AB1494:AB1496"/>
    <mergeCell ref="AC1494:AC1496"/>
    <mergeCell ref="AB1587:AB1590"/>
    <mergeCell ref="AC1587:AC1590"/>
    <mergeCell ref="AD1587:AD1590"/>
    <mergeCell ref="S1598:S1600"/>
    <mergeCell ref="T1598:T1600"/>
    <mergeCell ref="U1598:U1600"/>
    <mergeCell ref="R1601:R1603"/>
    <mergeCell ref="S1601:S1603"/>
    <mergeCell ref="V1577:V1579"/>
    <mergeCell ref="W1577:W1579"/>
    <mergeCell ref="T1580:T1583"/>
    <mergeCell ref="O1482:O1484"/>
    <mergeCell ref="P1482:P1484"/>
    <mergeCell ref="Q1482:Q1484"/>
    <mergeCell ref="S1482:S1484"/>
    <mergeCell ref="T1482:T1484"/>
    <mergeCell ref="U1482:U1484"/>
    <mergeCell ref="V1482:V1484"/>
    <mergeCell ref="AB1584:AB1586"/>
    <mergeCell ref="AC1584:AC1586"/>
    <mergeCell ref="AD1584:AD1586"/>
    <mergeCell ref="P1348:P1351"/>
    <mergeCell ref="AE1287:AE1290"/>
    <mergeCell ref="AF1287:AF1290"/>
    <mergeCell ref="AG1287:AG1290"/>
    <mergeCell ref="AH1287:AH1290"/>
    <mergeCell ref="T1296:T1298"/>
    <mergeCell ref="AA1345:AA1347"/>
    <mergeCell ref="AJ1309:AJ1311"/>
    <mergeCell ref="AJ1318:AJ1320"/>
    <mergeCell ref="AG1395:AG1397"/>
    <mergeCell ref="AG1291:AG1292"/>
    <mergeCell ref="T1392:T1394"/>
    <mergeCell ref="U1392:U1394"/>
    <mergeCell ref="AI1287:AI1290"/>
    <mergeCell ref="AF1329:AF1330"/>
    <mergeCell ref="AE1324:AE1326"/>
    <mergeCell ref="Z1345:Z1347"/>
    <mergeCell ref="AH1302:AH1304"/>
    <mergeCell ref="X1324:X1326"/>
    <mergeCell ref="T1309:T1311"/>
    <mergeCell ref="AA1378:AA1381"/>
    <mergeCell ref="Y1315:Y1317"/>
    <mergeCell ref="U1318:U1320"/>
    <mergeCell ref="U1335:U1337"/>
    <mergeCell ref="V1335:V1337"/>
    <mergeCell ref="Y1329:Y1330"/>
    <mergeCell ref="Y1305:Y1308"/>
    <mergeCell ref="Y1302:Y1304"/>
    <mergeCell ref="AD1335:AD1337"/>
    <mergeCell ref="AE1335:AE1337"/>
    <mergeCell ref="AG1321:AG1323"/>
    <mergeCell ref="AG1324:AG1326"/>
    <mergeCell ref="AD1321:AD1323"/>
    <mergeCell ref="T1312:T1314"/>
    <mergeCell ref="AH1331:AH1334"/>
    <mergeCell ref="X1331:X1334"/>
    <mergeCell ref="AJ1291:AJ1292"/>
    <mergeCell ref="AA1312:AA1314"/>
    <mergeCell ref="AB1312:AB1314"/>
    <mergeCell ref="AC1312:AC1314"/>
    <mergeCell ref="AB1327:AB1328"/>
    <mergeCell ref="AC1327:AC1328"/>
    <mergeCell ref="W1324:W1326"/>
    <mergeCell ref="AC1299:AC1301"/>
    <mergeCell ref="AD1299:AD1301"/>
    <mergeCell ref="AE1299:AE1301"/>
    <mergeCell ref="AE1296:AE1298"/>
    <mergeCell ref="AD1345:AD1347"/>
    <mergeCell ref="AD1348:AD1351"/>
    <mergeCell ref="AJ1385:AJ1387"/>
    <mergeCell ref="AJ1392:AJ1394"/>
    <mergeCell ref="AJ1362:AJ1364"/>
    <mergeCell ref="AJ1352:AJ1354"/>
    <mergeCell ref="AG1348:AG1351"/>
    <mergeCell ref="AJ1374:AJ1377"/>
    <mergeCell ref="AJ1371:AJ1373"/>
    <mergeCell ref="AJ1368:AJ1370"/>
    <mergeCell ref="AJ1365:AJ1367"/>
    <mergeCell ref="AG1365:AG1367"/>
    <mergeCell ref="AF1352:AF1354"/>
    <mergeCell ref="AJ1388:AJ1391"/>
    <mergeCell ref="AJ1348:AJ1351"/>
    <mergeCell ref="AA1382:AA1384"/>
    <mergeCell ref="AA1388:AA1391"/>
    <mergeCell ref="W1385:W1387"/>
    <mergeCell ref="AJ1620:AJ1622"/>
    <mergeCell ref="D1623:D1626"/>
    <mergeCell ref="E1623:E1626"/>
    <mergeCell ref="F1623:F1626"/>
    <mergeCell ref="G1623:G1626"/>
    <mergeCell ref="I1623:I1626"/>
    <mergeCell ref="N1623:N1626"/>
    <mergeCell ref="O1623:O1626"/>
    <mergeCell ref="P1623:P1626"/>
    <mergeCell ref="Q1623:Q1626"/>
    <mergeCell ref="R1623:R1626"/>
    <mergeCell ref="S1623:S1626"/>
    <mergeCell ref="T1623:T1626"/>
    <mergeCell ref="U1623:U1626"/>
    <mergeCell ref="V1623:V1626"/>
    <mergeCell ref="W1623:W1626"/>
    <mergeCell ref="X1623:X1626"/>
    <mergeCell ref="Y1623:Y1626"/>
    <mergeCell ref="Z1623:Z1626"/>
    <mergeCell ref="H1620:H1622"/>
    <mergeCell ref="H1623:H1626"/>
    <mergeCell ref="F1620:F1622"/>
    <mergeCell ref="G1620:G1622"/>
    <mergeCell ref="B1620:B1622"/>
    <mergeCell ref="C1620:C1622"/>
    <mergeCell ref="E1620:E1622"/>
    <mergeCell ref="AA1623:AA1626"/>
    <mergeCell ref="AJ1623:AJ1626"/>
    <mergeCell ref="AD1623:AD1626"/>
    <mergeCell ref="AE1623:AE1626"/>
    <mergeCell ref="I1620:I1622"/>
    <mergeCell ref="N1620:N1622"/>
    <mergeCell ref="O1620:O1622"/>
    <mergeCell ref="P1620:P1622"/>
    <mergeCell ref="Q1620:Q1622"/>
    <mergeCell ref="R1620:R1622"/>
    <mergeCell ref="S1620:S1622"/>
    <mergeCell ref="T1620:T1622"/>
    <mergeCell ref="U1620:U1622"/>
    <mergeCell ref="V1620:V1622"/>
    <mergeCell ref="W1620:W1622"/>
    <mergeCell ref="X1620:X1622"/>
    <mergeCell ref="Y1620:Y1622"/>
    <mergeCell ref="Z1620:Z1622"/>
    <mergeCell ref="AA1620:AA1622"/>
    <mergeCell ref="AH1623:AH1626"/>
    <mergeCell ref="AI1623:AI1626"/>
    <mergeCell ref="AF1623:AF1626"/>
    <mergeCell ref="AB1623:AB1626"/>
    <mergeCell ref="AC1623:AC1626"/>
    <mergeCell ref="AG1623:AG1626"/>
    <mergeCell ref="N1617:N1619"/>
    <mergeCell ref="O1617:O1619"/>
    <mergeCell ref="P1617:P1619"/>
    <mergeCell ref="Q1617:Q1619"/>
    <mergeCell ref="H1580:H1583"/>
    <mergeCell ref="N1580:N1583"/>
    <mergeCell ref="AC1608:AC1610"/>
    <mergeCell ref="S1584:S1586"/>
    <mergeCell ref="Y1584:Y1586"/>
    <mergeCell ref="Z1584:Z1586"/>
    <mergeCell ref="AB1608:AB1610"/>
    <mergeCell ref="AF1604:AF1607"/>
    <mergeCell ref="U1611:U1613"/>
    <mergeCell ref="S1604:S1607"/>
    <mergeCell ref="T1604:T1607"/>
    <mergeCell ref="U1604:U1607"/>
    <mergeCell ref="T1601:T1603"/>
    <mergeCell ref="S1548:S1550"/>
    <mergeCell ref="T1548:T1550"/>
    <mergeCell ref="U1548:U1550"/>
    <mergeCell ref="P1542:P1544"/>
    <mergeCell ref="Q1542:Q1544"/>
    <mergeCell ref="T1542:T1544"/>
    <mergeCell ref="B1623:B1626"/>
    <mergeCell ref="C1623:C1626"/>
    <mergeCell ref="AB1620:AB1622"/>
    <mergeCell ref="AC1620:AC1622"/>
    <mergeCell ref="AD1620:AD1622"/>
    <mergeCell ref="AE1620:AE1622"/>
    <mergeCell ref="AF1620:AF1622"/>
    <mergeCell ref="AG1620:AG1622"/>
    <mergeCell ref="AH1620:AH1622"/>
    <mergeCell ref="AI1620:AI1622"/>
    <mergeCell ref="AH1604:AH1607"/>
    <mergeCell ref="AI1604:AI1607"/>
    <mergeCell ref="AH1608:AH1610"/>
    <mergeCell ref="O1561:O1563"/>
    <mergeCell ref="B1608:B1610"/>
    <mergeCell ref="C1608:C1610"/>
    <mergeCell ref="D1608:D1610"/>
    <mergeCell ref="E1598:E1600"/>
    <mergeCell ref="E1601:E1603"/>
    <mergeCell ref="R1604:R1607"/>
    <mergeCell ref="B1598:B1600"/>
    <mergeCell ref="C1598:C1600"/>
    <mergeCell ref="B1601:B1603"/>
    <mergeCell ref="C1601:C1603"/>
    <mergeCell ref="B1604:B1607"/>
    <mergeCell ref="B1595:B1597"/>
    <mergeCell ref="C1595:C1597"/>
    <mergeCell ref="C1604:C1607"/>
    <mergeCell ref="D1604:D1607"/>
    <mergeCell ref="P1604:P1607"/>
    <mergeCell ref="O1608:O1610"/>
    <mergeCell ref="H1604:H1607"/>
    <mergeCell ref="Q1598:Q1600"/>
    <mergeCell ref="P1598:P1600"/>
    <mergeCell ref="P1601:P1603"/>
    <mergeCell ref="H1598:H1600"/>
    <mergeCell ref="D1598:D1600"/>
    <mergeCell ref="AG1608:AG1610"/>
    <mergeCell ref="AE1604:AE1607"/>
    <mergeCell ref="X1598:X1600"/>
    <mergeCell ref="Y1598:Y1600"/>
    <mergeCell ref="Y1608:Y1610"/>
    <mergeCell ref="O1598:O1600"/>
    <mergeCell ref="O1601:O1603"/>
    <mergeCell ref="O1604:O1607"/>
    <mergeCell ref="AC1448:AC1450"/>
    <mergeCell ref="AE1611:AE1613"/>
    <mergeCell ref="Y1348:Y1351"/>
    <mergeCell ref="Y1345:Y1347"/>
    <mergeCell ref="AJ1617:AJ1619"/>
    <mergeCell ref="D1620:D1622"/>
    <mergeCell ref="AH1617:AH1619"/>
    <mergeCell ref="AI1617:AI1619"/>
    <mergeCell ref="AE1312:AE1314"/>
    <mergeCell ref="AG1335:AG1337"/>
    <mergeCell ref="AH1335:AH1337"/>
    <mergeCell ref="R1315:R1317"/>
    <mergeCell ref="S1315:S1317"/>
    <mergeCell ref="F1321:F1323"/>
    <mergeCell ref="V1598:V1600"/>
    <mergeCell ref="W1598:W1600"/>
    <mergeCell ref="V1604:V1607"/>
    <mergeCell ref="W1604:W1607"/>
    <mergeCell ref="X1604:X1607"/>
    <mergeCell ref="AA1577:AA1579"/>
    <mergeCell ref="AB1577:AB1579"/>
    <mergeCell ref="AC1577:AC1579"/>
    <mergeCell ref="AD1577:AD1579"/>
    <mergeCell ref="T1577:T1579"/>
    <mergeCell ref="U1577:U1579"/>
    <mergeCell ref="AA1557:AA1560"/>
    <mergeCell ref="V1584:V1586"/>
    <mergeCell ref="W1584:W1586"/>
    <mergeCell ref="S1557:S1560"/>
    <mergeCell ref="V1415:V1417"/>
    <mergeCell ref="W1415:W1417"/>
    <mergeCell ref="AA1424:AA1427"/>
    <mergeCell ref="AB1424:AB1427"/>
    <mergeCell ref="AC1424:AC1427"/>
    <mergeCell ref="AD1424:AD1427"/>
    <mergeCell ref="AE1424:AE1427"/>
    <mergeCell ref="AF1424:AF1427"/>
    <mergeCell ref="U1408:U1410"/>
    <mergeCell ref="P1415:P1417"/>
    <mergeCell ref="I1388:I1391"/>
    <mergeCell ref="I1395:I1397"/>
    <mergeCell ref="V1331:V1334"/>
    <mergeCell ref="AD1617:AD1619"/>
    <mergeCell ref="AE1617:AE1619"/>
    <mergeCell ref="AF1617:AF1619"/>
    <mergeCell ref="R1557:R1560"/>
    <mergeCell ref="AC1557:AC1560"/>
    <mergeCell ref="AD1557:AD1560"/>
    <mergeCell ref="Z1475:Z1478"/>
    <mergeCell ref="W1482:W1484"/>
    <mergeCell ref="V1601:V1603"/>
    <mergeCell ref="W1601:W1603"/>
    <mergeCell ref="Q1551:Q1553"/>
    <mergeCell ref="R1551:R1553"/>
    <mergeCell ref="S1551:S1553"/>
    <mergeCell ref="T1545:T1547"/>
    <mergeCell ref="AD1506:AD1508"/>
    <mergeCell ref="W1497:W1499"/>
    <mergeCell ref="AB1359:AB1361"/>
    <mergeCell ref="V1385:V1387"/>
    <mergeCell ref="Q1385:Q1387"/>
    <mergeCell ref="U1382:U1384"/>
    <mergeCell ref="O1507:O1508"/>
    <mergeCell ref="R1506:R1508"/>
    <mergeCell ref="H1503:H1505"/>
    <mergeCell ref="O1382:O1384"/>
    <mergeCell ref="H1601:H1603"/>
    <mergeCell ref="I1365:I1367"/>
    <mergeCell ref="I1378:I1381"/>
    <mergeCell ref="R1371:R1373"/>
    <mergeCell ref="P1368:P1370"/>
    <mergeCell ref="Q1368:Q1370"/>
    <mergeCell ref="R1368:R1370"/>
    <mergeCell ref="W1374:W1377"/>
    <mergeCell ref="Y1548:Y1550"/>
    <mergeCell ref="X1542:X1544"/>
    <mergeCell ref="AA1554:AA1556"/>
    <mergeCell ref="I1516:I1518"/>
    <mergeCell ref="O1551:O1553"/>
    <mergeCell ref="P1551:P1553"/>
    <mergeCell ref="X1411:X1414"/>
    <mergeCell ref="W1557:W1560"/>
    <mergeCell ref="X1557:X1560"/>
    <mergeCell ref="Y1557:Y1560"/>
    <mergeCell ref="Z1557:Z1560"/>
    <mergeCell ref="T1561:T1563"/>
    <mergeCell ref="X1554:X1556"/>
    <mergeCell ref="AD1595:AD1597"/>
    <mergeCell ref="R1446:R1447"/>
    <mergeCell ref="AA1405:AA1407"/>
    <mergeCell ref="N1411:N1414"/>
    <mergeCell ref="O1411:O1414"/>
    <mergeCell ref="T1401:T1404"/>
    <mergeCell ref="N1378:N1381"/>
    <mergeCell ref="O1378:O1381"/>
    <mergeCell ref="W1571:W1573"/>
    <mergeCell ref="X1571:X1573"/>
    <mergeCell ref="Y1571:Y1573"/>
    <mergeCell ref="Z1571:Z1573"/>
    <mergeCell ref="AA1571:AA1573"/>
    <mergeCell ref="AB1571:AB1573"/>
    <mergeCell ref="AC1571:AC1573"/>
    <mergeCell ref="AD1571:AD1573"/>
    <mergeCell ref="I1460:I1462"/>
    <mergeCell ref="P1522:P1524"/>
    <mergeCell ref="O1516:O1518"/>
    <mergeCell ref="P1516:P1518"/>
    <mergeCell ref="I1580:I1583"/>
    <mergeCell ref="H1545:H1547"/>
    <mergeCell ref="H1548:H1550"/>
    <mergeCell ref="Z1548:Z1550"/>
    <mergeCell ref="T1528:T1530"/>
    <mergeCell ref="U1528:U1530"/>
    <mergeCell ref="W1525:W1527"/>
    <mergeCell ref="X1525:X1527"/>
    <mergeCell ref="Z1525:Z1527"/>
    <mergeCell ref="Q1545:Q1547"/>
    <mergeCell ref="R1545:R1547"/>
    <mergeCell ref="S1545:S1547"/>
    <mergeCell ref="U1551:U1553"/>
    <mergeCell ref="S1437:S1440"/>
    <mergeCell ref="O1418:O1420"/>
    <mergeCell ref="P1418:P1420"/>
    <mergeCell ref="H1446:H1447"/>
    <mergeCell ref="H1362:H1364"/>
    <mergeCell ref="V1457:V1459"/>
    <mergeCell ref="X1444:X1445"/>
    <mergeCell ref="AC1444:AC1445"/>
    <mergeCell ref="AD1444:AD1445"/>
    <mergeCell ref="AA1548:AA1550"/>
    <mergeCell ref="P1382:P1384"/>
    <mergeCell ref="H1415:H1417"/>
    <mergeCell ref="H1408:H1410"/>
    <mergeCell ref="H1535:H1537"/>
    <mergeCell ref="I1535:I1537"/>
    <mergeCell ref="N1535:N1537"/>
    <mergeCell ref="O1535:O1537"/>
    <mergeCell ref="X1567:X1570"/>
    <mergeCell ref="Y1567:Y1570"/>
    <mergeCell ref="Z1567:Z1570"/>
    <mergeCell ref="AA1567:AA1570"/>
    <mergeCell ref="X1338:X1340"/>
    <mergeCell ref="Y1338:Y1340"/>
    <mergeCell ref="F1291:F1292"/>
    <mergeCell ref="AE1614:AE1616"/>
    <mergeCell ref="S1331:S1334"/>
    <mergeCell ref="S1371:S1373"/>
    <mergeCell ref="R1345:R1347"/>
    <mergeCell ref="R1324:R1326"/>
    <mergeCell ref="X1421:X1423"/>
    <mergeCell ref="Q1315:Q1317"/>
    <mergeCell ref="P1411:P1414"/>
    <mergeCell ref="Q1411:Q1414"/>
    <mergeCell ref="P1312:P1314"/>
    <mergeCell ref="Q1312:Q1314"/>
    <mergeCell ref="R1312:R1314"/>
    <mergeCell ref="X1374:X1377"/>
    <mergeCell ref="R1293:R1295"/>
    <mergeCell ref="H1345:H1347"/>
    <mergeCell ref="I1345:I1347"/>
    <mergeCell ref="H1296:H1298"/>
    <mergeCell ref="R1296:R1298"/>
    <mergeCell ref="I1305:I1308"/>
    <mergeCell ref="T1315:T1317"/>
    <mergeCell ref="R1335:R1337"/>
    <mergeCell ref="S1335:S1337"/>
    <mergeCell ref="T1335:T1337"/>
    <mergeCell ref="S1309:S1311"/>
    <mergeCell ref="R1331:R1334"/>
    <mergeCell ref="W1335:W1337"/>
    <mergeCell ref="X1335:X1337"/>
    <mergeCell ref="T1321:T1323"/>
    <mergeCell ref="U1321:U1323"/>
    <mergeCell ref="V1321:V1323"/>
    <mergeCell ref="W1315:W1317"/>
    <mergeCell ref="X1315:X1317"/>
    <mergeCell ref="I1291:I1292"/>
    <mergeCell ref="O1291:O1292"/>
    <mergeCell ref="P1321:P1323"/>
    <mergeCell ref="Q1321:Q1323"/>
    <mergeCell ref="R1321:R1323"/>
    <mergeCell ref="S1321:S1323"/>
    <mergeCell ref="F1441:F1443"/>
    <mergeCell ref="AA1473:AA1474"/>
    <mergeCell ref="I1312:I1314"/>
    <mergeCell ref="I1331:I1334"/>
    <mergeCell ref="R1309:R1311"/>
    <mergeCell ref="R1611:R1613"/>
    <mergeCell ref="F1482:F1484"/>
    <mergeCell ref="G1482:G1484"/>
    <mergeCell ref="H1482:H1484"/>
    <mergeCell ref="H1554:H1556"/>
    <mergeCell ref="N1382:N1384"/>
    <mergeCell ref="I1374:I1377"/>
    <mergeCell ref="O1374:O1377"/>
    <mergeCell ref="N1374:N1377"/>
    <mergeCell ref="P1431:P1433"/>
    <mergeCell ref="R1434:R1436"/>
    <mergeCell ref="X1441:X1443"/>
    <mergeCell ref="Y1441:Y1443"/>
    <mergeCell ref="AA1398:AA1400"/>
    <mergeCell ref="H1359:H1361"/>
    <mergeCell ref="P1580:P1583"/>
    <mergeCell ref="W1554:W1556"/>
    <mergeCell ref="Q1557:Q1560"/>
    <mergeCell ref="P814:P817"/>
    <mergeCell ref="C831:C833"/>
    <mergeCell ref="I692:I694"/>
    <mergeCell ref="G683:G685"/>
    <mergeCell ref="O701:O703"/>
    <mergeCell ref="C663:C665"/>
    <mergeCell ref="C805:C807"/>
    <mergeCell ref="C773:C775"/>
    <mergeCell ref="D773:D775"/>
    <mergeCell ref="F789:F791"/>
    <mergeCell ref="H722:H724"/>
    <mergeCell ref="H725:H728"/>
    <mergeCell ref="P741:P743"/>
    <mergeCell ref="I722:I724"/>
    <mergeCell ref="O738:O740"/>
    <mergeCell ref="N735:N737"/>
    <mergeCell ref="C748:C750"/>
    <mergeCell ref="F773:F775"/>
    <mergeCell ref="F753:F756"/>
    <mergeCell ref="E748:E750"/>
    <mergeCell ref="E753:E756"/>
    <mergeCell ref="F779:F782"/>
    <mergeCell ref="C789:C791"/>
    <mergeCell ref="I676:I678"/>
    <mergeCell ref="H706:H709"/>
    <mergeCell ref="D706:D709"/>
    <mergeCell ref="H802:H804"/>
    <mergeCell ref="I783:I785"/>
    <mergeCell ref="N783:N785"/>
    <mergeCell ref="O783:O785"/>
    <mergeCell ref="C779:C782"/>
    <mergeCell ref="E729:E731"/>
    <mergeCell ref="E769:E772"/>
    <mergeCell ref="D795:D797"/>
    <mergeCell ref="C679:C682"/>
    <mergeCell ref="F679:F682"/>
    <mergeCell ref="G744:G747"/>
    <mergeCell ref="H744:H747"/>
    <mergeCell ref="I744:I747"/>
    <mergeCell ref="E779:E782"/>
    <mergeCell ref="O811:O813"/>
    <mergeCell ref="H818:H820"/>
    <mergeCell ref="N689:N691"/>
    <mergeCell ref="I779:I782"/>
    <mergeCell ref="N779:N782"/>
    <mergeCell ref="O779:O782"/>
    <mergeCell ref="P779:P782"/>
    <mergeCell ref="D1291:D1292"/>
    <mergeCell ref="E1291:E1292"/>
    <mergeCell ref="O1302:O1304"/>
    <mergeCell ref="O679:O682"/>
    <mergeCell ref="I738:I740"/>
    <mergeCell ref="G776:G778"/>
    <mergeCell ref="I679:I682"/>
    <mergeCell ref="I669:I672"/>
    <mergeCell ref="F776:F778"/>
    <mergeCell ref="G1096:G1099"/>
    <mergeCell ref="I902:I903"/>
    <mergeCell ref="N902:N903"/>
    <mergeCell ref="O902:O903"/>
    <mergeCell ref="G698:G700"/>
    <mergeCell ref="G716:G718"/>
    <mergeCell ref="H716:H718"/>
    <mergeCell ref="G679:G682"/>
    <mergeCell ref="G654:G656"/>
    <mergeCell ref="E897:E898"/>
    <mergeCell ref="C701:C703"/>
    <mergeCell ref="C704:C705"/>
    <mergeCell ref="E669:E672"/>
    <mergeCell ref="I689:I691"/>
    <mergeCell ref="D725:D728"/>
    <mergeCell ref="C692:C694"/>
    <mergeCell ref="E701:E703"/>
    <mergeCell ref="C698:C700"/>
    <mergeCell ref="E689:E691"/>
    <mergeCell ref="G676:G678"/>
    <mergeCell ref="C654:C656"/>
    <mergeCell ref="C738:C740"/>
    <mergeCell ref="N786:N788"/>
    <mergeCell ref="H766:H768"/>
    <mergeCell ref="N706:N709"/>
    <mergeCell ref="H654:H656"/>
    <mergeCell ref="G766:G768"/>
    <mergeCell ref="I698:I700"/>
    <mergeCell ref="G713:G715"/>
    <mergeCell ref="H713:H715"/>
    <mergeCell ref="E808:E810"/>
    <mergeCell ref="F808:F810"/>
    <mergeCell ref="G834:G836"/>
    <mergeCell ref="H834:H836"/>
    <mergeCell ref="I837:I839"/>
    <mergeCell ref="N837:N839"/>
    <mergeCell ref="G763:G765"/>
    <mergeCell ref="N763:N765"/>
    <mergeCell ref="O763:O765"/>
    <mergeCell ref="H689:H691"/>
    <mergeCell ref="E663:E665"/>
    <mergeCell ref="N725:N728"/>
    <mergeCell ref="G673:G675"/>
    <mergeCell ref="N769:N772"/>
    <mergeCell ref="O766:O768"/>
    <mergeCell ref="O744:O747"/>
    <mergeCell ref="N679:N682"/>
    <mergeCell ref="C735:C737"/>
    <mergeCell ref="D735:D737"/>
    <mergeCell ref="F725:F728"/>
    <mergeCell ref="N853:N855"/>
    <mergeCell ref="O853:O855"/>
    <mergeCell ref="O840:O842"/>
    <mergeCell ref="I853:I855"/>
    <mergeCell ref="G748:G750"/>
    <mergeCell ref="E722:E724"/>
    <mergeCell ref="L641:L643"/>
    <mergeCell ref="M641:M643"/>
    <mergeCell ref="O651:O653"/>
    <mergeCell ref="D529:D531"/>
    <mergeCell ref="E529:E531"/>
    <mergeCell ref="D532:D535"/>
    <mergeCell ref="E532:E535"/>
    <mergeCell ref="D536:D538"/>
    <mergeCell ref="E536:E538"/>
    <mergeCell ref="I587:I589"/>
    <mergeCell ref="O513:O515"/>
    <mergeCell ref="P513:P515"/>
    <mergeCell ref="I566:I568"/>
    <mergeCell ref="N566:N568"/>
    <mergeCell ref="O566:O568"/>
    <mergeCell ref="C547:C550"/>
    <mergeCell ref="T584:T586"/>
    <mergeCell ref="U532:U535"/>
    <mergeCell ref="T529:T531"/>
    <mergeCell ref="S539:S541"/>
    <mergeCell ref="U529:U531"/>
    <mergeCell ref="S529:S531"/>
    <mergeCell ref="S624:S626"/>
    <mergeCell ref="T624:T626"/>
    <mergeCell ref="I673:I675"/>
    <mergeCell ref="N673:N675"/>
    <mergeCell ref="G722:G724"/>
    <mergeCell ref="G701:G703"/>
    <mergeCell ref="H683:H685"/>
    <mergeCell ref="I621:I623"/>
    <mergeCell ref="T573:T574"/>
    <mergeCell ref="U594:U596"/>
    <mergeCell ref="T532:T535"/>
    <mergeCell ref="Q710:Q712"/>
    <mergeCell ref="D584:D586"/>
    <mergeCell ref="U673:U675"/>
    <mergeCell ref="R676:R678"/>
    <mergeCell ref="S676:S678"/>
    <mergeCell ref="U584:U586"/>
    <mergeCell ref="N587:N589"/>
    <mergeCell ref="P613:P616"/>
    <mergeCell ref="P604:P606"/>
    <mergeCell ref="H590:H593"/>
    <mergeCell ref="D590:D593"/>
    <mergeCell ref="R607:R609"/>
    <mergeCell ref="S607:S609"/>
    <mergeCell ref="S590:S593"/>
    <mergeCell ref="D557:D558"/>
    <mergeCell ref="E557:E558"/>
    <mergeCell ref="D610:D612"/>
    <mergeCell ref="E604:E606"/>
    <mergeCell ref="O563:O565"/>
    <mergeCell ref="P563:P565"/>
    <mergeCell ref="I594:I596"/>
    <mergeCell ref="Q544:Q546"/>
    <mergeCell ref="P536:P538"/>
    <mergeCell ref="G547:G550"/>
    <mergeCell ref="F554:F556"/>
    <mergeCell ref="I544:I546"/>
    <mergeCell ref="O581:O583"/>
    <mergeCell ref="I513:I515"/>
    <mergeCell ref="F569:F572"/>
    <mergeCell ref="O594:O596"/>
    <mergeCell ref="B831:B833"/>
    <mergeCell ref="G818:G820"/>
    <mergeCell ref="I805:I807"/>
    <mergeCell ref="F795:F797"/>
    <mergeCell ref="B575:B577"/>
    <mergeCell ref="C575:C577"/>
    <mergeCell ref="D575:D577"/>
    <mergeCell ref="B573:B574"/>
    <mergeCell ref="C573:C574"/>
    <mergeCell ref="D573:D574"/>
    <mergeCell ref="D738:D740"/>
    <mergeCell ref="D654:D656"/>
    <mergeCell ref="D741:D743"/>
    <mergeCell ref="D663:D665"/>
    <mergeCell ref="D647:D650"/>
    <mergeCell ref="D660:D662"/>
    <mergeCell ref="C695:C697"/>
    <mergeCell ref="C673:C675"/>
    <mergeCell ref="E676:E678"/>
    <mergeCell ref="N621:N623"/>
    <mergeCell ref="F673:F675"/>
    <mergeCell ref="C651:C653"/>
    <mergeCell ref="C660:C662"/>
    <mergeCell ref="F741:F743"/>
    <mergeCell ref="E706:E709"/>
    <mergeCell ref="D704:D705"/>
    <mergeCell ref="D683:D685"/>
    <mergeCell ref="G814:G817"/>
    <mergeCell ref="H814:H817"/>
    <mergeCell ref="H795:H797"/>
    <mergeCell ref="G773:G775"/>
    <mergeCell ref="H773:H775"/>
    <mergeCell ref="B811:B813"/>
    <mergeCell ref="E805:E807"/>
    <mergeCell ref="I795:I797"/>
    <mergeCell ref="B805:B807"/>
    <mergeCell ref="B814:B817"/>
    <mergeCell ref="E735:E737"/>
    <mergeCell ref="F613:F616"/>
    <mergeCell ref="I610:I612"/>
    <mergeCell ref="H751:H752"/>
    <mergeCell ref="N617:N620"/>
    <mergeCell ref="H673:H675"/>
    <mergeCell ref="G719:G721"/>
    <mergeCell ref="N627:N629"/>
    <mergeCell ref="E594:E596"/>
    <mergeCell ref="F594:F596"/>
    <mergeCell ref="F621:F623"/>
    <mergeCell ref="H710:H712"/>
    <mergeCell ref="F706:F709"/>
    <mergeCell ref="F701:F703"/>
    <mergeCell ref="E741:E743"/>
    <mergeCell ref="I624:I626"/>
    <mergeCell ref="I660:I662"/>
    <mergeCell ref="N660:N662"/>
    <mergeCell ref="I710:I712"/>
    <mergeCell ref="I748:I750"/>
    <mergeCell ref="F683:F685"/>
    <mergeCell ref="E738:E740"/>
    <mergeCell ref="C729:C731"/>
    <mergeCell ref="F676:F678"/>
    <mergeCell ref="G657:G659"/>
    <mergeCell ref="D732:D734"/>
    <mergeCell ref="H729:H731"/>
    <mergeCell ref="E763:E765"/>
    <mergeCell ref="F763:F765"/>
    <mergeCell ref="B433:B435"/>
    <mergeCell ref="B776:B778"/>
    <mergeCell ref="B497:B499"/>
    <mergeCell ref="N607:N609"/>
    <mergeCell ref="O607:O609"/>
    <mergeCell ref="Q741:Q743"/>
    <mergeCell ref="R741:R743"/>
    <mergeCell ref="Q706:Q709"/>
    <mergeCell ref="H732:H734"/>
    <mergeCell ref="I651:I653"/>
    <mergeCell ref="J627:J629"/>
    <mergeCell ref="N547:N550"/>
    <mergeCell ref="O544:O546"/>
    <mergeCell ref="E814:E817"/>
    <mergeCell ref="H594:H596"/>
    <mergeCell ref="D474:D477"/>
    <mergeCell ref="D445:D447"/>
    <mergeCell ref="E445:E447"/>
    <mergeCell ref="R725:R728"/>
    <mergeCell ref="I474:I477"/>
    <mergeCell ref="F445:F447"/>
    <mergeCell ref="G445:G447"/>
    <mergeCell ref="H445:H447"/>
    <mergeCell ref="O445:O447"/>
    <mergeCell ref="P445:P447"/>
    <mergeCell ref="Q445:Q447"/>
    <mergeCell ref="F551:F553"/>
    <mergeCell ref="H482:H484"/>
    <mergeCell ref="R482:R484"/>
    <mergeCell ref="B448:B450"/>
    <mergeCell ref="B455:B458"/>
    <mergeCell ref="C445:C447"/>
    <mergeCell ref="R445:R447"/>
    <mergeCell ref="O600:O603"/>
    <mergeCell ref="P600:P603"/>
    <mergeCell ref="O547:O550"/>
    <mergeCell ref="Q600:Q603"/>
    <mergeCell ref="P725:P728"/>
    <mergeCell ref="O654:O656"/>
    <mergeCell ref="Q491:Q493"/>
    <mergeCell ref="Q485:Q487"/>
    <mergeCell ref="H551:H553"/>
    <mergeCell ref="H554:H556"/>
    <mergeCell ref="P621:P623"/>
    <mergeCell ref="Q719:Q721"/>
    <mergeCell ref="P706:P709"/>
    <mergeCell ref="Q748:Q750"/>
    <mergeCell ref="Q751:Q752"/>
    <mergeCell ref="N513:N515"/>
    <mergeCell ref="E500:E502"/>
    <mergeCell ref="N491:N493"/>
    <mergeCell ref="P491:P493"/>
    <mergeCell ref="P679:P682"/>
    <mergeCell ref="O683:O685"/>
    <mergeCell ref="O627:O629"/>
    <mergeCell ref="F575:F577"/>
    <mergeCell ref="G575:G577"/>
    <mergeCell ref="H575:H577"/>
    <mergeCell ref="I575:I577"/>
    <mergeCell ref="N575:N577"/>
    <mergeCell ref="E732:E734"/>
    <mergeCell ref="G732:G734"/>
    <mergeCell ref="D840:D842"/>
    <mergeCell ref="Q763:Q765"/>
    <mergeCell ref="H805:H807"/>
    <mergeCell ref="H613:H616"/>
    <mergeCell ref="I683:I685"/>
    <mergeCell ref="P554:P556"/>
    <mergeCell ref="N557:N558"/>
    <mergeCell ref="F692:F694"/>
    <mergeCell ref="G624:G626"/>
    <mergeCell ref="H624:H626"/>
    <mergeCell ref="P627:P629"/>
    <mergeCell ref="Q630:Q632"/>
    <mergeCell ref="N488:N490"/>
    <mergeCell ref="P529:P531"/>
    <mergeCell ref="Q529:Q531"/>
    <mergeCell ref="R491:R493"/>
    <mergeCell ref="R485:R487"/>
    <mergeCell ref="N744:N747"/>
    <mergeCell ref="O818:O820"/>
    <mergeCell ref="C683:C685"/>
    <mergeCell ref="E660:E662"/>
    <mergeCell ref="C776:C778"/>
    <mergeCell ref="F627:F629"/>
    <mergeCell ref="D651:D653"/>
    <mergeCell ref="E651:E653"/>
    <mergeCell ref="F651:F653"/>
    <mergeCell ref="G651:G653"/>
    <mergeCell ref="D776:D778"/>
    <mergeCell ref="G627:G629"/>
    <mergeCell ref="R744:R747"/>
    <mergeCell ref="R651:R653"/>
    <mergeCell ref="O604:O606"/>
    <mergeCell ref="B795:B797"/>
    <mergeCell ref="B798:B801"/>
    <mergeCell ref="D798:D801"/>
    <mergeCell ref="C808:C810"/>
    <mergeCell ref="C811:C813"/>
    <mergeCell ref="B792:B794"/>
    <mergeCell ref="E792:E794"/>
    <mergeCell ref="R557:R558"/>
    <mergeCell ref="Q578:Q580"/>
    <mergeCell ref="R578:R580"/>
    <mergeCell ref="R536:R538"/>
    <mergeCell ref="R544:R546"/>
    <mergeCell ref="R497:R499"/>
    <mergeCell ref="P831:P833"/>
    <mergeCell ref="C497:C499"/>
    <mergeCell ref="C506:C509"/>
    <mergeCell ref="B485:B487"/>
    <mergeCell ref="C491:C493"/>
    <mergeCell ref="C834:C836"/>
    <mergeCell ref="C802:C804"/>
    <mergeCell ref="I811:I813"/>
    <mergeCell ref="G795:G797"/>
    <mergeCell ref="C837:C839"/>
    <mergeCell ref="C818:C820"/>
    <mergeCell ref="D818:D820"/>
    <mergeCell ref="E818:E820"/>
    <mergeCell ref="E776:E778"/>
    <mergeCell ref="F663:F665"/>
    <mergeCell ref="F669:F672"/>
    <mergeCell ref="C744:C747"/>
    <mergeCell ref="D744:D747"/>
    <mergeCell ref="E744:E747"/>
    <mergeCell ref="E843:E845"/>
    <mergeCell ref="D802:D804"/>
    <mergeCell ref="H831:H833"/>
    <mergeCell ref="B834:B836"/>
    <mergeCell ref="B818:B820"/>
    <mergeCell ref="F834:F836"/>
    <mergeCell ref="B663:B665"/>
    <mergeCell ref="B641:B643"/>
    <mergeCell ref="G706:G709"/>
    <mergeCell ref="Q802:Q804"/>
    <mergeCell ref="G789:G791"/>
    <mergeCell ref="N751:N752"/>
    <mergeCell ref="P773:P775"/>
    <mergeCell ref="P769:P772"/>
    <mergeCell ref="E539:E541"/>
    <mergeCell ref="P551:P553"/>
    <mergeCell ref="R542:R543"/>
    <mergeCell ref="I578:I580"/>
    <mergeCell ref="N578:N580"/>
    <mergeCell ref="I607:I609"/>
    <mergeCell ref="R478:R481"/>
    <mergeCell ref="P506:P509"/>
    <mergeCell ref="H494:H496"/>
    <mergeCell ref="U500:U502"/>
    <mergeCell ref="H539:H541"/>
    <mergeCell ref="I497:I499"/>
    <mergeCell ref="I536:I538"/>
    <mergeCell ref="N532:N535"/>
    <mergeCell ref="S503:S505"/>
    <mergeCell ref="P478:P481"/>
    <mergeCell ref="R581:R583"/>
    <mergeCell ref="R539:R541"/>
    <mergeCell ref="P542:P543"/>
    <mergeCell ref="O542:O543"/>
    <mergeCell ref="O573:O574"/>
    <mergeCell ref="Q621:Q623"/>
    <mergeCell ref="Q536:Q538"/>
    <mergeCell ref="T604:T606"/>
    <mergeCell ref="U617:U620"/>
    <mergeCell ref="T621:T623"/>
    <mergeCell ref="G491:G493"/>
    <mergeCell ref="O491:O493"/>
    <mergeCell ref="N506:N509"/>
    <mergeCell ref="O506:O509"/>
    <mergeCell ref="H544:H546"/>
    <mergeCell ref="H547:H550"/>
    <mergeCell ref="N542:N543"/>
    <mergeCell ref="N604:N606"/>
    <mergeCell ref="N584:N586"/>
    <mergeCell ref="T597:T599"/>
    <mergeCell ref="E488:E490"/>
    <mergeCell ref="E575:E577"/>
    <mergeCell ref="O575:O577"/>
    <mergeCell ref="P575:P577"/>
    <mergeCell ref="Q575:Q577"/>
    <mergeCell ref="R575:R577"/>
    <mergeCell ref="P494:P496"/>
    <mergeCell ref="U575:U577"/>
    <mergeCell ref="E573:E574"/>
    <mergeCell ref="Q551:Q553"/>
    <mergeCell ref="Q581:Q583"/>
    <mergeCell ref="E795:E797"/>
    <mergeCell ref="R573:R574"/>
    <mergeCell ref="S573:S574"/>
    <mergeCell ref="X459:X461"/>
    <mergeCell ref="X704:X705"/>
    <mergeCell ref="W439:W441"/>
    <mergeCell ref="R488:R490"/>
    <mergeCell ref="G503:G505"/>
    <mergeCell ref="G529:G531"/>
    <mergeCell ref="R506:R509"/>
    <mergeCell ref="F494:F496"/>
    <mergeCell ref="T503:T505"/>
    <mergeCell ref="U503:U505"/>
    <mergeCell ref="T494:T496"/>
    <mergeCell ref="U494:U496"/>
    <mergeCell ref="N478:N481"/>
    <mergeCell ref="O478:O481"/>
    <mergeCell ref="G695:G697"/>
    <mergeCell ref="T500:T502"/>
    <mergeCell ref="F547:F550"/>
    <mergeCell ref="G551:G553"/>
    <mergeCell ref="F544:F546"/>
    <mergeCell ref="G600:G603"/>
    <mergeCell ref="H600:H603"/>
    <mergeCell ref="I600:I603"/>
    <mergeCell ref="N600:N603"/>
    <mergeCell ref="F573:F574"/>
    <mergeCell ref="G573:G574"/>
    <mergeCell ref="H573:H574"/>
    <mergeCell ref="I573:I574"/>
    <mergeCell ref="N573:N574"/>
    <mergeCell ref="X488:X490"/>
    <mergeCell ref="V497:V499"/>
    <mergeCell ref="T485:T487"/>
    <mergeCell ref="U600:U603"/>
    <mergeCell ref="U554:U556"/>
    <mergeCell ref="Q506:Q509"/>
    <mergeCell ref="X679:X682"/>
    <mergeCell ref="Q669:Q672"/>
    <mergeCell ref="U478:U481"/>
    <mergeCell ref="U482:U484"/>
    <mergeCell ref="U542:U543"/>
    <mergeCell ref="U581:U583"/>
    <mergeCell ref="I488:I490"/>
    <mergeCell ref="S478:S481"/>
    <mergeCell ref="T478:T481"/>
    <mergeCell ref="N482:N484"/>
    <mergeCell ref="S497:S499"/>
    <mergeCell ref="T497:T499"/>
    <mergeCell ref="U638:U640"/>
    <mergeCell ref="W584:W586"/>
    <mergeCell ref="R692:R694"/>
    <mergeCell ref="W539:W541"/>
    <mergeCell ref="W532:W535"/>
    <mergeCell ref="X532:X535"/>
    <mergeCell ref="V532:V535"/>
    <mergeCell ref="V539:V541"/>
    <mergeCell ref="P503:P505"/>
    <mergeCell ref="Q503:Q505"/>
    <mergeCell ref="R503:R505"/>
    <mergeCell ref="U445:U447"/>
    <mergeCell ref="V445:V447"/>
    <mergeCell ref="W445:W447"/>
    <mergeCell ref="G474:G477"/>
    <mergeCell ref="H468:H470"/>
    <mergeCell ref="I468:I470"/>
    <mergeCell ref="F617:F620"/>
    <mergeCell ref="AJ1611:AJ1613"/>
    <mergeCell ref="AI1475:AI1478"/>
    <mergeCell ref="AJ1475:AJ1478"/>
    <mergeCell ref="H1608:H1610"/>
    <mergeCell ref="AD1551:AD1553"/>
    <mergeCell ref="H1551:H1553"/>
    <mergeCell ref="U1473:U1474"/>
    <mergeCell ref="V1473:V1474"/>
    <mergeCell ref="W1473:W1474"/>
    <mergeCell ref="X1473:X1474"/>
    <mergeCell ref="Y1473:Y1474"/>
    <mergeCell ref="V1463:V1465"/>
    <mergeCell ref="W1463:W1465"/>
    <mergeCell ref="G1473:G1474"/>
    <mergeCell ref="AJ1460:AJ1462"/>
    <mergeCell ref="AJ1469:AJ1472"/>
    <mergeCell ref="AI1463:AI1465"/>
    <mergeCell ref="AG1466:AG1468"/>
    <mergeCell ref="AH1466:AH1468"/>
    <mergeCell ref="AI1466:AI1468"/>
    <mergeCell ref="AJ1466:AJ1468"/>
    <mergeCell ref="N1473:N1474"/>
    <mergeCell ref="O1473:O1474"/>
    <mergeCell ref="P1473:P1474"/>
    <mergeCell ref="S1469:S1472"/>
    <mergeCell ref="T1469:T1472"/>
    <mergeCell ref="U1469:U1472"/>
    <mergeCell ref="V1469:V1472"/>
    <mergeCell ref="W1469:W1472"/>
    <mergeCell ref="AI1473:AI1474"/>
    <mergeCell ref="AB1463:AB1465"/>
    <mergeCell ref="AC1463:AC1465"/>
    <mergeCell ref="H837:H839"/>
    <mergeCell ref="X942:X944"/>
    <mergeCell ref="I1058:I1060"/>
    <mergeCell ref="Q1124:Q1126"/>
    <mergeCell ref="R1124:R1126"/>
    <mergeCell ref="O1199:O1202"/>
    <mergeCell ref="P1199:P1202"/>
    <mergeCell ref="Q1199:Q1202"/>
    <mergeCell ref="R1199:R1202"/>
    <mergeCell ref="S1199:S1202"/>
    <mergeCell ref="P1092:P1095"/>
    <mergeCell ref="Q1092:Q1095"/>
    <mergeCell ref="R1100:R1103"/>
    <mergeCell ref="Q853:Q855"/>
    <mergeCell ref="Q882:Q884"/>
    <mergeCell ref="I872:I874"/>
    <mergeCell ref="G846:G848"/>
    <mergeCell ref="H891:H893"/>
    <mergeCell ref="S859:S861"/>
    <mergeCell ref="V859:V861"/>
    <mergeCell ref="V1170:V1172"/>
    <mergeCell ref="S885:S886"/>
    <mergeCell ref="T885:T886"/>
    <mergeCell ref="Q859:Q861"/>
    <mergeCell ref="I882:I884"/>
    <mergeCell ref="R840:R842"/>
    <mergeCell ref="G914:G916"/>
    <mergeCell ref="H887:H890"/>
    <mergeCell ref="G1321:G1323"/>
    <mergeCell ref="H1321:H1323"/>
    <mergeCell ref="I1321:I1323"/>
    <mergeCell ref="P942:P944"/>
    <mergeCell ref="N859:N861"/>
    <mergeCell ref="O859:O861"/>
    <mergeCell ref="I1309:I1311"/>
    <mergeCell ref="T1291:T1292"/>
    <mergeCell ref="Q1302:Q1304"/>
    <mergeCell ref="G1302:G1304"/>
    <mergeCell ref="G1305:G1308"/>
    <mergeCell ref="I1302:I1304"/>
    <mergeCell ref="N1302:N1304"/>
    <mergeCell ref="I1299:I1301"/>
    <mergeCell ref="Q1299:Q1301"/>
    <mergeCell ref="S1293:S1295"/>
    <mergeCell ref="T1293:T1295"/>
    <mergeCell ref="T1305:T1308"/>
    <mergeCell ref="O1305:O1308"/>
    <mergeCell ref="H1299:H1301"/>
    <mergeCell ref="O1299:O1301"/>
    <mergeCell ref="S872:S874"/>
    <mergeCell ref="T859:T861"/>
    <mergeCell ref="U859:U861"/>
    <mergeCell ref="T834:T836"/>
    <mergeCell ref="V837:V839"/>
    <mergeCell ref="N840:N842"/>
    <mergeCell ref="P1315:P1317"/>
    <mergeCell ref="H1302:H1304"/>
    <mergeCell ref="P1305:P1308"/>
    <mergeCell ref="U1287:U1290"/>
    <mergeCell ref="V1287:V1290"/>
    <mergeCell ref="Q907:Q909"/>
    <mergeCell ref="U1216:U1218"/>
    <mergeCell ref="N929:N931"/>
    <mergeCell ref="G1006:G1008"/>
    <mergeCell ref="N979:N981"/>
    <mergeCell ref="H1284:H1286"/>
    <mergeCell ref="U891:U893"/>
    <mergeCell ref="T894:T896"/>
    <mergeCell ref="U849:U852"/>
    <mergeCell ref="R859:R861"/>
    <mergeCell ref="R897:R898"/>
    <mergeCell ref="T1140:T1142"/>
    <mergeCell ref="O843:O845"/>
    <mergeCell ref="S840:S842"/>
    <mergeCell ref="R879:R881"/>
    <mergeCell ref="N897:N898"/>
    <mergeCell ref="O897:O898"/>
    <mergeCell ref="N914:N916"/>
    <mergeCell ref="O914:O916"/>
    <mergeCell ref="O936:O938"/>
    <mergeCell ref="G923:G925"/>
    <mergeCell ref="O1312:O1314"/>
    <mergeCell ref="H1315:H1317"/>
    <mergeCell ref="I1315:I1317"/>
    <mergeCell ref="N1315:N1317"/>
    <mergeCell ref="O1315:O1317"/>
    <mergeCell ref="T849:T852"/>
    <mergeCell ref="S837:S839"/>
    <mergeCell ref="N1153:N1156"/>
    <mergeCell ref="N1157:N1159"/>
    <mergeCell ref="N1108:N1111"/>
    <mergeCell ref="N1112:N1114"/>
    <mergeCell ref="H899:H901"/>
    <mergeCell ref="T917:T919"/>
    <mergeCell ref="T932:T935"/>
    <mergeCell ref="O1070:O1073"/>
    <mergeCell ref="B1374:B1377"/>
    <mergeCell ref="N1058:N1060"/>
    <mergeCell ref="O923:O925"/>
    <mergeCell ref="N1131:N1133"/>
    <mergeCell ref="N999:N1001"/>
    <mergeCell ref="V1112:V1114"/>
    <mergeCell ref="O1061:O1063"/>
    <mergeCell ref="S1061:S1063"/>
    <mergeCell ref="P1058:P1060"/>
    <mergeCell ref="S976:S978"/>
    <mergeCell ref="T976:T978"/>
    <mergeCell ref="U976:U978"/>
    <mergeCell ref="V969:V971"/>
    <mergeCell ref="R1061:R1063"/>
    <mergeCell ref="U1064:U1066"/>
    <mergeCell ref="I1127:I1130"/>
    <mergeCell ref="N1127:N1130"/>
    <mergeCell ref="R1160:R1162"/>
    <mergeCell ref="V1160:V1162"/>
    <mergeCell ref="Q957:Q959"/>
    <mergeCell ref="Q1112:Q1114"/>
    <mergeCell ref="R1112:R1114"/>
    <mergeCell ref="Q1108:Q1111"/>
    <mergeCell ref="V1153:V1156"/>
    <mergeCell ref="T1147:T1149"/>
    <mergeCell ref="U1147:U1149"/>
    <mergeCell ref="I1131:I1133"/>
    <mergeCell ref="I979:I981"/>
    <mergeCell ref="O1321:O1323"/>
    <mergeCell ref="G872:G874"/>
    <mergeCell ref="G1355:G1358"/>
    <mergeCell ref="F1335:F1337"/>
    <mergeCell ref="D1365:D1367"/>
    <mergeCell ref="B1371:B1373"/>
    <mergeCell ref="N969:N971"/>
    <mergeCell ref="N963:N965"/>
    <mergeCell ref="O963:O965"/>
    <mergeCell ref="V942:V944"/>
    <mergeCell ref="U1188:U1190"/>
    <mergeCell ref="R979:R981"/>
    <mergeCell ref="S979:S981"/>
    <mergeCell ref="F879:F881"/>
    <mergeCell ref="T887:T890"/>
    <mergeCell ref="F932:F935"/>
    <mergeCell ref="F1302:F1304"/>
    <mergeCell ref="H1329:H1330"/>
    <mergeCell ref="Q1345:Q1347"/>
    <mergeCell ref="I1324:I1326"/>
    <mergeCell ref="I1327:I1328"/>
    <mergeCell ref="H1348:H1351"/>
    <mergeCell ref="F1305:F1308"/>
    <mergeCell ref="G1324:G1326"/>
    <mergeCell ref="O1331:O1334"/>
    <mergeCell ref="C1374:C1377"/>
    <mergeCell ref="D1374:D1377"/>
    <mergeCell ref="B1368:B1370"/>
    <mergeCell ref="G1352:G1354"/>
    <mergeCell ref="H1352:H1354"/>
    <mergeCell ref="O1335:O1337"/>
    <mergeCell ref="P1335:P1337"/>
    <mergeCell ref="T1352:T1354"/>
    <mergeCell ref="U1352:U1354"/>
    <mergeCell ref="V1352:V1354"/>
    <mergeCell ref="V1348:V1351"/>
    <mergeCell ref="R1348:R1351"/>
    <mergeCell ref="N1359:N1361"/>
    <mergeCell ref="C1299:C1301"/>
    <mergeCell ref="C1302:C1304"/>
    <mergeCell ref="D1299:D1301"/>
    <mergeCell ref="D1302:D1304"/>
    <mergeCell ref="B1296:B1298"/>
    <mergeCell ref="B1305:B1308"/>
    <mergeCell ref="B1302:B1304"/>
    <mergeCell ref="H1324:H1326"/>
    <mergeCell ref="H1327:H1328"/>
    <mergeCell ref="G1331:G1334"/>
    <mergeCell ref="B1324:B1326"/>
    <mergeCell ref="E1296:E1298"/>
    <mergeCell ref="P1329:P1330"/>
    <mergeCell ref="Q1329:Q1330"/>
    <mergeCell ref="B1293:B1295"/>
    <mergeCell ref="C1293:C1295"/>
    <mergeCell ref="D1293:D1295"/>
    <mergeCell ref="E1305:E1308"/>
    <mergeCell ref="S1324:S1326"/>
    <mergeCell ref="D1296:D1298"/>
    <mergeCell ref="D1305:D1308"/>
    <mergeCell ref="H1291:H1292"/>
    <mergeCell ref="R1318:R1320"/>
    <mergeCell ref="S1318:S1320"/>
    <mergeCell ref="T1318:T1320"/>
    <mergeCell ref="U1385:U1387"/>
    <mergeCell ref="D1335:D1337"/>
    <mergeCell ref="E1335:E1337"/>
    <mergeCell ref="P1385:P1387"/>
    <mergeCell ref="B1355:B1358"/>
    <mergeCell ref="C1355:C1358"/>
    <mergeCell ref="D1355:D1358"/>
    <mergeCell ref="E1355:E1358"/>
    <mergeCell ref="F1355:F1358"/>
    <mergeCell ref="I1352:I1354"/>
    <mergeCell ref="E1352:E1354"/>
    <mergeCell ref="F1352:F1354"/>
    <mergeCell ref="G1362:G1364"/>
    <mergeCell ref="C1324:C1326"/>
    <mergeCell ref="F1331:F1334"/>
    <mergeCell ref="B1309:B1311"/>
    <mergeCell ref="C1309:C1311"/>
    <mergeCell ref="D1309:D1311"/>
    <mergeCell ref="E1309:E1311"/>
    <mergeCell ref="O1324:O1326"/>
    <mergeCell ref="O1327:O1328"/>
    <mergeCell ref="B1312:B1314"/>
    <mergeCell ref="C1312:C1314"/>
    <mergeCell ref="D1312:D1314"/>
    <mergeCell ref="E1378:E1381"/>
    <mergeCell ref="F1378:F1381"/>
    <mergeCell ref="D1371:D1373"/>
    <mergeCell ref="B1327:B1328"/>
    <mergeCell ref="C1327:C1328"/>
    <mergeCell ref="B1329:B1330"/>
    <mergeCell ref="B1378:B1381"/>
    <mergeCell ref="C1368:C1370"/>
    <mergeCell ref="C1378:C1381"/>
    <mergeCell ref="D1378:D1381"/>
    <mergeCell ref="C1382:C1384"/>
    <mergeCell ref="D1382:D1384"/>
    <mergeCell ref="B1382:B1384"/>
    <mergeCell ref="B859:B861"/>
    <mergeCell ref="C859:C861"/>
    <mergeCell ref="D859:D861"/>
    <mergeCell ref="E859:E861"/>
    <mergeCell ref="F859:F861"/>
    <mergeCell ref="G859:G861"/>
    <mergeCell ref="H859:H861"/>
    <mergeCell ref="I859:I861"/>
    <mergeCell ref="B1321:B1323"/>
    <mergeCell ref="C1321:C1323"/>
    <mergeCell ref="D1321:D1323"/>
    <mergeCell ref="E1321:E1323"/>
    <mergeCell ref="D853:D855"/>
    <mergeCell ref="E853:E855"/>
    <mergeCell ref="D920:D922"/>
    <mergeCell ref="E920:E922"/>
    <mergeCell ref="O894:O896"/>
    <mergeCell ref="N899:N901"/>
    <mergeCell ref="O899:O901"/>
    <mergeCell ref="L882:L884"/>
    <mergeCell ref="E902:E903"/>
    <mergeCell ref="T1070:T1073"/>
    <mergeCell ref="F846:F848"/>
    <mergeCell ref="D882:D884"/>
    <mergeCell ref="E882:E884"/>
    <mergeCell ref="N1312:N1314"/>
    <mergeCell ref="C1305:C1308"/>
    <mergeCell ref="B1299:B1301"/>
    <mergeCell ref="B1315:B1317"/>
    <mergeCell ref="C1315:C1317"/>
    <mergeCell ref="B1318:B1320"/>
    <mergeCell ref="E1299:E1301"/>
    <mergeCell ref="E1302:E1304"/>
    <mergeCell ref="C1296:C1298"/>
    <mergeCell ref="C1291:C1292"/>
    <mergeCell ref="B1041:B1043"/>
    <mergeCell ref="C1318:C1320"/>
    <mergeCell ref="D856:D858"/>
    <mergeCell ref="S869:S871"/>
    <mergeCell ref="T869:T871"/>
    <mergeCell ref="C1041:C1043"/>
    <mergeCell ref="P856:P858"/>
    <mergeCell ref="P1318:P1320"/>
    <mergeCell ref="O1048:O1050"/>
    <mergeCell ref="P1048:P1050"/>
    <mergeCell ref="C862:C865"/>
    <mergeCell ref="I923:I925"/>
    <mergeCell ref="N923:N925"/>
    <mergeCell ref="N885:N886"/>
    <mergeCell ref="O885:O886"/>
    <mergeCell ref="P902:P903"/>
    <mergeCell ref="Q902:Q903"/>
    <mergeCell ref="R902:R903"/>
    <mergeCell ref="F954:F956"/>
    <mergeCell ref="R1140:R1142"/>
    <mergeCell ref="B1147:B1149"/>
    <mergeCell ref="S879:S881"/>
    <mergeCell ref="T879:T881"/>
    <mergeCell ref="R885:R886"/>
    <mergeCell ref="K882:K884"/>
    <mergeCell ref="N882:N884"/>
    <mergeCell ref="D872:D874"/>
    <mergeCell ref="H872:H874"/>
    <mergeCell ref="O1074:O1076"/>
    <mergeCell ref="AI1257:AI1260"/>
    <mergeCell ref="F1557:F1560"/>
    <mergeCell ref="G1557:G1560"/>
    <mergeCell ref="H1557:H1560"/>
    <mergeCell ref="Q1503:Q1505"/>
    <mergeCell ref="R1503:R1505"/>
    <mergeCell ref="S1503:S1505"/>
    <mergeCell ref="T1503:T1505"/>
    <mergeCell ref="U1503:U1505"/>
    <mergeCell ref="N1528:N1530"/>
    <mergeCell ref="V1528:V1530"/>
    <mergeCell ref="V1522:V1524"/>
    <mergeCell ref="R1287:R1290"/>
    <mergeCell ref="D831:D833"/>
    <mergeCell ref="U1231:U1234"/>
    <mergeCell ref="V1231:V1234"/>
    <mergeCell ref="D1331:D1334"/>
    <mergeCell ref="I1329:I1330"/>
    <mergeCell ref="P1331:P1334"/>
    <mergeCell ref="Q1331:Q1334"/>
    <mergeCell ref="S1257:S1260"/>
    <mergeCell ref="T1257:T1260"/>
    <mergeCell ref="U1257:U1260"/>
    <mergeCell ref="V1257:V1260"/>
    <mergeCell ref="R960:R962"/>
    <mergeCell ref="V907:V909"/>
    <mergeCell ref="V894:V896"/>
    <mergeCell ref="V899:V901"/>
    <mergeCell ref="U885:U886"/>
    <mergeCell ref="I942:I944"/>
    <mergeCell ref="S989:S991"/>
    <mergeCell ref="T989:T991"/>
    <mergeCell ref="S963:S965"/>
    <mergeCell ref="U1185:U1187"/>
    <mergeCell ref="N1321:N1323"/>
    <mergeCell ref="H1108:H1111"/>
    <mergeCell ref="I1108:I1111"/>
    <mergeCell ref="Q999:Q1001"/>
    <mergeCell ref="R999:R1001"/>
    <mergeCell ref="N1012:N1014"/>
    <mergeCell ref="O1012:O1014"/>
    <mergeCell ref="T914:T916"/>
    <mergeCell ref="U914:U916"/>
    <mergeCell ref="E932:E935"/>
    <mergeCell ref="F897:F898"/>
    <mergeCell ref="AD1463:AD1465"/>
    <mergeCell ref="AG917:AG919"/>
    <mergeCell ref="AB899:AB901"/>
    <mergeCell ref="AD932:AD935"/>
    <mergeCell ref="AH1002:AH1005"/>
    <mergeCell ref="AI1002:AI1005"/>
    <mergeCell ref="AH926:AH928"/>
    <mergeCell ref="AC996:AC998"/>
    <mergeCell ref="AC999:AC1001"/>
    <mergeCell ref="AD996:AD998"/>
    <mergeCell ref="AI1019:AI1021"/>
    <mergeCell ref="AB917:AB919"/>
    <mergeCell ref="AB856:AB858"/>
    <mergeCell ref="AC920:AC922"/>
    <mergeCell ref="Y939:Y941"/>
    <mergeCell ref="AD899:AD901"/>
    <mergeCell ref="AB914:AB916"/>
    <mergeCell ref="AB840:AB842"/>
    <mergeCell ref="AD882:AD884"/>
    <mergeCell ref="AJ1199:AJ1202"/>
    <mergeCell ref="AH1231:AH1234"/>
    <mergeCell ref="B837:B839"/>
    <mergeCell ref="I1428:I1430"/>
    <mergeCell ref="O1345:O1347"/>
    <mergeCell ref="D932:D935"/>
    <mergeCell ref="F999:F1001"/>
    <mergeCell ref="F1309:F1311"/>
    <mergeCell ref="G1309:G1311"/>
    <mergeCell ref="H1309:H1311"/>
    <mergeCell ref="H849:H852"/>
    <mergeCell ref="P887:P890"/>
    <mergeCell ref="I920:I922"/>
    <mergeCell ref="E1408:E1410"/>
    <mergeCell ref="F1408:F1410"/>
    <mergeCell ref="AD1228:AD1230"/>
    <mergeCell ref="X939:X941"/>
    <mergeCell ref="T1188:T1190"/>
    <mergeCell ref="W1460:W1462"/>
    <mergeCell ref="X1460:X1462"/>
    <mergeCell ref="H885:H886"/>
    <mergeCell ref="F902:F903"/>
    <mergeCell ref="G837:G839"/>
    <mergeCell ref="AI1235:AI1237"/>
    <mergeCell ref="AA1238:AA1241"/>
    <mergeCell ref="AB1238:AB1241"/>
    <mergeCell ref="AC1238:AC1241"/>
    <mergeCell ref="AD1238:AD1241"/>
    <mergeCell ref="AE1238:AE1241"/>
    <mergeCell ref="AC1245:AC1247"/>
    <mergeCell ref="AE1245:AE1247"/>
    <mergeCell ref="Z1254:Z1256"/>
    <mergeCell ref="AA1254:AA1256"/>
    <mergeCell ref="AC1254:AC1256"/>
    <mergeCell ref="W1254:W1256"/>
    <mergeCell ref="X1254:X1256"/>
    <mergeCell ref="AI1254:AI1256"/>
    <mergeCell ref="AH1254:AH1256"/>
    <mergeCell ref="AA1331:AA1334"/>
    <mergeCell ref="Y1368:Y1370"/>
    <mergeCell ref="W1359:W1361"/>
    <mergeCell ref="X1359:X1361"/>
    <mergeCell ref="AE1225:AE1227"/>
    <mergeCell ref="Y954:Y956"/>
    <mergeCell ref="AD999:AD1001"/>
    <mergeCell ref="AA985:AA988"/>
    <mergeCell ref="AA917:AA919"/>
    <mergeCell ref="AD951:AD953"/>
    <mergeCell ref="AG951:AG953"/>
    <mergeCell ref="AF920:AF922"/>
    <mergeCell ref="AI910:AI913"/>
    <mergeCell ref="AI932:AI935"/>
    <mergeCell ref="AH923:AH925"/>
    <mergeCell ref="AC932:AC935"/>
    <mergeCell ref="AC942:AC944"/>
    <mergeCell ref="AA932:AA935"/>
    <mergeCell ref="AG904:AG906"/>
    <mergeCell ref="AF904:AF906"/>
    <mergeCell ref="AF856:AF858"/>
    <mergeCell ref="AF869:AF871"/>
    <mergeCell ref="AG869:AG871"/>
    <mergeCell ref="AG856:AG858"/>
    <mergeCell ref="AG894:AG896"/>
    <mergeCell ref="AE942:AE944"/>
    <mergeCell ref="AJ1261:AJ1263"/>
    <mergeCell ref="AB1257:AB1260"/>
    <mergeCell ref="AJ1231:AJ1234"/>
    <mergeCell ref="AE954:AE956"/>
    <mergeCell ref="AE1254:AE1256"/>
    <mergeCell ref="AI1238:AI1241"/>
    <mergeCell ref="AG1009:AG1011"/>
    <mergeCell ref="W1096:W1099"/>
    <mergeCell ref="Y1231:Y1234"/>
    <mergeCell ref="AH1327:AH1328"/>
    <mergeCell ref="AG1299:AG1301"/>
    <mergeCell ref="AI1051:AI1054"/>
    <mergeCell ref="AI989:AI991"/>
    <mergeCell ref="AE1058:AE1060"/>
    <mergeCell ref="AF1058:AF1060"/>
    <mergeCell ref="Z1031:Z1033"/>
    <mergeCell ref="AA1031:AA1033"/>
    <mergeCell ref="Y1067:Y1069"/>
    <mergeCell ref="Z1067:Z1069"/>
    <mergeCell ref="AE1083:AE1085"/>
    <mergeCell ref="W989:W991"/>
    <mergeCell ref="AB989:AB991"/>
    <mergeCell ref="AC989:AC991"/>
    <mergeCell ref="Z1015:Z1018"/>
    <mergeCell ref="AA1055:AA1057"/>
    <mergeCell ref="Z1096:Z1099"/>
    <mergeCell ref="AD1112:AD1114"/>
    <mergeCell ref="AE1112:AE1114"/>
    <mergeCell ref="W1083:W1085"/>
    <mergeCell ref="AC1048:AC1050"/>
    <mergeCell ref="AE1012:AE1014"/>
    <mergeCell ref="AA999:AA1001"/>
    <mergeCell ref="AG954:AG956"/>
    <mergeCell ref="AD954:AD956"/>
    <mergeCell ref="AI957:AI959"/>
    <mergeCell ref="AH954:AH956"/>
    <mergeCell ref="AF976:AF978"/>
    <mergeCell ref="AG972:AG975"/>
    <mergeCell ref="AI982:AI984"/>
    <mergeCell ref="AH976:AH978"/>
    <mergeCell ref="AI976:AI978"/>
    <mergeCell ref="AC972:AC975"/>
    <mergeCell ref="AG1002:AG1005"/>
    <mergeCell ref="AF1006:AF1008"/>
    <mergeCell ref="Z1022:Z1024"/>
    <mergeCell ref="AA1041:AA1043"/>
    <mergeCell ref="AA996:AA998"/>
    <mergeCell ref="AB1028:AB1030"/>
    <mergeCell ref="AJ1019:AJ1021"/>
    <mergeCell ref="AJ1012:AJ1014"/>
    <mergeCell ref="AJ1006:AJ1008"/>
    <mergeCell ref="AC1112:AC1114"/>
    <mergeCell ref="AD1058:AD1060"/>
    <mergeCell ref="AJ1238:AJ1241"/>
    <mergeCell ref="Z985:Z988"/>
    <mergeCell ref="W1147:W1149"/>
    <mergeCell ref="AJ1034:AJ1037"/>
    <mergeCell ref="AJ1022:AJ1024"/>
    <mergeCell ref="AH1284:AH1286"/>
    <mergeCell ref="AI1284:AI1286"/>
    <mergeCell ref="AA1284:AA1286"/>
    <mergeCell ref="AB1284:AB1286"/>
    <mergeCell ref="AC1284:AC1286"/>
    <mergeCell ref="AD1284:AD1286"/>
    <mergeCell ref="X843:X845"/>
    <mergeCell ref="S846:S848"/>
    <mergeCell ref="AE834:AE836"/>
    <mergeCell ref="T837:T839"/>
    <mergeCell ref="R920:R922"/>
    <mergeCell ref="Z840:Z842"/>
    <mergeCell ref="T936:T938"/>
    <mergeCell ref="U936:U938"/>
    <mergeCell ref="AB939:AB941"/>
    <mergeCell ref="AF902:AF903"/>
    <mergeCell ref="AF907:AF909"/>
    <mergeCell ref="AG907:AG909"/>
    <mergeCell ref="AF910:AF913"/>
    <mergeCell ref="AG910:AG913"/>
    <mergeCell ref="AG859:AG861"/>
    <mergeCell ref="AG902:AG903"/>
    <mergeCell ref="P891:P893"/>
    <mergeCell ref="T840:T842"/>
    <mergeCell ref="Y843:Y845"/>
    <mergeCell ref="Z859:Z861"/>
    <mergeCell ref="AA859:AA861"/>
    <mergeCell ref="T899:T901"/>
    <mergeCell ref="T904:T906"/>
    <mergeCell ref="U872:U874"/>
    <mergeCell ref="U853:U855"/>
    <mergeCell ref="W853:W855"/>
    <mergeCell ref="AC834:AC836"/>
    <mergeCell ref="AC879:AC881"/>
    <mergeCell ref="Y891:Y893"/>
    <mergeCell ref="AE882:AE884"/>
    <mergeCell ref="W885:W886"/>
    <mergeCell ref="Z902:Z903"/>
    <mergeCell ref="X887:X890"/>
    <mergeCell ref="W837:W839"/>
    <mergeCell ref="AD849:AD852"/>
    <mergeCell ref="V879:V881"/>
    <mergeCell ref="U907:U909"/>
    <mergeCell ref="W849:W852"/>
    <mergeCell ref="AD910:AD913"/>
    <mergeCell ref="AE910:AE913"/>
    <mergeCell ref="AA875:AA878"/>
    <mergeCell ref="AA894:AA896"/>
    <mergeCell ref="AA891:AA893"/>
    <mergeCell ref="T875:T878"/>
    <mergeCell ref="V843:V845"/>
    <mergeCell ref="U840:U842"/>
    <mergeCell ref="X904:X906"/>
    <mergeCell ref="AG914:AG916"/>
    <mergeCell ref="AG932:AG935"/>
    <mergeCell ref="AF866:AF868"/>
    <mergeCell ref="AG866:AG868"/>
    <mergeCell ref="AF926:AF928"/>
    <mergeCell ref="AA856:AA858"/>
    <mergeCell ref="Z849:Z852"/>
    <mergeCell ref="X853:X855"/>
    <mergeCell ref="X849:X852"/>
    <mergeCell ref="AG899:AG901"/>
    <mergeCell ref="AB891:AB893"/>
    <mergeCell ref="AF887:AF890"/>
    <mergeCell ref="AG887:AG890"/>
    <mergeCell ref="AE859:AE861"/>
    <mergeCell ref="AB879:AB881"/>
    <mergeCell ref="S917:S919"/>
    <mergeCell ref="U926:U928"/>
    <mergeCell ref="S856:S858"/>
    <mergeCell ref="T856:T858"/>
    <mergeCell ref="AD1002:AD1005"/>
    <mergeCell ref="AB999:AB1001"/>
    <mergeCell ref="AA948:AA950"/>
    <mergeCell ref="AE963:AE965"/>
    <mergeCell ref="Z951:Z953"/>
    <mergeCell ref="X951:X953"/>
    <mergeCell ref="R948:R950"/>
    <mergeCell ref="AC948:AC950"/>
    <mergeCell ref="AD902:AD903"/>
    <mergeCell ref="AA866:AA868"/>
    <mergeCell ref="AB866:AB868"/>
    <mergeCell ref="AC866:AC868"/>
    <mergeCell ref="AD866:AD868"/>
    <mergeCell ref="AE866:AE868"/>
    <mergeCell ref="AD926:AD928"/>
    <mergeCell ref="AE929:AE931"/>
    <mergeCell ref="AA902:AA903"/>
    <mergeCell ref="AB902:AB903"/>
    <mergeCell ref="AC902:AC903"/>
    <mergeCell ref="W856:W858"/>
    <mergeCell ref="W907:W909"/>
    <mergeCell ref="AB963:AB965"/>
    <mergeCell ref="W1070:W1073"/>
    <mergeCell ref="X1070:X1073"/>
    <mergeCell ref="Y1070:Y1073"/>
    <mergeCell ref="Z1070:Z1073"/>
    <mergeCell ref="X996:X998"/>
    <mergeCell ref="Z989:Z991"/>
    <mergeCell ref="U989:U991"/>
    <mergeCell ref="Z999:Z1001"/>
    <mergeCell ref="R1002:R1005"/>
    <mergeCell ref="S1002:S1005"/>
    <mergeCell ref="V985:V988"/>
    <mergeCell ref="S982:S984"/>
    <mergeCell ref="S1070:S1073"/>
    <mergeCell ref="V1009:V1011"/>
    <mergeCell ref="R945:R947"/>
    <mergeCell ref="U910:U913"/>
    <mergeCell ref="AC966:AC968"/>
    <mergeCell ref="AD960:AD962"/>
    <mergeCell ref="AE960:AE962"/>
    <mergeCell ref="X957:X959"/>
    <mergeCell ref="Y966:Y968"/>
    <mergeCell ref="W966:W968"/>
    <mergeCell ref="AA969:AA971"/>
    <mergeCell ref="AB969:AB971"/>
    <mergeCell ref="AC960:AC962"/>
    <mergeCell ref="AB1038:AB1040"/>
    <mergeCell ref="Z1041:Z1043"/>
    <mergeCell ref="Y1034:Y1037"/>
    <mergeCell ref="Y1055:Y1057"/>
    <mergeCell ref="Z1012:Z1014"/>
    <mergeCell ref="AA1012:AA1014"/>
    <mergeCell ref="AB1055:AB1057"/>
    <mergeCell ref="AB1019:AB1021"/>
    <mergeCell ref="Y999:Y1001"/>
    <mergeCell ref="W963:W965"/>
    <mergeCell ref="Z972:Z975"/>
    <mergeCell ref="Z966:Z968"/>
    <mergeCell ref="W972:W975"/>
    <mergeCell ref="AE969:AE971"/>
    <mergeCell ref="AC1038:AC1040"/>
    <mergeCell ref="AF992:AF995"/>
    <mergeCell ref="AG992:AG995"/>
    <mergeCell ref="AH992:AH995"/>
    <mergeCell ref="AH942:AH944"/>
    <mergeCell ref="W957:W959"/>
    <mergeCell ref="AF899:AF901"/>
    <mergeCell ref="Y1153:Y1156"/>
    <mergeCell ref="Z1206:Z1208"/>
    <mergeCell ref="U932:U935"/>
    <mergeCell ref="W923:W925"/>
    <mergeCell ref="R891:R893"/>
    <mergeCell ref="R894:R896"/>
    <mergeCell ref="T891:T893"/>
    <mergeCell ref="T910:T913"/>
    <mergeCell ref="V957:V959"/>
    <mergeCell ref="AB1002:AB1005"/>
    <mergeCell ref="AC1002:AC1005"/>
    <mergeCell ref="AD1140:AD1142"/>
    <mergeCell ref="U879:U881"/>
    <mergeCell ref="U1140:U1142"/>
    <mergeCell ref="U869:U871"/>
    <mergeCell ref="V869:V871"/>
    <mergeCell ref="AE894:AE896"/>
    <mergeCell ref="AA972:AA975"/>
    <mergeCell ref="AD1012:AD1014"/>
    <mergeCell ref="AC936:AC938"/>
    <mergeCell ref="AA907:AA909"/>
    <mergeCell ref="AB907:AB909"/>
    <mergeCell ref="AC907:AC909"/>
    <mergeCell ref="Z929:Z931"/>
    <mergeCell ref="X936:X938"/>
    <mergeCell ref="W942:W944"/>
    <mergeCell ref="AC1199:AC1202"/>
    <mergeCell ref="AC1203:AC1205"/>
    <mergeCell ref="AD1203:AD1205"/>
    <mergeCell ref="AE1203:AE1205"/>
    <mergeCell ref="R1092:R1095"/>
    <mergeCell ref="S1092:S1095"/>
    <mergeCell ref="V1199:V1202"/>
    <mergeCell ref="W1108:W1111"/>
    <mergeCell ref="AD1038:AD1040"/>
    <mergeCell ref="AA1015:AA1018"/>
    <mergeCell ref="S1074:S1076"/>
    <mergeCell ref="X932:X935"/>
    <mergeCell ref="AA923:AA925"/>
    <mergeCell ref="X929:X931"/>
    <mergeCell ref="Y929:Y931"/>
    <mergeCell ref="Y932:Y935"/>
    <mergeCell ref="Y917:Y919"/>
    <mergeCell ref="W954:W956"/>
    <mergeCell ref="W976:W978"/>
    <mergeCell ref="W945:W947"/>
    <mergeCell ref="X945:X947"/>
    <mergeCell ref="Y945:Y947"/>
    <mergeCell ref="Y923:Y925"/>
    <mergeCell ref="X923:X925"/>
    <mergeCell ref="X1055:X1057"/>
    <mergeCell ref="W939:W941"/>
    <mergeCell ref="X963:X965"/>
    <mergeCell ref="X992:X995"/>
    <mergeCell ref="Y992:Y995"/>
    <mergeCell ref="AA1022:AA1024"/>
    <mergeCell ref="Y1006:Y1008"/>
    <mergeCell ref="X976:X978"/>
    <mergeCell ref="Y1061:Y1063"/>
    <mergeCell ref="Z1061:Z1063"/>
    <mergeCell ref="AA1061:AA1063"/>
    <mergeCell ref="W1051:W1054"/>
    <mergeCell ref="X1028:X1030"/>
    <mergeCell ref="Y1051:Y1054"/>
    <mergeCell ref="Z1051:Z1054"/>
    <mergeCell ref="Y996:Y998"/>
    <mergeCell ref="AH948:AH950"/>
    <mergeCell ref="S926:S928"/>
    <mergeCell ref="AB932:AB935"/>
    <mergeCell ref="Y936:Y938"/>
    <mergeCell ref="W926:W928"/>
    <mergeCell ref="AD872:AD874"/>
    <mergeCell ref="AC882:AC884"/>
    <mergeCell ref="AE879:AE881"/>
    <mergeCell ref="AD879:AD881"/>
    <mergeCell ref="AB885:AB886"/>
    <mergeCell ref="AC885:AC886"/>
    <mergeCell ref="AC875:AC878"/>
    <mergeCell ref="AE902:AE903"/>
    <mergeCell ref="AB859:AB861"/>
    <mergeCell ref="AB862:AB865"/>
    <mergeCell ref="AC862:AC865"/>
    <mergeCell ref="AD862:AD865"/>
    <mergeCell ref="AE862:AE865"/>
    <mergeCell ref="Y859:Y861"/>
    <mergeCell ref="Z939:Z941"/>
    <mergeCell ref="AC894:AC896"/>
    <mergeCell ref="X885:X886"/>
    <mergeCell ref="Z907:Z909"/>
    <mergeCell ref="AA926:AA928"/>
    <mergeCell ref="AB926:AB928"/>
    <mergeCell ref="AB929:AB931"/>
    <mergeCell ref="AC929:AC931"/>
    <mergeCell ref="W932:W935"/>
    <mergeCell ref="AD929:AD931"/>
    <mergeCell ref="AC859:AC861"/>
    <mergeCell ref="AC979:AC981"/>
    <mergeCell ref="AD979:AD981"/>
    <mergeCell ref="AA862:AA865"/>
    <mergeCell ref="W899:W901"/>
    <mergeCell ref="X899:X901"/>
    <mergeCell ref="AF982:AF984"/>
    <mergeCell ref="AG982:AG984"/>
    <mergeCell ref="AF996:AF998"/>
    <mergeCell ref="W866:W868"/>
    <mergeCell ref="X866:X868"/>
    <mergeCell ref="Y866:Y868"/>
    <mergeCell ref="Z866:Z868"/>
    <mergeCell ref="AH859:AH861"/>
    <mergeCell ref="AG963:AG965"/>
    <mergeCell ref="AH963:AH965"/>
    <mergeCell ref="Z963:Z965"/>
    <mergeCell ref="AA963:AA965"/>
    <mergeCell ref="AH966:AH968"/>
    <mergeCell ref="AG985:AG988"/>
    <mergeCell ref="AA966:AA968"/>
    <mergeCell ref="Z992:Z995"/>
    <mergeCell ref="AA992:AA995"/>
    <mergeCell ref="AB992:AB995"/>
    <mergeCell ref="AC992:AC995"/>
    <mergeCell ref="AD992:AD995"/>
    <mergeCell ref="AE992:AE995"/>
    <mergeCell ref="X462:X464"/>
    <mergeCell ref="P455:P458"/>
    <mergeCell ref="Q455:Q458"/>
    <mergeCell ref="E468:E470"/>
    <mergeCell ref="Z1002:Z1005"/>
    <mergeCell ref="Y1147:Y1149"/>
    <mergeCell ref="Z1147:Z1149"/>
    <mergeCell ref="AA1147:AA1149"/>
    <mergeCell ref="AB1147:AB1149"/>
    <mergeCell ref="AF1034:AF1037"/>
    <mergeCell ref="X1140:X1142"/>
    <mergeCell ref="AJ951:AJ953"/>
    <mergeCell ref="AI996:AI998"/>
    <mergeCell ref="AD972:AD975"/>
    <mergeCell ref="AE945:AE947"/>
    <mergeCell ref="Z954:Z956"/>
    <mergeCell ref="AD963:AD965"/>
    <mergeCell ref="AB948:AB950"/>
    <mergeCell ref="AE1041:AE1043"/>
    <mergeCell ref="AF1041:AF1043"/>
    <mergeCell ref="AF966:AF968"/>
    <mergeCell ref="AG966:AG968"/>
    <mergeCell ref="X960:X962"/>
    <mergeCell ref="AD966:AD968"/>
    <mergeCell ref="W1100:W1103"/>
    <mergeCell ref="AC1041:AC1043"/>
    <mergeCell ref="AC1044:AC1047"/>
    <mergeCell ref="AD1044:AD1047"/>
    <mergeCell ref="AE1044:AE1047"/>
    <mergeCell ref="AF1044:AF1047"/>
    <mergeCell ref="Y1015:Y1018"/>
    <mergeCell ref="Z1034:Z1037"/>
    <mergeCell ref="AA1034:AA1037"/>
    <mergeCell ref="AJ966:AJ968"/>
    <mergeCell ref="AI963:AI965"/>
    <mergeCell ref="AJ963:AJ965"/>
    <mergeCell ref="AJ1015:AJ1018"/>
    <mergeCell ref="AH999:AH1001"/>
    <mergeCell ref="AI999:AI1001"/>
    <mergeCell ref="Z1006:Z1008"/>
    <mergeCell ref="AF999:AF1001"/>
    <mergeCell ref="AI1044:AI1047"/>
    <mergeCell ref="AJ1044:AJ1047"/>
    <mergeCell ref="AI966:AI968"/>
    <mergeCell ref="AJ1031:AJ1033"/>
    <mergeCell ref="AJ1055:AJ1057"/>
    <mergeCell ref="AJ1058:AJ1060"/>
    <mergeCell ref="AI992:AI995"/>
    <mergeCell ref="AJ992:AJ995"/>
    <mergeCell ref="AA1009:AA1011"/>
    <mergeCell ref="AB1009:AB1011"/>
    <mergeCell ref="AC1009:AC1011"/>
    <mergeCell ref="AD1009:AD1011"/>
    <mergeCell ref="W1058:W1060"/>
    <mergeCell ref="AE853:AE855"/>
    <mergeCell ref="AI891:AI893"/>
    <mergeCell ref="V885:V886"/>
    <mergeCell ref="V875:V878"/>
    <mergeCell ref="U882:U884"/>
    <mergeCell ref="AE1131:AE1133"/>
    <mergeCell ref="AI945:AI947"/>
    <mergeCell ref="W805:W807"/>
    <mergeCell ref="V846:V848"/>
    <mergeCell ref="Y849:Y852"/>
    <mergeCell ref="N448:N450"/>
    <mergeCell ref="I482:I484"/>
    <mergeCell ref="N494:N496"/>
    <mergeCell ref="E491:E493"/>
    <mergeCell ref="F491:F493"/>
    <mergeCell ref="H488:H490"/>
    <mergeCell ref="O482:O484"/>
    <mergeCell ref="O468:O470"/>
    <mergeCell ref="W488:W490"/>
    <mergeCell ref="D513:D515"/>
    <mergeCell ref="E513:E515"/>
    <mergeCell ref="F513:F515"/>
    <mergeCell ref="G513:G515"/>
    <mergeCell ref="H513:H515"/>
    <mergeCell ref="N465:N467"/>
    <mergeCell ref="O465:O467"/>
    <mergeCell ref="G468:G470"/>
    <mergeCell ref="F468:F470"/>
    <mergeCell ref="N471:N473"/>
    <mergeCell ref="D485:D487"/>
    <mergeCell ref="E485:E487"/>
    <mergeCell ref="F451:F454"/>
    <mergeCell ref="G451:G454"/>
    <mergeCell ref="H451:H454"/>
    <mergeCell ref="I451:I454"/>
    <mergeCell ref="N451:N454"/>
    <mergeCell ref="O451:O454"/>
    <mergeCell ref="P451:P454"/>
    <mergeCell ref="Q451:Q454"/>
    <mergeCell ref="D506:D509"/>
    <mergeCell ref="E506:E509"/>
    <mergeCell ref="W478:W481"/>
    <mergeCell ref="W462:W464"/>
    <mergeCell ref="S482:S484"/>
    <mergeCell ref="V510:V512"/>
    <mergeCell ref="W510:W512"/>
    <mergeCell ref="Q459:Q461"/>
    <mergeCell ref="R459:R461"/>
    <mergeCell ref="S459:S461"/>
    <mergeCell ref="S474:S477"/>
    <mergeCell ref="T474:T477"/>
    <mergeCell ref="S491:S493"/>
    <mergeCell ref="T506:T509"/>
    <mergeCell ref="U506:U509"/>
    <mergeCell ref="E503:E505"/>
    <mergeCell ref="F503:F505"/>
    <mergeCell ref="D468:D470"/>
    <mergeCell ref="U485:U487"/>
    <mergeCell ref="E474:E477"/>
    <mergeCell ref="Q478:Q481"/>
    <mergeCell ref="W459:W461"/>
    <mergeCell ref="Q500:Q502"/>
    <mergeCell ref="R500:R502"/>
    <mergeCell ref="I506:I509"/>
    <mergeCell ref="I500:I502"/>
    <mergeCell ref="R462:R464"/>
    <mergeCell ref="S462:S464"/>
    <mergeCell ref="T462:T464"/>
    <mergeCell ref="B600:B603"/>
    <mergeCell ref="C600:C603"/>
    <mergeCell ref="D600:D603"/>
    <mergeCell ref="E600:E603"/>
    <mergeCell ref="F600:F603"/>
    <mergeCell ref="V1318:V1320"/>
    <mergeCell ref="W1318:W1320"/>
    <mergeCell ref="Z617:Z620"/>
    <mergeCell ref="E856:E858"/>
    <mergeCell ref="F856:F858"/>
    <mergeCell ref="H954:H956"/>
    <mergeCell ref="Q795:Q797"/>
    <mergeCell ref="R795:R797"/>
    <mergeCell ref="S795:S797"/>
    <mergeCell ref="X856:X858"/>
    <mergeCell ref="Y856:Y858"/>
    <mergeCell ref="Z856:Z858"/>
    <mergeCell ref="B529:B531"/>
    <mergeCell ref="C448:C450"/>
    <mergeCell ref="D448:D450"/>
    <mergeCell ref="E471:E473"/>
    <mergeCell ref="E654:E656"/>
    <mergeCell ref="F654:F656"/>
    <mergeCell ref="O932:O935"/>
    <mergeCell ref="N932:N935"/>
    <mergeCell ref="G607:G609"/>
    <mergeCell ref="O621:O623"/>
    <mergeCell ref="F735:F737"/>
    <mergeCell ref="G735:G737"/>
    <mergeCell ref="F471:F473"/>
    <mergeCell ref="F557:F558"/>
    <mergeCell ref="E607:E609"/>
    <mergeCell ref="F607:F609"/>
    <mergeCell ref="I539:I541"/>
    <mergeCell ref="G557:G558"/>
    <mergeCell ref="F542:F543"/>
    <mergeCell ref="G542:G543"/>
    <mergeCell ref="C485:C487"/>
    <mergeCell ref="G455:G458"/>
    <mergeCell ref="D1318:D1320"/>
    <mergeCell ref="D455:D458"/>
    <mergeCell ref="E455:E458"/>
    <mergeCell ref="F455:F458"/>
    <mergeCell ref="U455:U458"/>
    <mergeCell ref="F869:F871"/>
    <mergeCell ref="V500:V502"/>
    <mergeCell ref="J1044:J1045"/>
    <mergeCell ref="K1044:K1045"/>
    <mergeCell ref="V471:V473"/>
    <mergeCell ref="G494:G496"/>
    <mergeCell ref="U491:U493"/>
    <mergeCell ref="C529:C531"/>
    <mergeCell ref="P1080:P1082"/>
    <mergeCell ref="O979:O981"/>
    <mergeCell ref="O926:O928"/>
    <mergeCell ref="N904:N906"/>
    <mergeCell ref="N795:N797"/>
    <mergeCell ref="N831:N833"/>
    <mergeCell ref="O831:O833"/>
    <mergeCell ref="O907:O909"/>
    <mergeCell ref="N910:N913"/>
    <mergeCell ref="O910:O913"/>
    <mergeCell ref="N936:N938"/>
    <mergeCell ref="Y497:Y499"/>
    <mergeCell ref="D657:D659"/>
    <mergeCell ref="E657:E659"/>
    <mergeCell ref="G862:G865"/>
    <mergeCell ref="H862:H865"/>
    <mergeCell ref="I862:I865"/>
    <mergeCell ref="Z584:Z586"/>
    <mergeCell ref="AA584:AA586"/>
    <mergeCell ref="O1044:O1047"/>
    <mergeCell ref="P1044:P1047"/>
    <mergeCell ref="Q1044:Q1047"/>
    <mergeCell ref="R1044:R1047"/>
    <mergeCell ref="S1044:S1047"/>
    <mergeCell ref="T1044:T1047"/>
    <mergeCell ref="U1044:U1047"/>
    <mergeCell ref="V1044:V1047"/>
    <mergeCell ref="Z996:Z998"/>
    <mergeCell ref="W1044:W1047"/>
    <mergeCell ref="X1044:X1047"/>
    <mergeCell ref="Y1044:Y1047"/>
    <mergeCell ref="Z1044:Z1047"/>
    <mergeCell ref="Z979:Z981"/>
    <mergeCell ref="AA979:AA981"/>
    <mergeCell ref="F1048:F1050"/>
    <mergeCell ref="G1048:G1050"/>
    <mergeCell ref="H1048:H1050"/>
    <mergeCell ref="I1048:I1050"/>
    <mergeCell ref="N1048:N1050"/>
    <mergeCell ref="X837:X839"/>
    <mergeCell ref="O872:O874"/>
    <mergeCell ref="M872:M873"/>
    <mergeCell ref="Q894:Q896"/>
    <mergeCell ref="Y1022:Y1024"/>
    <mergeCell ref="X1012:X1014"/>
    <mergeCell ref="X982:X984"/>
    <mergeCell ref="W996:W998"/>
    <mergeCell ref="W1022:W1024"/>
    <mergeCell ref="X999:X1001"/>
    <mergeCell ref="W1048:W1050"/>
    <mergeCell ref="X1048:X1050"/>
    <mergeCell ref="Y1048:Y1050"/>
    <mergeCell ref="Z1048:Z1050"/>
    <mergeCell ref="AA1048:AA1050"/>
    <mergeCell ref="D862:D865"/>
    <mergeCell ref="AA840:AA842"/>
    <mergeCell ref="S849:S852"/>
    <mergeCell ref="T805:T807"/>
    <mergeCell ref="Y818:Y820"/>
    <mergeCell ref="AA834:AA836"/>
    <mergeCell ref="Y862:Y865"/>
    <mergeCell ref="Z862:Z865"/>
    <mergeCell ref="X875:X878"/>
    <mergeCell ref="U894:U896"/>
    <mergeCell ref="AA887:AA890"/>
    <mergeCell ref="U875:U878"/>
    <mergeCell ref="Y910:Y913"/>
    <mergeCell ref="W910:W913"/>
    <mergeCell ref="Z926:Z928"/>
    <mergeCell ref="U843:U845"/>
    <mergeCell ref="V840:V842"/>
    <mergeCell ref="Z872:Z874"/>
    <mergeCell ref="AA1044:AA1047"/>
    <mergeCell ref="T929:T931"/>
    <mergeCell ref="U929:U931"/>
    <mergeCell ref="S920:S922"/>
    <mergeCell ref="E478:E481"/>
    <mergeCell ref="AI485:AI487"/>
    <mergeCell ref="X494:X496"/>
    <mergeCell ref="AJ503:AJ505"/>
    <mergeCell ref="AJ478:AJ481"/>
    <mergeCell ref="U425:U428"/>
    <mergeCell ref="V425:V428"/>
    <mergeCell ref="S416:S418"/>
    <mergeCell ref="P429:P432"/>
    <mergeCell ref="O419:O421"/>
    <mergeCell ref="P419:P421"/>
    <mergeCell ref="Q419:Q421"/>
    <mergeCell ref="H422:H424"/>
    <mergeCell ref="W381:W383"/>
    <mergeCell ref="X378:X380"/>
    <mergeCell ref="N436:N438"/>
    <mergeCell ref="U422:U424"/>
    <mergeCell ref="R429:R432"/>
    <mergeCell ref="P410:P412"/>
    <mergeCell ref="O422:O424"/>
    <mergeCell ref="Q429:Q432"/>
    <mergeCell ref="Z529:Z531"/>
    <mergeCell ref="R422:R424"/>
    <mergeCell ref="Y617:Y620"/>
    <mergeCell ref="AE939:AE941"/>
    <mergeCell ref="Z976:Z978"/>
    <mergeCell ref="AE689:AE691"/>
    <mergeCell ref="AE748:AE750"/>
    <mergeCell ref="AE719:AE721"/>
    <mergeCell ref="X600:X603"/>
    <mergeCell ref="AA805:AA807"/>
    <mergeCell ref="X587:X589"/>
    <mergeCell ref="AE478:AE481"/>
    <mergeCell ref="O448:O450"/>
    <mergeCell ref="AC455:AC458"/>
    <mergeCell ref="AD455:AD458"/>
    <mergeCell ref="AE390:AE392"/>
    <mergeCell ref="AB393:AB396"/>
    <mergeCell ref="AE536:AE538"/>
    <mergeCell ref="V587:V589"/>
    <mergeCell ref="W587:W589"/>
    <mergeCell ref="P872:P874"/>
    <mergeCell ref="AC849:AC852"/>
    <mergeCell ref="Y451:Y454"/>
    <mergeCell ref="Z451:Z454"/>
    <mergeCell ref="AA451:AA454"/>
    <mergeCell ref="AB471:AB473"/>
    <mergeCell ref="V455:V458"/>
    <mergeCell ref="W455:W458"/>
    <mergeCell ref="Z471:Z473"/>
    <mergeCell ref="AD948:AD950"/>
    <mergeCell ref="AE948:AE950"/>
    <mergeCell ref="AE932:AE935"/>
    <mergeCell ref="AD945:AD947"/>
    <mergeCell ref="AA846:AA848"/>
    <mergeCell ref="Z904:Z906"/>
    <mergeCell ref="Z885:Z886"/>
    <mergeCell ref="Z882:Z884"/>
    <mergeCell ref="Z899:Z901"/>
    <mergeCell ref="U808:U810"/>
    <mergeCell ref="X811:X813"/>
    <mergeCell ref="X891:X893"/>
    <mergeCell ref="AD843:AD845"/>
    <mergeCell ref="W814:W817"/>
    <mergeCell ref="E862:E865"/>
    <mergeCell ref="F862:F865"/>
    <mergeCell ref="S1080:S1082"/>
    <mergeCell ref="AC1147:AC1149"/>
    <mergeCell ref="AD1147:AD1149"/>
    <mergeCell ref="AD1022:AD1024"/>
    <mergeCell ref="AG1041:AG1043"/>
    <mergeCell ref="AH1041:AH1043"/>
    <mergeCell ref="AI1041:AI1043"/>
    <mergeCell ref="AJ1041:AJ1043"/>
    <mergeCell ref="AD989:AD991"/>
    <mergeCell ref="AH945:AH947"/>
    <mergeCell ref="AH932:AH935"/>
    <mergeCell ref="AG936:AG938"/>
    <mergeCell ref="AF945:AF947"/>
    <mergeCell ref="AG945:AG947"/>
    <mergeCell ref="AG948:AG950"/>
    <mergeCell ref="AF948:AF950"/>
    <mergeCell ref="AI917:AI919"/>
    <mergeCell ref="AF957:AF959"/>
    <mergeCell ref="AF954:AF956"/>
    <mergeCell ref="AJ1009:AJ1011"/>
    <mergeCell ref="AJ1048:AJ1050"/>
    <mergeCell ref="AE1257:AE1260"/>
    <mergeCell ref="AE1188:AE1190"/>
    <mergeCell ref="AF1188:AF1190"/>
    <mergeCell ref="AE979:AE981"/>
    <mergeCell ref="AF979:AF981"/>
    <mergeCell ref="O587:O589"/>
    <mergeCell ref="AC503:AC505"/>
    <mergeCell ref="AC532:AC535"/>
    <mergeCell ref="AC536:AC538"/>
    <mergeCell ref="O856:O858"/>
    <mergeCell ref="R510:R512"/>
    <mergeCell ref="S510:S512"/>
    <mergeCell ref="T510:T512"/>
    <mergeCell ref="U510:U512"/>
    <mergeCell ref="R529:R531"/>
    <mergeCell ref="Z513:Z515"/>
    <mergeCell ref="AC914:AC916"/>
    <mergeCell ref="AC954:AC956"/>
    <mergeCell ref="AB979:AB981"/>
    <mergeCell ref="S506:S509"/>
    <mergeCell ref="Z590:Z593"/>
    <mergeCell ref="Q539:Q541"/>
    <mergeCell ref="F899:F901"/>
    <mergeCell ref="G899:G901"/>
    <mergeCell ref="E891:E893"/>
    <mergeCell ref="AB551:AB553"/>
    <mergeCell ref="X510:X512"/>
    <mergeCell ref="AE805:AE807"/>
    <mergeCell ref="AD840:AD842"/>
    <mergeCell ref="AD834:AD836"/>
    <mergeCell ref="AC837:AC839"/>
    <mergeCell ref="AD837:AD839"/>
    <mergeCell ref="AE843:AE845"/>
    <mergeCell ref="AF859:AF861"/>
    <mergeCell ref="AF951:AF953"/>
    <mergeCell ref="AF963:AF965"/>
    <mergeCell ref="AF862:AF865"/>
    <mergeCell ref="AB1044:AB1047"/>
    <mergeCell ref="AH853:AH855"/>
    <mergeCell ref="AG853:AG855"/>
    <mergeCell ref="AA1131:AA1133"/>
    <mergeCell ref="AJ433:AJ435"/>
    <mergeCell ref="AJ429:AJ432"/>
    <mergeCell ref="R439:R441"/>
    <mergeCell ref="S439:S441"/>
    <mergeCell ref="T439:T441"/>
    <mergeCell ref="T445:T447"/>
    <mergeCell ref="W497:W499"/>
    <mergeCell ref="V439:V441"/>
    <mergeCell ref="AI436:AI438"/>
    <mergeCell ref="Y503:Y505"/>
    <mergeCell ref="AC494:AC496"/>
    <mergeCell ref="V506:V509"/>
    <mergeCell ref="W506:W509"/>
    <mergeCell ref="R474:R477"/>
    <mergeCell ref="U497:U499"/>
    <mergeCell ref="AH503:AH505"/>
    <mergeCell ref="AD491:AD493"/>
    <mergeCell ref="AF497:AF499"/>
    <mergeCell ref="AB491:AB493"/>
    <mergeCell ref="AC491:AC493"/>
    <mergeCell ref="Y488:Y490"/>
    <mergeCell ref="Z503:Z505"/>
    <mergeCell ref="V491:V493"/>
    <mergeCell ref="AD445:AD447"/>
    <mergeCell ref="Y462:Y464"/>
    <mergeCell ref="Z462:Z464"/>
    <mergeCell ref="AA462:AA464"/>
    <mergeCell ref="AB462:AB464"/>
    <mergeCell ref="AC462:AC464"/>
    <mergeCell ref="AD462:AD464"/>
    <mergeCell ref="AE462:AE464"/>
    <mergeCell ref="AF462:AF464"/>
    <mergeCell ref="AG462:AG464"/>
    <mergeCell ref="AH462:AH464"/>
    <mergeCell ref="AI462:AI464"/>
    <mergeCell ref="X471:X473"/>
    <mergeCell ref="T433:T435"/>
    <mergeCell ref="X500:X502"/>
    <mergeCell ref="V429:V432"/>
    <mergeCell ref="AH474:AH477"/>
    <mergeCell ref="AJ459:AJ461"/>
    <mergeCell ref="AJ455:AJ458"/>
    <mergeCell ref="AJ462:AJ464"/>
    <mergeCell ref="AC500:AC502"/>
    <mergeCell ref="AJ451:AJ454"/>
    <mergeCell ref="AB455:AB458"/>
    <mergeCell ref="AE500:AE502"/>
    <mergeCell ref="AJ468:AJ470"/>
    <mergeCell ref="AI471:AI473"/>
    <mergeCell ref="AJ471:AJ473"/>
    <mergeCell ref="AJ494:AJ496"/>
    <mergeCell ref="AI503:AI505"/>
    <mergeCell ref="AA474:AA477"/>
    <mergeCell ref="AB474:AB477"/>
    <mergeCell ref="T491:T493"/>
    <mergeCell ref="Y465:Y467"/>
    <mergeCell ref="Z465:Z467"/>
    <mergeCell ref="AA465:AA467"/>
    <mergeCell ref="AB465:AB467"/>
    <mergeCell ref="AC465:AC467"/>
    <mergeCell ref="AD465:AD467"/>
    <mergeCell ref="AE465:AE467"/>
    <mergeCell ref="AF465:AF467"/>
    <mergeCell ref="AG465:AG467"/>
    <mergeCell ref="AH1584:AH1586"/>
    <mergeCell ref="AI1584:AI1586"/>
    <mergeCell ref="AJ1584:AJ1586"/>
    <mergeCell ref="AF1587:AF1590"/>
    <mergeCell ref="AG1587:AG1590"/>
    <mergeCell ref="AG544:AG546"/>
    <mergeCell ref="AE503:AE505"/>
    <mergeCell ref="Y510:Y512"/>
    <mergeCell ref="Z510:Z512"/>
    <mergeCell ref="AA510:AA512"/>
    <mergeCell ref="AB510:AB512"/>
    <mergeCell ref="AC510:AC512"/>
    <mergeCell ref="AD510:AD512"/>
    <mergeCell ref="AE510:AE512"/>
    <mergeCell ref="AI532:AI535"/>
    <mergeCell ref="AG539:AG541"/>
    <mergeCell ref="AF536:AF538"/>
    <mergeCell ref="AB478:AB481"/>
    <mergeCell ref="AB497:AB499"/>
    <mergeCell ref="AI451:AI454"/>
    <mergeCell ref="AC478:AC481"/>
    <mergeCell ref="AA513:AA515"/>
    <mergeCell ref="AB513:AB515"/>
    <mergeCell ref="AC513:AC515"/>
    <mergeCell ref="AD513:AD515"/>
    <mergeCell ref="W474:W477"/>
    <mergeCell ref="Z468:Z470"/>
    <mergeCell ref="AH448:AH450"/>
    <mergeCell ref="AI448:AI450"/>
    <mergeCell ref="AC1228:AC1230"/>
    <mergeCell ref="AE1231:AE1234"/>
    <mergeCell ref="Z1131:Z1133"/>
    <mergeCell ref="AE1248:AE1250"/>
    <mergeCell ref="AF1248:AF1250"/>
    <mergeCell ref="AA1251:AA1253"/>
    <mergeCell ref="Y1242:Y1244"/>
    <mergeCell ref="AF1061:AF1063"/>
    <mergeCell ref="AD1067:AD1069"/>
    <mergeCell ref="AF1160:AF1162"/>
    <mergeCell ref="Z1127:Z1130"/>
    <mergeCell ref="AA1127:AA1130"/>
    <mergeCell ref="Z1166:Z1169"/>
    <mergeCell ref="AD1188:AD1190"/>
    <mergeCell ref="AC1166:AC1169"/>
    <mergeCell ref="AD1160:AD1162"/>
    <mergeCell ref="AB1163:AB1165"/>
    <mergeCell ref="AC1163:AC1165"/>
    <mergeCell ref="AC1160:AC1162"/>
    <mergeCell ref="AB1216:AB1218"/>
    <mergeCell ref="AB1048:AB1050"/>
    <mergeCell ref="AE1108:AE1111"/>
    <mergeCell ref="Z1199:Z1202"/>
    <mergeCell ref="W1195:W1198"/>
    <mergeCell ref="AA1203:AA1205"/>
    <mergeCell ref="X1067:X1069"/>
    <mergeCell ref="X1058:X1060"/>
    <mergeCell ref="X1051:X1054"/>
    <mergeCell ref="AB1015:AB1018"/>
    <mergeCell ref="AC1015:AC1018"/>
    <mergeCell ref="AD1015:AD1018"/>
    <mergeCell ref="X539:X541"/>
    <mergeCell ref="AE488:AE490"/>
    <mergeCell ref="Z500:Z502"/>
    <mergeCell ref="Y1058:Y1060"/>
    <mergeCell ref="AJ506:AJ509"/>
    <mergeCell ref="AB529:AB531"/>
    <mergeCell ref="AD503:AD505"/>
    <mergeCell ref="AF494:AF496"/>
    <mergeCell ref="AJ465:AJ467"/>
    <mergeCell ref="AA500:AA502"/>
    <mergeCell ref="Y494:Y496"/>
    <mergeCell ref="Z494:Z496"/>
    <mergeCell ref="AJ500:AJ502"/>
    <mergeCell ref="X506:X509"/>
    <mergeCell ref="Z497:Z499"/>
    <mergeCell ref="AJ491:AJ493"/>
    <mergeCell ref="AJ497:AJ499"/>
    <mergeCell ref="AJ532:AJ535"/>
    <mergeCell ref="AJ536:AJ538"/>
    <mergeCell ref="AA529:AA531"/>
    <mergeCell ref="AE544:AE546"/>
    <mergeCell ref="AA503:AA505"/>
    <mergeCell ref="AB503:AB505"/>
    <mergeCell ref="AC468:AC470"/>
    <mergeCell ref="AD468:AD470"/>
    <mergeCell ref="AG513:AG515"/>
    <mergeCell ref="AH513:AH515"/>
    <mergeCell ref="AI513:AI515"/>
    <mergeCell ref="AJ513:AJ515"/>
    <mergeCell ref="AJ529:AJ531"/>
    <mergeCell ref="AG510:AG512"/>
    <mergeCell ref="AE532:AE535"/>
    <mergeCell ref="AG542:AG543"/>
    <mergeCell ref="AD497:AD499"/>
    <mergeCell ref="AA497:AA499"/>
    <mergeCell ref="AG503:AG505"/>
    <mergeCell ref="AF542:AF543"/>
    <mergeCell ref="AB542:AB543"/>
    <mergeCell ref="AI529:AI531"/>
    <mergeCell ref="AE542:AE543"/>
    <mergeCell ref="AF488:AF490"/>
    <mergeCell ref="AC497:AC499"/>
    <mergeCell ref="AD474:AD477"/>
    <mergeCell ref="AF482:AF484"/>
    <mergeCell ref="AD471:AD473"/>
    <mergeCell ref="AF529:AF531"/>
    <mergeCell ref="AG506:AG509"/>
    <mergeCell ref="AH506:AH509"/>
    <mergeCell ref="AC474:AC477"/>
    <mergeCell ref="AH529:AH531"/>
    <mergeCell ref="AH485:AH487"/>
    <mergeCell ref="AG529:AG531"/>
    <mergeCell ref="AD494:AD496"/>
    <mergeCell ref="AH500:AH502"/>
    <mergeCell ref="AI500:AI502"/>
    <mergeCell ref="AH494:AH496"/>
    <mergeCell ref="AI482:AI484"/>
    <mergeCell ref="AH491:AH493"/>
    <mergeCell ref="AI491:AI493"/>
    <mergeCell ref="Z482:Z484"/>
    <mergeCell ref="X485:X487"/>
    <mergeCell ref="AD488:AD490"/>
    <mergeCell ref="AF491:AF493"/>
    <mergeCell ref="AG485:AG487"/>
    <mergeCell ref="AJ510:AJ512"/>
    <mergeCell ref="AA536:AA538"/>
    <mergeCell ref="AJ485:AJ487"/>
    <mergeCell ref="AB488:AB490"/>
    <mergeCell ref="AG1614:AG1616"/>
    <mergeCell ref="AH1614:AH1616"/>
    <mergeCell ref="AI1614:AI1616"/>
    <mergeCell ref="AJ1614:AJ1616"/>
    <mergeCell ref="AE1293:AE1295"/>
    <mergeCell ref="AF1293:AF1295"/>
    <mergeCell ref="AG1293:AG1295"/>
    <mergeCell ref="AH1293:AH1295"/>
    <mergeCell ref="AI1293:AI1295"/>
    <mergeCell ref="AI1231:AI1234"/>
    <mergeCell ref="P1143:P1146"/>
    <mergeCell ref="Q1143:Q1146"/>
    <mergeCell ref="R1143:R1146"/>
    <mergeCell ref="S1143:S1146"/>
    <mergeCell ref="T1143:T1146"/>
    <mergeCell ref="U1143:U1146"/>
    <mergeCell ref="V1143:V1146"/>
    <mergeCell ref="W1143:W1146"/>
    <mergeCell ref="X1143:X1146"/>
    <mergeCell ref="Y1143:Y1146"/>
    <mergeCell ref="Z1143:Z1146"/>
    <mergeCell ref="AA1143:AA1146"/>
    <mergeCell ref="AB1143:AB1146"/>
    <mergeCell ref="AC1143:AC1146"/>
    <mergeCell ref="AD1143:AD1146"/>
    <mergeCell ref="AE1143:AE1146"/>
    <mergeCell ref="AF1143:AF1146"/>
    <mergeCell ref="AG1143:AG1146"/>
    <mergeCell ref="AH1143:AH1146"/>
    <mergeCell ref="AI1143:AI1146"/>
    <mergeCell ref="AJ1143:AJ1146"/>
    <mergeCell ref="P1147:P1149"/>
    <mergeCell ref="Q1147:Q1149"/>
    <mergeCell ref="AJ1293:AJ1295"/>
    <mergeCell ref="AF1312:AF1314"/>
    <mergeCell ref="AG1312:AG1314"/>
    <mergeCell ref="AI1312:AI1314"/>
    <mergeCell ref="Z1318:Z1320"/>
    <mergeCell ref="AJ1315:AJ1317"/>
    <mergeCell ref="AG1309:AG1311"/>
    <mergeCell ref="AH1309:AH1311"/>
    <mergeCell ref="AJ1312:AJ1314"/>
    <mergeCell ref="AA1318:AA1320"/>
    <mergeCell ref="AJ1284:AJ1286"/>
    <mergeCell ref="Z1225:Z1227"/>
    <mergeCell ref="AA1225:AA1227"/>
    <mergeCell ref="AB1225:AB1227"/>
    <mergeCell ref="AI1479:AI1481"/>
    <mergeCell ref="AH1479:AH1481"/>
    <mergeCell ref="AF1591:AF1594"/>
    <mergeCell ref="W1434:W1436"/>
    <mergeCell ref="T1431:T1433"/>
    <mergeCell ref="P1535:P1537"/>
    <mergeCell ref="Q1535:Q1537"/>
    <mergeCell ref="R1535:R1537"/>
    <mergeCell ref="S1535:S1537"/>
    <mergeCell ref="T1535:T1537"/>
    <mergeCell ref="U1535:U1537"/>
    <mergeCell ref="V1535:V1537"/>
    <mergeCell ref="W1535:W1537"/>
    <mergeCell ref="T1567:T1570"/>
    <mergeCell ref="U1567:U1570"/>
    <mergeCell ref="V1567:V1570"/>
    <mergeCell ref="W1567:W1570"/>
    <mergeCell ref="AK205:AK207"/>
    <mergeCell ref="AL205:AL207"/>
    <mergeCell ref="AC208:AC209"/>
    <mergeCell ref="AD208:AD209"/>
    <mergeCell ref="AE208:AE209"/>
    <mergeCell ref="AF208:AF209"/>
    <mergeCell ref="AG208:AG209"/>
    <mergeCell ref="AH208:AH209"/>
    <mergeCell ref="AI208:AI209"/>
    <mergeCell ref="AJ208:AJ209"/>
    <mergeCell ref="T205:T207"/>
    <mergeCell ref="U205:U207"/>
    <mergeCell ref="V205:V207"/>
    <mergeCell ref="W205:W207"/>
    <mergeCell ref="X205:X207"/>
    <mergeCell ref="Y205:Y207"/>
    <mergeCell ref="Z205:Z207"/>
    <mergeCell ref="AA205:AA207"/>
    <mergeCell ref="AB205:AB207"/>
    <mergeCell ref="AC205:AC207"/>
    <mergeCell ref="AD205:AD207"/>
    <mergeCell ref="AE205:AE207"/>
    <mergeCell ref="AF205:AF207"/>
    <mergeCell ref="AG205:AG207"/>
    <mergeCell ref="AH205:AH207"/>
    <mergeCell ref="AI205:AI207"/>
    <mergeCell ref="T208:T209"/>
    <mergeCell ref="U208:U209"/>
    <mergeCell ref="V208:V209"/>
    <mergeCell ref="W208:W209"/>
    <mergeCell ref="X208:X209"/>
    <mergeCell ref="Y208:Y209"/>
    <mergeCell ref="Z208:Z209"/>
    <mergeCell ref="AA208:AA209"/>
    <mergeCell ref="AB208:AB209"/>
    <mergeCell ref="AJ205:AJ207"/>
    <mergeCell ref="AG491:AG493"/>
    <mergeCell ref="AG532:AG535"/>
    <mergeCell ref="X468:X470"/>
    <mergeCell ref="AH488:AH490"/>
    <mergeCell ref="Y590:Y593"/>
    <mergeCell ref="AB581:AB583"/>
    <mergeCell ref="W581:W583"/>
    <mergeCell ref="F1150:F1152"/>
    <mergeCell ref="G1150:G1152"/>
    <mergeCell ref="H1150:H1152"/>
    <mergeCell ref="I1150:I1152"/>
    <mergeCell ref="N1150:N1152"/>
    <mergeCell ref="O1150:O1152"/>
    <mergeCell ref="P1150:P1152"/>
    <mergeCell ref="Q1150:Q1152"/>
    <mergeCell ref="R1150:R1152"/>
    <mergeCell ref="S1150:S1152"/>
    <mergeCell ref="T1150:T1152"/>
    <mergeCell ref="U1150:U1152"/>
    <mergeCell ref="V1150:V1152"/>
    <mergeCell ref="W1150:W1152"/>
    <mergeCell ref="X1150:X1152"/>
    <mergeCell ref="Y1150:Y1152"/>
    <mergeCell ref="Z1150:Z1152"/>
    <mergeCell ref="AA1150:AA1152"/>
    <mergeCell ref="AB1150:AB1152"/>
    <mergeCell ref="AC1150:AC1152"/>
    <mergeCell ref="AD1150:AD1152"/>
    <mergeCell ref="AE1150:AE1152"/>
    <mergeCell ref="AF1150:AF1152"/>
    <mergeCell ref="AG1150:AG1152"/>
    <mergeCell ref="AH1150:AH1152"/>
    <mergeCell ref="AI1150:AI1152"/>
    <mergeCell ref="K879:K880"/>
    <mergeCell ref="L879:L880"/>
    <mergeCell ref="I963:I965"/>
    <mergeCell ref="AI506:AI509"/>
    <mergeCell ref="AB936:AB938"/>
    <mergeCell ref="AH907:AH909"/>
    <mergeCell ref="F1143:F1146"/>
    <mergeCell ref="G1143:G1146"/>
    <mergeCell ref="H1143:H1146"/>
    <mergeCell ref="I1143:I1146"/>
    <mergeCell ref="N1143:N1146"/>
    <mergeCell ref="O1143:O1146"/>
    <mergeCell ref="H532:H535"/>
    <mergeCell ref="I471:I473"/>
    <mergeCell ref="S485:S487"/>
    <mergeCell ref="AC488:AC490"/>
    <mergeCell ref="O497:O499"/>
    <mergeCell ref="F488:F490"/>
    <mergeCell ref="Z491:Z493"/>
    <mergeCell ref="AB1131:AB1133"/>
    <mergeCell ref="AC1131:AC1133"/>
    <mergeCell ref="V887:V890"/>
    <mergeCell ref="W887:W890"/>
    <mergeCell ref="AH891:AH893"/>
    <mergeCell ref="AH917:AH919"/>
    <mergeCell ref="AE917:AE919"/>
    <mergeCell ref="AF917:AF919"/>
    <mergeCell ref="AB882:AB884"/>
    <mergeCell ref="W1009:W1011"/>
    <mergeCell ref="W999:W1001"/>
    <mergeCell ref="Z1058:Z1060"/>
    <mergeCell ref="S1398:S1400"/>
    <mergeCell ref="O1405:O1407"/>
    <mergeCell ref="B1365:B1367"/>
    <mergeCell ref="C1371:C1373"/>
    <mergeCell ref="B1392:B1394"/>
    <mergeCell ref="B1345:B1347"/>
    <mergeCell ref="C1345:C1347"/>
    <mergeCell ref="B1348:B1351"/>
    <mergeCell ref="W1355:W1358"/>
    <mergeCell ref="X1355:X1358"/>
    <mergeCell ref="Y1355:Y1358"/>
    <mergeCell ref="AJ1150:AJ1152"/>
    <mergeCell ref="V979:V981"/>
    <mergeCell ref="W979:W981"/>
    <mergeCell ref="AE936:AE938"/>
    <mergeCell ref="AE923:AE925"/>
    <mergeCell ref="AC951:AC953"/>
    <mergeCell ref="N872:N874"/>
    <mergeCell ref="O942:O944"/>
    <mergeCell ref="AJ859:AJ861"/>
    <mergeCell ref="AD859:AD861"/>
    <mergeCell ref="AI856:AI858"/>
    <mergeCell ref="N862:N865"/>
    <mergeCell ref="O862:O865"/>
    <mergeCell ref="P862:P865"/>
    <mergeCell ref="Q862:Q865"/>
    <mergeCell ref="R862:R865"/>
    <mergeCell ref="S862:S865"/>
    <mergeCell ref="T862:T865"/>
    <mergeCell ref="U862:U865"/>
    <mergeCell ref="V862:V865"/>
    <mergeCell ref="W862:W865"/>
    <mergeCell ref="X862:X865"/>
    <mergeCell ref="AH869:AH871"/>
    <mergeCell ref="AI869:AI871"/>
    <mergeCell ref="AI866:AI868"/>
    <mergeCell ref="AJ866:AJ868"/>
    <mergeCell ref="AI951:AI953"/>
    <mergeCell ref="AI926:AI928"/>
    <mergeCell ref="AA942:AA944"/>
    <mergeCell ref="AB942:AB944"/>
    <mergeCell ref="AD957:AD959"/>
    <mergeCell ref="AA951:AA953"/>
    <mergeCell ref="AE957:AE959"/>
    <mergeCell ref="Q891:Q893"/>
    <mergeCell ref="P897:P898"/>
    <mergeCell ref="AI948:AI950"/>
    <mergeCell ref="AF932:AF935"/>
    <mergeCell ref="N894:N896"/>
    <mergeCell ref="N1025:N1027"/>
    <mergeCell ref="N1019:N1021"/>
    <mergeCell ref="AH910:AH913"/>
    <mergeCell ref="AH914:AH916"/>
    <mergeCell ref="AF923:AF925"/>
    <mergeCell ref="AJ969:AJ971"/>
    <mergeCell ref="AH939:AH941"/>
    <mergeCell ref="AJ989:AJ991"/>
    <mergeCell ref="AJ982:AJ984"/>
    <mergeCell ref="AI1355:AI1358"/>
    <mergeCell ref="AJ1355:AJ1358"/>
    <mergeCell ref="E1318:E1320"/>
    <mergeCell ref="F1318:F1320"/>
    <mergeCell ref="E1143:E1146"/>
    <mergeCell ref="N1318:N1320"/>
    <mergeCell ref="AB1355:AB1358"/>
    <mergeCell ref="AC1355:AC1358"/>
    <mergeCell ref="AD1355:AD1358"/>
    <mergeCell ref="AE1355:AE1358"/>
    <mergeCell ref="AF1355:AF1358"/>
    <mergeCell ref="AG1355:AG1358"/>
    <mergeCell ref="AH1355:AH1358"/>
    <mergeCell ref="G1428:G1430"/>
    <mergeCell ref="B1044:B1047"/>
    <mergeCell ref="C1044:C1047"/>
    <mergeCell ref="D1044:D1047"/>
    <mergeCell ref="E1044:E1047"/>
    <mergeCell ref="F1044:F1047"/>
    <mergeCell ref="G1044:G1047"/>
    <mergeCell ref="H1044:H1047"/>
    <mergeCell ref="I1044:I1047"/>
    <mergeCell ref="D1395:D1397"/>
    <mergeCell ref="B1388:B1391"/>
    <mergeCell ref="B1437:B1440"/>
    <mergeCell ref="Q1048:Q1050"/>
    <mergeCell ref="R1048:R1050"/>
    <mergeCell ref="C1348:C1351"/>
    <mergeCell ref="B1352:B1354"/>
    <mergeCell ref="C1352:C1354"/>
    <mergeCell ref="S1385:S1387"/>
    <mergeCell ref="Q1392:Q1394"/>
    <mergeCell ref="F1388:F1391"/>
    <mergeCell ref="S1382:S1384"/>
    <mergeCell ref="H1335:H1337"/>
    <mergeCell ref="I1335:I1337"/>
    <mergeCell ref="N1335:N1337"/>
    <mergeCell ref="O1398:O1400"/>
    <mergeCell ref="P1398:P1400"/>
    <mergeCell ref="I1368:I1370"/>
    <mergeCell ref="I1371:I1373"/>
    <mergeCell ref="I1385:I1387"/>
    <mergeCell ref="H1395:H1397"/>
    <mergeCell ref="Q1341:Q1342"/>
    <mergeCell ref="R1341:R1342"/>
    <mergeCell ref="S1341:S1342"/>
    <mergeCell ref="T1341:T1342"/>
    <mergeCell ref="AD1293:AD1295"/>
    <mergeCell ref="F1362:F1364"/>
    <mergeCell ref="D1348:D1351"/>
    <mergeCell ref="D1352:D1354"/>
    <mergeCell ref="B1385:B1387"/>
    <mergeCell ref="Q1378:Q1381"/>
    <mergeCell ref="R1378:R1381"/>
    <mergeCell ref="I1359:I1361"/>
    <mergeCell ref="R1362:R1364"/>
    <mergeCell ref="T1331:T1334"/>
    <mergeCell ref="F1382:F1384"/>
    <mergeCell ref="D1421:D1423"/>
    <mergeCell ref="D1388:D1391"/>
    <mergeCell ref="E1434:E1436"/>
    <mergeCell ref="E1395:E1397"/>
    <mergeCell ref="E1388:E1391"/>
    <mergeCell ref="E1398:E1400"/>
    <mergeCell ref="P1362:P1364"/>
    <mergeCell ref="Q1362:Q1364"/>
    <mergeCell ref="H1382:H1384"/>
    <mergeCell ref="H1385:H1387"/>
    <mergeCell ref="Q1365:Q1367"/>
    <mergeCell ref="R1365:R1367"/>
    <mergeCell ref="AJ594:AJ596"/>
    <mergeCell ref="AI594:AI596"/>
    <mergeCell ref="AH600:AH603"/>
    <mergeCell ref="B744:B747"/>
    <mergeCell ref="B1143:B1146"/>
    <mergeCell ref="C1143:C1146"/>
    <mergeCell ref="AE1147:AE1149"/>
    <mergeCell ref="AF1147:AF1149"/>
    <mergeCell ref="AG1147:AG1149"/>
    <mergeCell ref="AH1147:AH1149"/>
    <mergeCell ref="AI1147:AI1149"/>
    <mergeCell ref="X1535:X1537"/>
    <mergeCell ref="G1415:G1417"/>
    <mergeCell ref="I1411:I1414"/>
    <mergeCell ref="G1327:G1328"/>
    <mergeCell ref="F1329:F1330"/>
    <mergeCell ref="G1329:G1330"/>
    <mergeCell ref="T1411:T1414"/>
    <mergeCell ref="T1385:T1387"/>
    <mergeCell ref="T1345:T1347"/>
    <mergeCell ref="Y1365:Y1367"/>
    <mergeCell ref="Z1365:Z1367"/>
    <mergeCell ref="U1395:U1397"/>
    <mergeCell ref="B1359:B1361"/>
    <mergeCell ref="B1362:B1364"/>
    <mergeCell ref="C1362:C1364"/>
    <mergeCell ref="C1359:C1361"/>
    <mergeCell ref="D1368:D1370"/>
    <mergeCell ref="D1359:D1361"/>
    <mergeCell ref="D1362:D1364"/>
    <mergeCell ref="C1385:C1387"/>
    <mergeCell ref="D1385:D1387"/>
    <mergeCell ref="G1395:G1397"/>
    <mergeCell ref="AG862:AG865"/>
    <mergeCell ref="AH862:AH865"/>
    <mergeCell ref="AI862:AI865"/>
    <mergeCell ref="AJ862:AJ865"/>
    <mergeCell ref="B866:B868"/>
    <mergeCell ref="C866:C868"/>
    <mergeCell ref="Q1080:Q1082"/>
    <mergeCell ref="AA1070:AA1073"/>
    <mergeCell ref="AB1070:AB1073"/>
    <mergeCell ref="AB954:AB956"/>
    <mergeCell ref="AF929:AF931"/>
    <mergeCell ref="AG929:AG931"/>
    <mergeCell ref="Y1131:Y1133"/>
    <mergeCell ref="P894:P896"/>
    <mergeCell ref="O920:O922"/>
    <mergeCell ref="AD1257:AD1260"/>
    <mergeCell ref="AJ897:AJ898"/>
    <mergeCell ref="AE1009:AE1011"/>
    <mergeCell ref="AH1006:AH1008"/>
    <mergeCell ref="AE1022:AE1024"/>
    <mergeCell ref="AG989:AG991"/>
    <mergeCell ref="AH996:AH998"/>
    <mergeCell ref="AI936:AI938"/>
    <mergeCell ref="AJ1147:AJ1149"/>
    <mergeCell ref="S897:S898"/>
    <mergeCell ref="AD942:AD944"/>
    <mergeCell ref="AC899:AC901"/>
    <mergeCell ref="AJ917:AJ919"/>
    <mergeCell ref="AA936:AA938"/>
    <mergeCell ref="Z1355:Z1358"/>
    <mergeCell ref="AA1355:AA1358"/>
    <mergeCell ref="C1580:C1583"/>
    <mergeCell ref="D1580:D1583"/>
    <mergeCell ref="E1584:E1586"/>
    <mergeCell ref="Q1580:Q1583"/>
    <mergeCell ref="R1580:R1583"/>
    <mergeCell ref="S1580:S1583"/>
    <mergeCell ref="I1557:I1560"/>
    <mergeCell ref="U1557:U1560"/>
    <mergeCell ref="V1557:V1560"/>
    <mergeCell ref="V1542:V1544"/>
    <mergeCell ref="U1545:U1547"/>
    <mergeCell ref="V1545:V1547"/>
    <mergeCell ref="G1548:G1550"/>
    <mergeCell ref="U1542:U1544"/>
    <mergeCell ref="Y1554:Y1556"/>
    <mergeCell ref="Z1554:Z1556"/>
    <mergeCell ref="V1564:V1566"/>
    <mergeCell ref="AE1577:AE1579"/>
    <mergeCell ref="B1482:B1484"/>
    <mergeCell ref="C1482:C1484"/>
    <mergeCell ref="D1460:D1462"/>
    <mergeCell ref="E1497:E1499"/>
    <mergeCell ref="F1497:F1499"/>
    <mergeCell ref="G1497:G1499"/>
    <mergeCell ref="AJ869:AJ871"/>
    <mergeCell ref="F866:F868"/>
    <mergeCell ref="G866:G868"/>
    <mergeCell ref="H866:H868"/>
    <mergeCell ref="I866:I868"/>
    <mergeCell ref="N866:N868"/>
    <mergeCell ref="O866:O868"/>
    <mergeCell ref="P866:P868"/>
    <mergeCell ref="Q866:Q868"/>
    <mergeCell ref="R866:R868"/>
    <mergeCell ref="S866:S868"/>
    <mergeCell ref="T866:T868"/>
    <mergeCell ref="U866:U868"/>
    <mergeCell ref="V866:V868"/>
    <mergeCell ref="AH866:AH868"/>
    <mergeCell ref="B1048:B1050"/>
    <mergeCell ref="C1048:C1050"/>
    <mergeCell ref="D1048:D1050"/>
    <mergeCell ref="E1048:E1050"/>
    <mergeCell ref="AI1535:AI1537"/>
    <mergeCell ref="AJ1535:AJ1537"/>
    <mergeCell ref="AI1424:AI1427"/>
    <mergeCell ref="AG1385:AG1387"/>
    <mergeCell ref="Z1431:Z1433"/>
    <mergeCell ref="AF875:AF878"/>
    <mergeCell ref="T1355:T1358"/>
    <mergeCell ref="U1355:U1358"/>
    <mergeCell ref="V1355:V1358"/>
    <mergeCell ref="B1535:B1537"/>
    <mergeCell ref="N1355:N1358"/>
    <mergeCell ref="O1355:O1358"/>
    <mergeCell ref="P1355:P1358"/>
    <mergeCell ref="Q1355:Q1358"/>
    <mergeCell ref="R1355:R1358"/>
    <mergeCell ref="S1355:S1358"/>
    <mergeCell ref="L1044:L1045"/>
    <mergeCell ref="M1044:M1045"/>
    <mergeCell ref="N1044:N1047"/>
    <mergeCell ref="AH1044:AH1047"/>
    <mergeCell ref="E1441:E1443"/>
    <mergeCell ref="AJ1264:AJ1266"/>
    <mergeCell ref="AI1264:AI1266"/>
    <mergeCell ref="AJ891:AJ893"/>
    <mergeCell ref="AH894:AH896"/>
    <mergeCell ref="AB982:AB984"/>
    <mergeCell ref="AH951:AH953"/>
    <mergeCell ref="AG957:AG959"/>
    <mergeCell ref="AH957:AH959"/>
    <mergeCell ref="T954:T956"/>
    <mergeCell ref="U954:U956"/>
    <mergeCell ref="V954:V956"/>
    <mergeCell ref="X954:X956"/>
    <mergeCell ref="Y960:Y962"/>
    <mergeCell ref="Z960:Z962"/>
    <mergeCell ref="AA960:AA962"/>
    <mergeCell ref="AB960:AB962"/>
    <mergeCell ref="H1355:H1358"/>
    <mergeCell ref="I1355:I1358"/>
    <mergeCell ref="D1485:D1487"/>
    <mergeCell ref="E1485:E1487"/>
    <mergeCell ref="F1485:F1487"/>
    <mergeCell ref="G1485:G1487"/>
    <mergeCell ref="H1485:H1487"/>
    <mergeCell ref="I1485:I1487"/>
    <mergeCell ref="N1485:N1487"/>
    <mergeCell ref="O1485:O1487"/>
    <mergeCell ref="P1485:P1487"/>
    <mergeCell ref="Q1485:Q1487"/>
    <mergeCell ref="B1591:B1594"/>
    <mergeCell ref="C1591:C1594"/>
    <mergeCell ref="D1591:D1594"/>
    <mergeCell ref="E1591:E1594"/>
    <mergeCell ref="F1591:F1594"/>
    <mergeCell ref="G1591:G1594"/>
    <mergeCell ref="H1591:H1594"/>
    <mergeCell ref="I1591:I1594"/>
    <mergeCell ref="N1591:N1594"/>
    <mergeCell ref="O1591:O1594"/>
    <mergeCell ref="P1591:P1594"/>
    <mergeCell ref="Q1591:Q1594"/>
    <mergeCell ref="R1591:R1594"/>
    <mergeCell ref="S1591:S1594"/>
    <mergeCell ref="T1591:T1594"/>
    <mergeCell ref="U1591:U1594"/>
    <mergeCell ref="V1591:V1594"/>
    <mergeCell ref="W1591:W1594"/>
    <mergeCell ref="X1591:X1594"/>
    <mergeCell ref="Y1591:Y1594"/>
    <mergeCell ref="Z1591:Z1594"/>
    <mergeCell ref="AA1591:AA1594"/>
    <mergeCell ref="AB1591:AB1594"/>
    <mergeCell ref="AC1591:AC1594"/>
    <mergeCell ref="AD1591:AD1594"/>
    <mergeCell ref="AE1591:AE1594"/>
    <mergeCell ref="C1398:C1400"/>
    <mergeCell ref="D1415:D1417"/>
    <mergeCell ref="C1441:C1443"/>
    <mergeCell ref="C1405:C1407"/>
    <mergeCell ref="E1392:E1394"/>
    <mergeCell ref="E1415:E1417"/>
    <mergeCell ref="F1415:F1417"/>
    <mergeCell ref="B1587:B1590"/>
    <mergeCell ref="C1587:C1590"/>
    <mergeCell ref="D1587:D1590"/>
    <mergeCell ref="E1587:E1590"/>
    <mergeCell ref="F1587:F1590"/>
    <mergeCell ref="G1587:G1590"/>
    <mergeCell ref="AE1587:AE1590"/>
    <mergeCell ref="B1580:B1583"/>
    <mergeCell ref="W1564:W1566"/>
    <mergeCell ref="Y1564:Y1566"/>
    <mergeCell ref="U1580:U1583"/>
    <mergeCell ref="V1580:V1583"/>
    <mergeCell ref="W1580:W1583"/>
    <mergeCell ref="AC1564:AC1566"/>
    <mergeCell ref="AD1564:AD1566"/>
    <mergeCell ref="T1557:T1560"/>
    <mergeCell ref="E1577:E1579"/>
    <mergeCell ref="B1567:B1570"/>
    <mergeCell ref="C1567:C1570"/>
    <mergeCell ref="D1567:D1570"/>
    <mergeCell ref="E1567:E1570"/>
    <mergeCell ref="F1567:F1570"/>
    <mergeCell ref="G1567:G1570"/>
    <mergeCell ref="H1567:H1570"/>
    <mergeCell ref="I1567:I1570"/>
    <mergeCell ref="N1567:N1570"/>
    <mergeCell ref="O1567:O1570"/>
    <mergeCell ref="P1567:P1570"/>
    <mergeCell ref="Q1567:Q1570"/>
    <mergeCell ref="R1567:R1570"/>
    <mergeCell ref="S1567:S1570"/>
    <mergeCell ref="D1595:D1597"/>
    <mergeCell ref="E1595:E1597"/>
    <mergeCell ref="F1595:F1597"/>
    <mergeCell ref="G1595:G1597"/>
    <mergeCell ref="H1595:H1597"/>
    <mergeCell ref="I1595:I1597"/>
    <mergeCell ref="N1595:N1597"/>
    <mergeCell ref="O1595:O1597"/>
    <mergeCell ref="P1595:P1597"/>
    <mergeCell ref="Q1595:Q1597"/>
    <mergeCell ref="R1595:R1597"/>
    <mergeCell ref="S1595:S1597"/>
    <mergeCell ref="T1595:T1597"/>
    <mergeCell ref="U1595:U1597"/>
    <mergeCell ref="V1595:V1597"/>
    <mergeCell ref="W1595:W1597"/>
    <mergeCell ref="X1595:X1597"/>
    <mergeCell ref="Y1595:Y1597"/>
    <mergeCell ref="Z1595:Z1597"/>
    <mergeCell ref="AA1595:AA1597"/>
    <mergeCell ref="AB1595:AB1597"/>
    <mergeCell ref="AC1595:AC1597"/>
    <mergeCell ref="B1571:B1573"/>
    <mergeCell ref="C1571:C1573"/>
    <mergeCell ref="G1571:G1573"/>
    <mergeCell ref="H1571:H1573"/>
    <mergeCell ref="I1571:I1573"/>
    <mergeCell ref="N1571:N1573"/>
    <mergeCell ref="O1571:O1573"/>
    <mergeCell ref="P1571:P1573"/>
    <mergeCell ref="Q1571:Q1573"/>
    <mergeCell ref="R1571:R1573"/>
    <mergeCell ref="S1571:S1573"/>
    <mergeCell ref="T1571:T1573"/>
    <mergeCell ref="U1571:U1573"/>
    <mergeCell ref="V1571:V1573"/>
    <mergeCell ref="AH1587:AH1590"/>
    <mergeCell ref="AI1587:AI1590"/>
    <mergeCell ref="AJ1587:AJ1590"/>
    <mergeCell ref="AA1584:AA1586"/>
    <mergeCell ref="Y1587:Y1590"/>
    <mergeCell ref="Z1587:Z1590"/>
    <mergeCell ref="AA1587:AA1590"/>
    <mergeCell ref="H1584:H1586"/>
    <mergeCell ref="I1584:I1586"/>
    <mergeCell ref="N1584:N1586"/>
    <mergeCell ref="O1584:O1586"/>
    <mergeCell ref="P1584:P1586"/>
    <mergeCell ref="Q1584:Q1586"/>
    <mergeCell ref="X1587:X1590"/>
    <mergeCell ref="AE1595:AE1597"/>
    <mergeCell ref="AF1595:AF1597"/>
    <mergeCell ref="AG1595:AG1597"/>
    <mergeCell ref="AH1595:AH1597"/>
    <mergeCell ref="AI1595:AI1597"/>
    <mergeCell ref="AJ1595:AJ1597"/>
    <mergeCell ref="X1584:X1586"/>
    <mergeCell ref="AH1591:AH1594"/>
    <mergeCell ref="AI1591:AI1594"/>
    <mergeCell ref="AJ1591:AJ1594"/>
    <mergeCell ref="D1584:D1586"/>
    <mergeCell ref="AG1584:AG1586"/>
    <mergeCell ref="AG1591:AG1594"/>
    <mergeCell ref="I128:I130"/>
    <mergeCell ref="N128:N130"/>
    <mergeCell ref="O128:O130"/>
    <mergeCell ref="P128:P130"/>
    <mergeCell ref="Q128:Q130"/>
    <mergeCell ref="R128:R130"/>
    <mergeCell ref="S128:S130"/>
    <mergeCell ref="T128:T130"/>
    <mergeCell ref="U128:U130"/>
    <mergeCell ref="V128:V130"/>
    <mergeCell ref="W128:W130"/>
    <mergeCell ref="X128:X130"/>
    <mergeCell ref="Y128:Y130"/>
    <mergeCell ref="Z128:Z130"/>
    <mergeCell ref="AA128:AA130"/>
    <mergeCell ref="AB128:AB130"/>
    <mergeCell ref="AC128:AC130"/>
    <mergeCell ref="AD128:AD130"/>
    <mergeCell ref="AE128:AE130"/>
    <mergeCell ref="AF128:AF130"/>
    <mergeCell ref="AG128:AG130"/>
    <mergeCell ref="AH128:AH130"/>
    <mergeCell ref="AI128:AI130"/>
    <mergeCell ref="AJ128:AJ130"/>
    <mergeCell ref="Z255:Z257"/>
    <mergeCell ref="AB1567:AB1570"/>
    <mergeCell ref="AC1567:AC1570"/>
    <mergeCell ref="AD1567:AD1570"/>
    <mergeCell ref="AE1567:AE1570"/>
    <mergeCell ref="AF1567:AF1570"/>
    <mergeCell ref="AG1567:AG1570"/>
    <mergeCell ref="AH1567:AH1570"/>
    <mergeCell ref="AI1567:AI1570"/>
    <mergeCell ref="AJ1567:AJ1570"/>
    <mergeCell ref="D1571:D1573"/>
    <mergeCell ref="E1571:E1573"/>
    <mergeCell ref="F1571:F1573"/>
    <mergeCell ref="B281:B283"/>
    <mergeCell ref="C281:C283"/>
    <mergeCell ref="D281:D283"/>
    <mergeCell ref="E281:E283"/>
    <mergeCell ref="F281:F283"/>
    <mergeCell ref="G281:G283"/>
    <mergeCell ref="H281:H283"/>
    <mergeCell ref="I281:I283"/>
    <mergeCell ref="N281:N283"/>
    <mergeCell ref="O281:O283"/>
    <mergeCell ref="P281:P283"/>
    <mergeCell ref="Q281:Q283"/>
    <mergeCell ref="R281:R283"/>
    <mergeCell ref="S281:S283"/>
    <mergeCell ref="T281:T283"/>
    <mergeCell ref="U281:U283"/>
    <mergeCell ref="V281:V283"/>
    <mergeCell ref="H248:H251"/>
    <mergeCell ref="V258:V260"/>
    <mergeCell ref="N267:N270"/>
    <mergeCell ref="N271:N273"/>
    <mergeCell ref="R274:R276"/>
    <mergeCell ref="N252:N254"/>
    <mergeCell ref="N248:N251"/>
    <mergeCell ref="T252:T254"/>
    <mergeCell ref="V252:V254"/>
    <mergeCell ref="Q229:Q231"/>
    <mergeCell ref="R229:R231"/>
    <mergeCell ref="T238:T241"/>
    <mergeCell ref="U238:U241"/>
    <mergeCell ref="V238:V241"/>
    <mergeCell ref="W238:W241"/>
    <mergeCell ref="X238:X241"/>
    <mergeCell ref="Q252:Q254"/>
    <mergeCell ref="S232:S234"/>
    <mergeCell ref="T232:T234"/>
    <mergeCell ref="U232:U234"/>
    <mergeCell ref="V232:V234"/>
    <mergeCell ref="W232:W234"/>
    <mergeCell ref="V229:V231"/>
    <mergeCell ref="G232:G234"/>
    <mergeCell ref="H232:H234"/>
    <mergeCell ref="J252:J253"/>
    <mergeCell ref="F252:F254"/>
    <mergeCell ref="C248:C251"/>
    <mergeCell ref="I248:I251"/>
    <mergeCell ref="E245:E247"/>
    <mergeCell ref="B238:B241"/>
    <mergeCell ref="E264:E266"/>
    <mergeCell ref="D274:D276"/>
    <mergeCell ref="E274:E276"/>
    <mergeCell ref="F274:F276"/>
    <mergeCell ref="E267:E270"/>
    <mergeCell ref="D255:D257"/>
    <mergeCell ref="B267:B270"/>
    <mergeCell ref="G261:G263"/>
    <mergeCell ref="G1488:G1490"/>
    <mergeCell ref="H1488:H1490"/>
    <mergeCell ref="I1488:I1490"/>
    <mergeCell ref="N1488:N1490"/>
    <mergeCell ref="O1488:O1490"/>
    <mergeCell ref="P1488:P1490"/>
    <mergeCell ref="Q1488:Q1490"/>
    <mergeCell ref="R1488:R1490"/>
    <mergeCell ref="S1488:S1490"/>
    <mergeCell ref="T1488:T1490"/>
    <mergeCell ref="U1488:U1490"/>
    <mergeCell ref="V1488:V1490"/>
    <mergeCell ref="W1488:W1490"/>
    <mergeCell ref="X1488:X1490"/>
    <mergeCell ref="Y1488:Y1490"/>
    <mergeCell ref="Z1488:Z1490"/>
    <mergeCell ref="AA1488:AA1490"/>
    <mergeCell ref="AB1488:AB1490"/>
    <mergeCell ref="AC1488:AC1490"/>
    <mergeCell ref="AD1488:AD1490"/>
    <mergeCell ref="AE1488:AE1490"/>
    <mergeCell ref="AF1488:AF1490"/>
    <mergeCell ref="AG1488:AG1490"/>
    <mergeCell ref="AH1488:AH1490"/>
    <mergeCell ref="AI1488:AI1490"/>
    <mergeCell ref="AJ1488:AJ1490"/>
    <mergeCell ref="AG1571:AG1573"/>
    <mergeCell ref="AH1571:AH1573"/>
    <mergeCell ref="AI1571:AI1573"/>
    <mergeCell ref="AJ1571:AJ1573"/>
    <mergeCell ref="B1574:B1576"/>
    <mergeCell ref="C1574:C1576"/>
    <mergeCell ref="D1574:D1576"/>
    <mergeCell ref="E1574:E1576"/>
    <mergeCell ref="F1574:F1576"/>
    <mergeCell ref="G1574:G1576"/>
    <mergeCell ref="H1574:H1576"/>
    <mergeCell ref="I1574:I1576"/>
    <mergeCell ref="N1574:N1576"/>
    <mergeCell ref="O1574:O1576"/>
    <mergeCell ref="P1574:P1576"/>
    <mergeCell ref="Q1574:Q1576"/>
    <mergeCell ref="R1574:R1576"/>
    <mergeCell ref="S1574:S1576"/>
    <mergeCell ref="T1574:T1576"/>
    <mergeCell ref="U1574:U1576"/>
    <mergeCell ref="V1574:V1576"/>
    <mergeCell ref="W1574:W1576"/>
    <mergeCell ref="X1574:X1576"/>
    <mergeCell ref="Y1574:Y1576"/>
    <mergeCell ref="Z1574:Z1576"/>
    <mergeCell ref="AA1574:AA1576"/>
    <mergeCell ref="AB1574:AB1576"/>
    <mergeCell ref="AC1574:AC1576"/>
    <mergeCell ref="AD1574:AD1576"/>
    <mergeCell ref="AE1574:AE1576"/>
    <mergeCell ref="AF1574:AF1576"/>
    <mergeCell ref="AG1574:AG1576"/>
    <mergeCell ref="AH1574:AH1576"/>
    <mergeCell ref="AI1574:AI1576"/>
    <mergeCell ref="AJ1574:AJ1576"/>
    <mergeCell ref="E1535:E1537"/>
    <mergeCell ref="C1535:C1537"/>
    <mergeCell ref="B1564:B1566"/>
    <mergeCell ref="B1491:B1493"/>
    <mergeCell ref="C1491:C1493"/>
    <mergeCell ref="D1491:D1493"/>
    <mergeCell ref="E1491:E1493"/>
    <mergeCell ref="F1491:F1493"/>
    <mergeCell ref="G1491:G1493"/>
    <mergeCell ref="H1491:H1493"/>
    <mergeCell ref="I1491:I1493"/>
    <mergeCell ref="N1491:N1493"/>
    <mergeCell ref="O1491:O1493"/>
    <mergeCell ref="P1491:P1493"/>
    <mergeCell ref="Q1491:Q1493"/>
    <mergeCell ref="R1491:R1493"/>
    <mergeCell ref="S1491:S1493"/>
    <mergeCell ref="T1491:T1493"/>
    <mergeCell ref="U1491:U1493"/>
    <mergeCell ref="V1491:V1493"/>
    <mergeCell ref="W1491:W1493"/>
    <mergeCell ref="X1491:X1493"/>
    <mergeCell ref="Y1491:Y1493"/>
    <mergeCell ref="Z1491:Z1493"/>
    <mergeCell ref="AA1491:AA1493"/>
    <mergeCell ref="AB1491:AB1493"/>
    <mergeCell ref="AC1491:AC1493"/>
    <mergeCell ref="AD1491:AD1493"/>
    <mergeCell ref="AE1491:AE1493"/>
    <mergeCell ref="AF1491:AF1493"/>
    <mergeCell ref="AG1491:AG1493"/>
    <mergeCell ref="AH1491:AH1493"/>
    <mergeCell ref="AI1491:AI1493"/>
    <mergeCell ref="AJ1491:AJ1493"/>
    <mergeCell ref="G174:G177"/>
    <mergeCell ref="H174:H177"/>
    <mergeCell ref="I174:I177"/>
    <mergeCell ref="N174:N177"/>
    <mergeCell ref="O174:O177"/>
    <mergeCell ref="P174:P177"/>
    <mergeCell ref="Q174:Q177"/>
    <mergeCell ref="R174:R177"/>
    <mergeCell ref="S174:S177"/>
    <mergeCell ref="T174:T177"/>
    <mergeCell ref="U174:U177"/>
    <mergeCell ref="V174:V177"/>
    <mergeCell ref="W174:W177"/>
    <mergeCell ref="X174:X177"/>
    <mergeCell ref="Y174:Y177"/>
    <mergeCell ref="Z174:Z177"/>
    <mergeCell ref="AA174:AA177"/>
    <mergeCell ref="AB174:AB177"/>
    <mergeCell ref="AC174:AC177"/>
    <mergeCell ref="AD174:AD177"/>
    <mergeCell ref="AE174:AE177"/>
    <mergeCell ref="AF174:AF177"/>
    <mergeCell ref="AG174:AG177"/>
    <mergeCell ref="AH174:AH177"/>
    <mergeCell ref="AI174:AI177"/>
    <mergeCell ref="AJ174:AJ177"/>
    <mergeCell ref="B1485:B1487"/>
    <mergeCell ref="C1485:C1487"/>
    <mergeCell ref="B1488:B1490"/>
    <mergeCell ref="C1488:C1490"/>
    <mergeCell ref="D1488:D1490"/>
    <mergeCell ref="E1488:E1490"/>
    <mergeCell ref="F1488:F1490"/>
  </mergeCells>
  <phoneticPr fontId="1" type="noConversion"/>
  <pageMargins left="0.25" right="0.25" top="0.75" bottom="0.75" header="0.3" footer="0.3"/>
  <pageSetup paperSize="8" scale="33"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F0476BB96A7164B90D2960AA627C483" ma:contentTypeVersion="12" ma:contentTypeDescription="Create a new document." ma:contentTypeScope="" ma:versionID="745156ee15df9240f33f0aa2c7d0abea">
  <xsd:schema xmlns:xsd="http://www.w3.org/2001/XMLSchema" xmlns:xs="http://www.w3.org/2001/XMLSchema" xmlns:p="http://schemas.microsoft.com/office/2006/metadata/properties" xmlns:ns3="e8c900e1-2df0-46c6-b970-3f90db3a8254" xmlns:ns4="0d3e8ea5-ff24-4ee2-85fa-e470bd92ae95" targetNamespace="http://schemas.microsoft.com/office/2006/metadata/properties" ma:root="true" ma:fieldsID="c5e3b89be2408d87a9d5d78ede60d8b8" ns3:_="" ns4:_="">
    <xsd:import namespace="e8c900e1-2df0-46c6-b970-3f90db3a8254"/>
    <xsd:import namespace="0d3e8ea5-ff24-4ee2-85fa-e470bd92ae95"/>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GenerationTime" minOccurs="0"/>
                <xsd:element ref="ns3:MediaServiceEventHashCode" minOccurs="0"/>
                <xsd:element ref="ns3:_activity"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c900e1-2df0-46c6-b970-3f90db3a8254"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activity" ma:index="16"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d3e8ea5-ff24-4ee2-85fa-e470bd92ae95"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e8c900e1-2df0-46c6-b970-3f90db3a8254" xsi:nil="true"/>
  </documentManagement>
</p:properties>
</file>

<file path=customXml/itemProps1.xml><?xml version="1.0" encoding="utf-8"?>
<ds:datastoreItem xmlns:ds="http://schemas.openxmlformats.org/officeDocument/2006/customXml" ds:itemID="{C5C1C703-D3FC-4A1E-930D-BFD726D66E53}">
  <ds:schemaRefs>
    <ds:schemaRef ds:uri="http://schemas.microsoft.com/sharepoint/v3/contenttype/forms"/>
  </ds:schemaRefs>
</ds:datastoreItem>
</file>

<file path=customXml/itemProps2.xml><?xml version="1.0" encoding="utf-8"?>
<ds:datastoreItem xmlns:ds="http://schemas.openxmlformats.org/officeDocument/2006/customXml" ds:itemID="{D8437372-76E7-442D-83EA-FCFD557CE2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c900e1-2df0-46c6-b970-3f90db3a8254"/>
    <ds:schemaRef ds:uri="0d3e8ea5-ff24-4ee2-85fa-e470bd92a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C804D4B-DB50-4825-B8E4-AE7F2BEE828F}">
  <ds:schemaRefs>
    <ds:schemaRef ds:uri="http://purl.org/dc/terms/"/>
    <ds:schemaRef ds:uri="http://purl.org/dc/dcmitype/"/>
    <ds:schemaRef ds:uri="http://purl.org/dc/elements/1.1/"/>
    <ds:schemaRef ds:uri="e8c900e1-2df0-46c6-b970-3f90db3a8254"/>
    <ds:schemaRef ds:uri="http://schemas.microsoft.com/office/infopath/2007/PartnerControls"/>
    <ds:schemaRef ds:uri="http://schemas.microsoft.com/office/2006/documentManagement/types"/>
    <ds:schemaRef ds:uri="http://schemas.openxmlformats.org/package/2006/metadata/core-properties"/>
    <ds:schemaRef ds:uri="0d3e8ea5-ff24-4ee2-85fa-e470bd92ae95"/>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Lapas1</vt:lpstr>
      <vt:lpstr>Lapas1!Print_Area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 DĖL ATNAUJINTO 2021–2027 METŲ VIDAUS REIKALŲ MINISTERIJOS KVIETIMŲ TEIKTI PROJEKTŲ ĮGYVENDINIMO PLANUS PLANO - info@cpva.lt</dc:title>
  <dc:subject/>
  <dc:creator>Julija Maniuškina</dc:creator>
  <cp:keywords/>
  <dc:description/>
  <cp:lastModifiedBy>Dalia Česlauskaitė</cp:lastModifiedBy>
  <cp:revision/>
  <dcterms:created xsi:type="dcterms:W3CDTF">2022-12-16T11:51:22Z</dcterms:created>
  <dcterms:modified xsi:type="dcterms:W3CDTF">2026-03-26T08:48:46Z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0x010100BF0476BB96A7164B90D2960AA627C483</vt:lpwstr>
  </property>
  <property fmtid="{D5CDD505-2E9C-101B-9397-08002B2CF9AE}" pid="3" name="DmsCPVADocSubtype">
    <vt:lpwstr/>
  </property>
  <property fmtid="{D5CDD505-2E9C-101B-9397-08002B2CF9AE}" pid="4" name="DmsCPVADocProgram">
    <vt:lpwstr/>
  </property>
  <property fmtid="{D5CDD505-2E9C-101B-9397-08002B2CF9AE}" pid="5" name="DmsReceivedDocType">
    <vt:lpwstr/>
  </property>
  <property fmtid="{D5CDD505-2E9C-101B-9397-08002B2CF9AE}" pid="6" name="DmsPermissionsDivisions">
    <vt:lpwstr>47;#Bendrųjų reikalų skyrius|98e1b560-c021-41d6-9632-b7f5b05ae6e9;#3308;#Procesų valdymo skyrius|1d2453fc-c175-46b4-b9fe-6151c1a059d8;#638;#Urbanistinės plėtros projektų skyrius|1cbfa67d-003e-4b6e-82ba-1215416a7de7</vt:lpwstr>
  </property>
  <property fmtid="{D5CDD505-2E9C-101B-9397-08002B2CF9AE}" pid="7" name="DmsCPVAOtherResponsiblePersons">
    <vt:lpwstr/>
  </property>
  <property fmtid="{D5CDD505-2E9C-101B-9397-08002B2CF9AE}" pid="8" name="DmsPermissionsUsers">
    <vt:lpwstr>1073741823;#Sistemos abonementas;#803;#Neringa Sabienė;#876;#Lina Mechoncevė;#142;#Vygandas Alekna;#143;#Rūta Kizienė;#1287;#Jurgita Ramanauskienė</vt:lpwstr>
  </property>
  <property fmtid="{D5CDD505-2E9C-101B-9397-08002B2CF9AE}" pid="9" name="DmsRegState">
    <vt:lpwstr>Naujas</vt:lpwstr>
  </property>
  <property fmtid="{D5CDD505-2E9C-101B-9397-08002B2CF9AE}" pid="10" name="DmsAquisitionType">
    <vt:lpwstr>8</vt:lpwstr>
  </property>
  <property fmtid="{D5CDD505-2E9C-101B-9397-08002B2CF9AE}" pid="11" name="DmsResponsiblePerson">
    <vt:lpwstr/>
  </property>
  <property fmtid="{D5CDD505-2E9C-101B-9397-08002B2CF9AE}" pid="12" name="DmsDocPrepAdocType">
    <vt:lpwstr>-</vt:lpwstr>
  </property>
  <property fmtid="{D5CDD505-2E9C-101B-9397-08002B2CF9AE}" pid="13" name="DmsReceivedDocDate">
    <vt:filetime>2024-02-29T08:13:00Z</vt:filetime>
  </property>
  <property fmtid="{D5CDD505-2E9C-101B-9397-08002B2CF9AE}" pid="14" name="DmsPermissionsFlags">
    <vt:lpwstr>,SECTRUE,</vt:lpwstr>
  </property>
  <property fmtid="{D5CDD505-2E9C-101B-9397-08002B2CF9AE}" pid="15" name="TaxCatchAll">
    <vt:lpwstr/>
  </property>
  <property fmtid="{D5CDD505-2E9C-101B-9397-08002B2CF9AE}" pid="16" name="DmsRegPerson">
    <vt:lpwstr/>
  </property>
  <property fmtid="{D5CDD505-2E9C-101B-9397-08002B2CF9AE}" pid="17" name="bef85333021544dbbbb8b847b70284cc">
    <vt:lpwstr/>
  </property>
  <property fmtid="{D5CDD505-2E9C-101B-9397-08002B2CF9AE}" pid="18" name="m365da387ea240238c0d83c321188a1c">
    <vt:lpwstr/>
  </property>
  <property fmtid="{D5CDD505-2E9C-101B-9397-08002B2CF9AE}" pid="19" name="o3cb2451d6904553a72e202c291dd6d8">
    <vt:lpwstr/>
  </property>
  <property fmtid="{D5CDD505-2E9C-101B-9397-08002B2CF9AE}" pid="20" name="b1f23dead1274c488d632b6cb8d4aba0">
    <vt:lpwstr/>
  </property>
  <property fmtid="{D5CDD505-2E9C-101B-9397-08002B2CF9AE}" pid="21" name="DmsRegister">
    <vt:lpwstr>110452</vt:lpwstr>
  </property>
  <property fmtid="{D5CDD505-2E9C-101B-9397-08002B2CF9AE}" pid="22" name="DmsCase">
    <vt:lpwstr>107901</vt:lpwstr>
  </property>
</Properties>
</file>